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from home 23.03.2020\Boletines SP\"/>
    </mc:Choice>
  </mc:AlternateContent>
  <xr:revisionPtr revIDLastSave="0" documentId="13_ncr:1_{7A215128-0D3E-4B36-8B83-5A89A93F038A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" sheetId="1" state="hidden" r:id="rId1"/>
    <sheet name="Data_Provincias_1" sheetId="4" state="hidden" r:id="rId2"/>
    <sheet name="Data_Provincias" sheetId="3" r:id="rId3"/>
    <sheet name="Provincias_graphAcum" sheetId="8" state="hidden" r:id="rId4"/>
    <sheet name="Graph - 04.May" sheetId="20" r:id="rId5"/>
    <sheet name="Graph - 28.abr " sheetId="19" state="hidden" r:id="rId6"/>
    <sheet name="Graph - 27.abr " sheetId="15" state="hidden" r:id="rId7"/>
    <sheet name="Provincias_CasosConfir" sheetId="16" r:id="rId8"/>
    <sheet name="Provincias_Fallecidos" sheetId="17" r:id="rId9"/>
    <sheet name="Provincias_map" sheetId="18" state="hidden" r:id="rId10"/>
    <sheet name="Graph - 26.abr " sheetId="14" state="hidden" r:id="rId11"/>
    <sheet name="Graph - 23.abr " sheetId="13" state="hidden" r:id="rId12"/>
    <sheet name="Graph - 22.abr" sheetId="12" state="hidden" r:id="rId13"/>
    <sheet name="Graph - 21.abr" sheetId="11" state="hidden" r:id="rId14"/>
    <sheet name="Graph - 20.abr" sheetId="9" state="hidden" r:id="rId15"/>
    <sheet name="Densidad poblacional" sheetId="5" state="hidden" r:id="rId16"/>
    <sheet name="Tabla usuarios móviles" sheetId="2" state="hidden" r:id="rId17"/>
    <sheet name="Age demographics" sheetId="6" state="hidden" r:id="rId18"/>
    <sheet name="Mortality rate age groups" sheetId="7" state="hidden" r:id="rId19"/>
  </sheets>
  <definedNames>
    <definedName name="_xlnm._FilterDatabase" localSheetId="4" hidden="1">'Graph - 04.May'!$A$1:$C$34</definedName>
    <definedName name="_xlnm._FilterDatabase" localSheetId="14" hidden="1">'Graph - 20.abr'!$A$1:$C$34</definedName>
    <definedName name="_xlnm._FilterDatabase" localSheetId="13" hidden="1">'Graph - 21.abr'!$A$1:$C$34</definedName>
    <definedName name="_xlnm._FilterDatabase" localSheetId="12" hidden="1">'Graph - 22.abr'!$A$1:$C$34</definedName>
    <definedName name="_xlnm._FilterDatabase" localSheetId="11" hidden="1">'Graph - 23.abr '!$A$1:$C$34</definedName>
    <definedName name="_xlnm._FilterDatabase" localSheetId="10" hidden="1">'Graph - 26.abr '!$A$1:$C$34</definedName>
    <definedName name="_xlnm._FilterDatabase" localSheetId="6" hidden="1">'Graph - 27.abr '!$A$1:$C$34</definedName>
    <definedName name="_xlnm._FilterDatabase" localSheetId="5" hidden="1">'Graph - 28.abr '!$A$1:$C$34</definedName>
    <definedName name="_xlchart.v5.0" hidden="1">Provincias_map!$B$3</definedName>
    <definedName name="_xlchart.v5.1" hidden="1">Provincias_map!$B$4:$B$35</definedName>
    <definedName name="_xlchart.v5.2" hidden="1">Provincias_map!$C$3</definedName>
    <definedName name="_xlchart.v5.3" hidden="1">Provincias_map!$C$4:$C$35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3" i="17" l="1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AH42" i="17"/>
  <c r="AH60" i="16"/>
  <c r="AH61" i="16"/>
  <c r="AH62" i="16"/>
  <c r="AH63" i="16"/>
  <c r="AH64" i="16"/>
  <c r="AH65" i="16"/>
  <c r="AH66" i="16"/>
  <c r="AH67" i="16"/>
  <c r="AH68" i="16"/>
  <c r="AH69" i="16"/>
  <c r="AH70" i="16"/>
  <c r="AH71" i="16"/>
  <c r="AH72" i="16"/>
  <c r="AH73" i="16"/>
  <c r="AH74" i="16"/>
  <c r="AH75" i="16"/>
  <c r="AH76" i="16"/>
  <c r="AH77" i="16"/>
  <c r="AH78" i="16"/>
  <c r="AH79" i="16"/>
  <c r="AH80" i="16"/>
  <c r="AH81" i="16"/>
  <c r="AH82" i="16"/>
  <c r="AH83" i="16"/>
  <c r="AH84" i="16"/>
  <c r="AH85" i="16"/>
  <c r="AH86" i="16"/>
  <c r="AH87" i="16"/>
  <c r="AH88" i="16"/>
  <c r="AH89" i="16"/>
  <c r="AH90" i="16"/>
  <c r="AH91" i="16"/>
  <c r="AH92" i="16"/>
  <c r="AH93" i="16"/>
  <c r="AH94" i="16"/>
  <c r="AH95" i="16"/>
  <c r="AH96" i="16"/>
  <c r="AH97" i="16"/>
  <c r="AH98" i="16"/>
  <c r="AH99" i="16"/>
  <c r="AH100" i="16"/>
  <c r="AH101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80" i="16"/>
  <c r="AG81" i="16"/>
  <c r="AG82" i="16"/>
  <c r="AG83" i="16"/>
  <c r="AG84" i="16"/>
  <c r="AG85" i="16"/>
  <c r="AG86" i="16"/>
  <c r="AG87" i="16"/>
  <c r="AG88" i="16"/>
  <c r="AG89" i="16"/>
  <c r="AG90" i="16"/>
  <c r="AG91" i="16"/>
  <c r="AG92" i="16"/>
  <c r="AG93" i="16"/>
  <c r="AG94" i="16"/>
  <c r="AG95" i="16"/>
  <c r="AG96" i="16"/>
  <c r="AG97" i="16"/>
  <c r="AG98" i="16"/>
  <c r="AG99" i="16"/>
  <c r="AG100" i="16"/>
  <c r="AG101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B41" i="16"/>
  <c r="AC41" i="16"/>
  <c r="AD41" i="16"/>
  <c r="AB42" i="16"/>
  <c r="AC42" i="16"/>
  <c r="AD42" i="16"/>
  <c r="AB43" i="16"/>
  <c r="AC43" i="16"/>
  <c r="AD43" i="16"/>
  <c r="AB44" i="16"/>
  <c r="AC44" i="16"/>
  <c r="AD44" i="16"/>
  <c r="AB45" i="16"/>
  <c r="AC45" i="16"/>
  <c r="AD45" i="16"/>
  <c r="AB46" i="16"/>
  <c r="AC46" i="16"/>
  <c r="AD46" i="16"/>
  <c r="AB47" i="16"/>
  <c r="AC47" i="16"/>
  <c r="AD47" i="16"/>
  <c r="AB48" i="16"/>
  <c r="AC48" i="16"/>
  <c r="AD48" i="16"/>
  <c r="AB49" i="16"/>
  <c r="AC49" i="16"/>
  <c r="AD49" i="16"/>
  <c r="AB50" i="16"/>
  <c r="AC50" i="16"/>
  <c r="AD50" i="16"/>
  <c r="AB51" i="16"/>
  <c r="AC51" i="16"/>
  <c r="AD51" i="16"/>
  <c r="AB52" i="16"/>
  <c r="AC52" i="16"/>
  <c r="AD52" i="16"/>
  <c r="AB53" i="16"/>
  <c r="AC53" i="16"/>
  <c r="AD53" i="16"/>
  <c r="AB54" i="16"/>
  <c r="AC54" i="16"/>
  <c r="AD54" i="16"/>
  <c r="AB55" i="16"/>
  <c r="AC55" i="16"/>
  <c r="AD55" i="16"/>
  <c r="AB56" i="16"/>
  <c r="AC56" i="16"/>
  <c r="AD56" i="16"/>
  <c r="AB57" i="16"/>
  <c r="AC57" i="16"/>
  <c r="AD57" i="16"/>
  <c r="AB58" i="16"/>
  <c r="AC58" i="16"/>
  <c r="AD58" i="16"/>
  <c r="AB59" i="16"/>
  <c r="AC59" i="16"/>
  <c r="AD59" i="16"/>
  <c r="AB60" i="16"/>
  <c r="AC60" i="16"/>
  <c r="AD60" i="16"/>
  <c r="AB61" i="16"/>
  <c r="AC61" i="16"/>
  <c r="AD61" i="16"/>
  <c r="AB62" i="16"/>
  <c r="AC62" i="16"/>
  <c r="AD62" i="16"/>
  <c r="AB63" i="16"/>
  <c r="AC63" i="16"/>
  <c r="AD63" i="16"/>
  <c r="AB64" i="16"/>
  <c r="AC64" i="16"/>
  <c r="AD64" i="16"/>
  <c r="AB65" i="16"/>
  <c r="AC65" i="16"/>
  <c r="AD65" i="16"/>
  <c r="AB66" i="16"/>
  <c r="AC66" i="16"/>
  <c r="AD66" i="16"/>
  <c r="AB67" i="16"/>
  <c r="AC67" i="16"/>
  <c r="AD67" i="16"/>
  <c r="AB68" i="16"/>
  <c r="AC68" i="16"/>
  <c r="AD68" i="16"/>
  <c r="AB69" i="16"/>
  <c r="AC69" i="16"/>
  <c r="AD69" i="16"/>
  <c r="AB70" i="16"/>
  <c r="AC70" i="16"/>
  <c r="AD70" i="16"/>
  <c r="AB71" i="16"/>
  <c r="AC71" i="16"/>
  <c r="AD71" i="16"/>
  <c r="AB72" i="16"/>
  <c r="AC72" i="16"/>
  <c r="AD72" i="16"/>
  <c r="AB73" i="16"/>
  <c r="AC73" i="16"/>
  <c r="AD73" i="16"/>
  <c r="AB74" i="16"/>
  <c r="AC74" i="16"/>
  <c r="AD74" i="16"/>
  <c r="AB75" i="16"/>
  <c r="AC75" i="16"/>
  <c r="AD75" i="16"/>
  <c r="AB76" i="16"/>
  <c r="AC76" i="16"/>
  <c r="AD76" i="16"/>
  <c r="AB77" i="16"/>
  <c r="AC77" i="16"/>
  <c r="AD77" i="16"/>
  <c r="AB78" i="16"/>
  <c r="AC78" i="16"/>
  <c r="AD78" i="16"/>
  <c r="AB79" i="16"/>
  <c r="AC79" i="16"/>
  <c r="AD79" i="16"/>
  <c r="AB80" i="16"/>
  <c r="AC80" i="16"/>
  <c r="AD80" i="16"/>
  <c r="AB81" i="16"/>
  <c r="AC81" i="16"/>
  <c r="AD81" i="16"/>
  <c r="AB82" i="16"/>
  <c r="AC82" i="16"/>
  <c r="AD82" i="16"/>
  <c r="AB83" i="16"/>
  <c r="AC83" i="16"/>
  <c r="AD83" i="16"/>
  <c r="AB84" i="16"/>
  <c r="AC84" i="16"/>
  <c r="AD84" i="16"/>
  <c r="AB85" i="16"/>
  <c r="AC85" i="16"/>
  <c r="AD85" i="16"/>
  <c r="AB86" i="16"/>
  <c r="AC86" i="16"/>
  <c r="AD86" i="16"/>
  <c r="AB87" i="16"/>
  <c r="AC87" i="16"/>
  <c r="AD87" i="16"/>
  <c r="AB88" i="16"/>
  <c r="AC88" i="16"/>
  <c r="AD88" i="16"/>
  <c r="AB89" i="16"/>
  <c r="AC89" i="16"/>
  <c r="AD89" i="16"/>
  <c r="AB90" i="16"/>
  <c r="AC90" i="16"/>
  <c r="AD90" i="16"/>
  <c r="AB91" i="16"/>
  <c r="AC91" i="16"/>
  <c r="AD91" i="16"/>
  <c r="AB92" i="16"/>
  <c r="AC92" i="16"/>
  <c r="AD92" i="16"/>
  <c r="AB93" i="16"/>
  <c r="AC93" i="16"/>
  <c r="AD93" i="16"/>
  <c r="AB94" i="16"/>
  <c r="AC94" i="16"/>
  <c r="AD94" i="16"/>
  <c r="AB95" i="16"/>
  <c r="AC95" i="16"/>
  <c r="AD95" i="16"/>
  <c r="AB96" i="16"/>
  <c r="AC96" i="16"/>
  <c r="AD96" i="16"/>
  <c r="AB97" i="16"/>
  <c r="AC97" i="16"/>
  <c r="AD97" i="16"/>
  <c r="AB98" i="16"/>
  <c r="AC98" i="16"/>
  <c r="AD98" i="16"/>
  <c r="AB99" i="16"/>
  <c r="AC99" i="16"/>
  <c r="AD99" i="16"/>
  <c r="AB100" i="16"/>
  <c r="AC100" i="16"/>
  <c r="AD100" i="16"/>
  <c r="AB101" i="16"/>
  <c r="AC101" i="16"/>
  <c r="AD101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T41" i="16"/>
  <c r="U41" i="16"/>
  <c r="V41" i="16"/>
  <c r="W41" i="16"/>
  <c r="X41" i="16"/>
  <c r="T42" i="16"/>
  <c r="U42" i="16"/>
  <c r="V42" i="16"/>
  <c r="W42" i="16"/>
  <c r="X42" i="16"/>
  <c r="T43" i="16"/>
  <c r="U43" i="16"/>
  <c r="V43" i="16"/>
  <c r="W43" i="16"/>
  <c r="X43" i="16"/>
  <c r="T44" i="16"/>
  <c r="U44" i="16"/>
  <c r="V44" i="16"/>
  <c r="W44" i="16"/>
  <c r="X44" i="16"/>
  <c r="T45" i="16"/>
  <c r="U45" i="16"/>
  <c r="V45" i="16"/>
  <c r="W45" i="16"/>
  <c r="X45" i="16"/>
  <c r="T46" i="16"/>
  <c r="U46" i="16"/>
  <c r="V46" i="16"/>
  <c r="W46" i="16"/>
  <c r="X46" i="16"/>
  <c r="T47" i="16"/>
  <c r="U47" i="16"/>
  <c r="V47" i="16"/>
  <c r="W47" i="16"/>
  <c r="X47" i="16"/>
  <c r="T48" i="16"/>
  <c r="U48" i="16"/>
  <c r="V48" i="16"/>
  <c r="W48" i="16"/>
  <c r="X48" i="16"/>
  <c r="T49" i="16"/>
  <c r="U49" i="16"/>
  <c r="V49" i="16"/>
  <c r="W49" i="16"/>
  <c r="X49" i="16"/>
  <c r="T50" i="16"/>
  <c r="U50" i="16"/>
  <c r="V50" i="16"/>
  <c r="W50" i="16"/>
  <c r="X50" i="16"/>
  <c r="T51" i="16"/>
  <c r="U51" i="16"/>
  <c r="V51" i="16"/>
  <c r="W51" i="16"/>
  <c r="X51" i="16"/>
  <c r="T52" i="16"/>
  <c r="U52" i="16"/>
  <c r="V52" i="16"/>
  <c r="W52" i="16"/>
  <c r="X52" i="16"/>
  <c r="T53" i="16"/>
  <c r="U53" i="16"/>
  <c r="V53" i="16"/>
  <c r="W53" i="16"/>
  <c r="X53" i="16"/>
  <c r="T54" i="16"/>
  <c r="U54" i="16"/>
  <c r="V54" i="16"/>
  <c r="W54" i="16"/>
  <c r="X54" i="16"/>
  <c r="T55" i="16"/>
  <c r="U55" i="16"/>
  <c r="V55" i="16"/>
  <c r="W55" i="16"/>
  <c r="X55" i="16"/>
  <c r="T56" i="16"/>
  <c r="U56" i="16"/>
  <c r="V56" i="16"/>
  <c r="W56" i="16"/>
  <c r="X56" i="16"/>
  <c r="T57" i="16"/>
  <c r="U57" i="16"/>
  <c r="V57" i="16"/>
  <c r="W57" i="16"/>
  <c r="X57" i="16"/>
  <c r="T58" i="16"/>
  <c r="U58" i="16"/>
  <c r="V58" i="16"/>
  <c r="W58" i="16"/>
  <c r="X58" i="16"/>
  <c r="T59" i="16"/>
  <c r="U59" i="16"/>
  <c r="V59" i="16"/>
  <c r="W59" i="16"/>
  <c r="X59" i="16"/>
  <c r="T60" i="16"/>
  <c r="U60" i="16"/>
  <c r="V60" i="16"/>
  <c r="W60" i="16"/>
  <c r="X60" i="16"/>
  <c r="T61" i="16"/>
  <c r="U61" i="16"/>
  <c r="V61" i="16"/>
  <c r="W61" i="16"/>
  <c r="X61" i="16"/>
  <c r="T62" i="16"/>
  <c r="U62" i="16"/>
  <c r="V62" i="16"/>
  <c r="W62" i="16"/>
  <c r="X62" i="16"/>
  <c r="T63" i="16"/>
  <c r="U63" i="16"/>
  <c r="V63" i="16"/>
  <c r="W63" i="16"/>
  <c r="X63" i="16"/>
  <c r="T64" i="16"/>
  <c r="U64" i="16"/>
  <c r="V64" i="16"/>
  <c r="W64" i="16"/>
  <c r="X64" i="16"/>
  <c r="T65" i="16"/>
  <c r="U65" i="16"/>
  <c r="V65" i="16"/>
  <c r="W65" i="16"/>
  <c r="X65" i="16"/>
  <c r="T66" i="16"/>
  <c r="U66" i="16"/>
  <c r="V66" i="16"/>
  <c r="W66" i="16"/>
  <c r="X66" i="16"/>
  <c r="T67" i="16"/>
  <c r="U67" i="16"/>
  <c r="V67" i="16"/>
  <c r="W67" i="16"/>
  <c r="X67" i="16"/>
  <c r="T68" i="16"/>
  <c r="U68" i="16"/>
  <c r="V68" i="16"/>
  <c r="W68" i="16"/>
  <c r="X68" i="16"/>
  <c r="T69" i="16"/>
  <c r="U69" i="16"/>
  <c r="V69" i="16"/>
  <c r="W69" i="16"/>
  <c r="X69" i="16"/>
  <c r="T70" i="16"/>
  <c r="U70" i="16"/>
  <c r="V70" i="16"/>
  <c r="W70" i="16"/>
  <c r="X70" i="16"/>
  <c r="T71" i="16"/>
  <c r="U71" i="16"/>
  <c r="V71" i="16"/>
  <c r="W71" i="16"/>
  <c r="X71" i="16"/>
  <c r="T72" i="16"/>
  <c r="U72" i="16"/>
  <c r="V72" i="16"/>
  <c r="W72" i="16"/>
  <c r="X72" i="16"/>
  <c r="T73" i="16"/>
  <c r="U73" i="16"/>
  <c r="V73" i="16"/>
  <c r="W73" i="16"/>
  <c r="X73" i="16"/>
  <c r="T74" i="16"/>
  <c r="U74" i="16"/>
  <c r="V74" i="16"/>
  <c r="W74" i="16"/>
  <c r="X74" i="16"/>
  <c r="T75" i="16"/>
  <c r="U75" i="16"/>
  <c r="V75" i="16"/>
  <c r="W75" i="16"/>
  <c r="X75" i="16"/>
  <c r="T76" i="16"/>
  <c r="U76" i="16"/>
  <c r="V76" i="16"/>
  <c r="W76" i="16"/>
  <c r="X76" i="16"/>
  <c r="T77" i="16"/>
  <c r="U77" i="16"/>
  <c r="V77" i="16"/>
  <c r="W77" i="16"/>
  <c r="X77" i="16"/>
  <c r="T78" i="16"/>
  <c r="U78" i="16"/>
  <c r="V78" i="16"/>
  <c r="W78" i="16"/>
  <c r="X78" i="16"/>
  <c r="T79" i="16"/>
  <c r="U79" i="16"/>
  <c r="V79" i="16"/>
  <c r="W79" i="16"/>
  <c r="X79" i="16"/>
  <c r="T80" i="16"/>
  <c r="U80" i="16"/>
  <c r="V80" i="16"/>
  <c r="W80" i="16"/>
  <c r="X80" i="16"/>
  <c r="T81" i="16"/>
  <c r="U81" i="16"/>
  <c r="V81" i="16"/>
  <c r="W81" i="16"/>
  <c r="X81" i="16"/>
  <c r="T82" i="16"/>
  <c r="U82" i="16"/>
  <c r="V82" i="16"/>
  <c r="W82" i="16"/>
  <c r="X82" i="16"/>
  <c r="T83" i="16"/>
  <c r="U83" i="16"/>
  <c r="V83" i="16"/>
  <c r="W83" i="16"/>
  <c r="X83" i="16"/>
  <c r="T84" i="16"/>
  <c r="U84" i="16"/>
  <c r="V84" i="16"/>
  <c r="W84" i="16"/>
  <c r="X84" i="16"/>
  <c r="T85" i="16"/>
  <c r="U85" i="16"/>
  <c r="V85" i="16"/>
  <c r="W85" i="16"/>
  <c r="X85" i="16"/>
  <c r="T86" i="16"/>
  <c r="U86" i="16"/>
  <c r="V86" i="16"/>
  <c r="W86" i="16"/>
  <c r="X86" i="16"/>
  <c r="T87" i="16"/>
  <c r="U87" i="16"/>
  <c r="V87" i="16"/>
  <c r="W87" i="16"/>
  <c r="X87" i="16"/>
  <c r="T88" i="16"/>
  <c r="U88" i="16"/>
  <c r="V88" i="16"/>
  <c r="W88" i="16"/>
  <c r="X88" i="16"/>
  <c r="T89" i="16"/>
  <c r="U89" i="16"/>
  <c r="V89" i="16"/>
  <c r="W89" i="16"/>
  <c r="X89" i="16"/>
  <c r="T90" i="16"/>
  <c r="U90" i="16"/>
  <c r="V90" i="16"/>
  <c r="W90" i="16"/>
  <c r="X90" i="16"/>
  <c r="T91" i="16"/>
  <c r="U91" i="16"/>
  <c r="V91" i="16"/>
  <c r="W91" i="16"/>
  <c r="X91" i="16"/>
  <c r="T92" i="16"/>
  <c r="U92" i="16"/>
  <c r="V92" i="16"/>
  <c r="W92" i="16"/>
  <c r="X92" i="16"/>
  <c r="T93" i="16"/>
  <c r="U93" i="16"/>
  <c r="V93" i="16"/>
  <c r="W93" i="16"/>
  <c r="X93" i="16"/>
  <c r="T94" i="16"/>
  <c r="U94" i="16"/>
  <c r="V94" i="16"/>
  <c r="W94" i="16"/>
  <c r="X94" i="16"/>
  <c r="T95" i="16"/>
  <c r="U95" i="16"/>
  <c r="V95" i="16"/>
  <c r="W95" i="16"/>
  <c r="X95" i="16"/>
  <c r="T96" i="16"/>
  <c r="U96" i="16"/>
  <c r="V96" i="16"/>
  <c r="W96" i="16"/>
  <c r="X96" i="16"/>
  <c r="T97" i="16"/>
  <c r="U97" i="16"/>
  <c r="V97" i="16"/>
  <c r="W97" i="16"/>
  <c r="X97" i="16"/>
  <c r="T98" i="16"/>
  <c r="U98" i="16"/>
  <c r="V98" i="16"/>
  <c r="W98" i="16"/>
  <c r="X98" i="16"/>
  <c r="T99" i="16"/>
  <c r="U99" i="16"/>
  <c r="V99" i="16"/>
  <c r="W99" i="16"/>
  <c r="X99" i="16"/>
  <c r="T100" i="16"/>
  <c r="U100" i="16"/>
  <c r="V100" i="16"/>
  <c r="W100" i="16"/>
  <c r="X100" i="16"/>
  <c r="T101" i="16"/>
  <c r="U101" i="16"/>
  <c r="V101" i="16"/>
  <c r="W101" i="16"/>
  <c r="X101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N41" i="16"/>
  <c r="M40" i="16"/>
  <c r="L41" i="16"/>
  <c r="K37" i="16"/>
  <c r="J41" i="16"/>
  <c r="H7" i="16"/>
  <c r="I30" i="16"/>
  <c r="G41" i="16"/>
  <c r="F30" i="16"/>
  <c r="E41" i="16"/>
  <c r="D28" i="16"/>
  <c r="C41" i="16"/>
  <c r="B41" i="16"/>
  <c r="AH41" i="17"/>
  <c r="AG34" i="17"/>
  <c r="AF19" i="17"/>
  <c r="AE21" i="17"/>
  <c r="AD30" i="17"/>
  <c r="AC35" i="17"/>
  <c r="AB15" i="17"/>
  <c r="AA10" i="17"/>
  <c r="Z37" i="17"/>
  <c r="Y31" i="17"/>
  <c r="W41" i="17"/>
  <c r="X41" i="17"/>
  <c r="V31" i="17"/>
  <c r="U37" i="17"/>
  <c r="T27" i="17"/>
  <c r="S22" i="17"/>
  <c r="R24" i="17"/>
  <c r="O31" i="17"/>
  <c r="N34" i="17"/>
  <c r="M29" i="17"/>
  <c r="L28" i="17"/>
  <c r="J28" i="17"/>
  <c r="G41" i="17"/>
  <c r="E14" i="17"/>
  <c r="C23" i="17"/>
  <c r="B37" i="17"/>
  <c r="C22" i="17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2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33" i="17"/>
  <c r="AG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2" i="17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2" i="17"/>
  <c r="AA3" i="17"/>
  <c r="AA4" i="17"/>
  <c r="AA5" i="17"/>
  <c r="AA6" i="17"/>
  <c r="AA7" i="17"/>
  <c r="AA8" i="17"/>
  <c r="AA9" i="17"/>
  <c r="AA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" i="17"/>
  <c r="G22" i="17"/>
  <c r="G32" i="17"/>
  <c r="B28" i="17"/>
  <c r="J19" i="17"/>
  <c r="B18" i="17"/>
  <c r="C13" i="17"/>
  <c r="G12" i="17"/>
  <c r="J9" i="17"/>
  <c r="B8" i="17"/>
  <c r="E5" i="17"/>
  <c r="C3" i="17"/>
  <c r="G2" i="17"/>
  <c r="J3" i="17"/>
  <c r="J4" i="17"/>
  <c r="J5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20" i="17"/>
  <c r="J21" i="17"/>
  <c r="J22" i="17"/>
  <c r="J23" i="17"/>
  <c r="J24" i="17"/>
  <c r="J25" i="17"/>
  <c r="J26" i="17"/>
  <c r="J27" i="17"/>
  <c r="J2" i="17"/>
  <c r="G3" i="17"/>
  <c r="G4" i="17"/>
  <c r="G5" i="17"/>
  <c r="G6" i="17"/>
  <c r="G7" i="17"/>
  <c r="G8" i="17"/>
  <c r="G9" i="17"/>
  <c r="G10" i="17"/>
  <c r="G11" i="17"/>
  <c r="G13" i="17"/>
  <c r="G14" i="17"/>
  <c r="G15" i="17"/>
  <c r="G16" i="17"/>
  <c r="G17" i="17"/>
  <c r="G18" i="17"/>
  <c r="G19" i="17"/>
  <c r="G20" i="17"/>
  <c r="G21" i="17"/>
  <c r="G23" i="17"/>
  <c r="G24" i="17"/>
  <c r="G25" i="17"/>
  <c r="G26" i="17"/>
  <c r="G27" i="17"/>
  <c r="G28" i="17"/>
  <c r="G29" i="17"/>
  <c r="G30" i="17"/>
  <c r="G31" i="17"/>
  <c r="G33" i="17"/>
  <c r="G34" i="17"/>
  <c r="G35" i="17"/>
  <c r="G36" i="17"/>
  <c r="G37" i="17"/>
  <c r="G38" i="17"/>
  <c r="G39" i="17"/>
  <c r="G40" i="17"/>
  <c r="E3" i="17"/>
  <c r="E4" i="17"/>
  <c r="E6" i="17"/>
  <c r="E7" i="17"/>
  <c r="E8" i="17"/>
  <c r="E9" i="17"/>
  <c r="E10" i="17"/>
  <c r="E11" i="17"/>
  <c r="E12" i="17"/>
  <c r="E13" i="17"/>
  <c r="E2" i="17"/>
  <c r="C4" i="17"/>
  <c r="C5" i="17"/>
  <c r="C6" i="17"/>
  <c r="C7" i="17"/>
  <c r="C8" i="17"/>
  <c r="C9" i="17"/>
  <c r="C10" i="17"/>
  <c r="C11" i="17"/>
  <c r="C12" i="17"/>
  <c r="C14" i="17"/>
  <c r="C15" i="17"/>
  <c r="C16" i="17"/>
  <c r="C17" i="17"/>
  <c r="C18" i="17"/>
  <c r="C19" i="17"/>
  <c r="C20" i="17"/>
  <c r="C21" i="17"/>
  <c r="C2" i="17"/>
  <c r="B3" i="17"/>
  <c r="B4" i="17"/>
  <c r="B5" i="17"/>
  <c r="B6" i="17"/>
  <c r="B7" i="17"/>
  <c r="B9" i="17"/>
  <c r="B10" i="17"/>
  <c r="B11" i="17"/>
  <c r="B12" i="17"/>
  <c r="B13" i="17"/>
  <c r="B14" i="17"/>
  <c r="B15" i="17"/>
  <c r="B16" i="17"/>
  <c r="B17" i="17"/>
  <c r="B19" i="17"/>
  <c r="B20" i="17"/>
  <c r="B21" i="17"/>
  <c r="B22" i="17"/>
  <c r="B23" i="17"/>
  <c r="B24" i="17"/>
  <c r="B25" i="17"/>
  <c r="B26" i="17"/>
  <c r="B27" i="17"/>
  <c r="B29" i="17"/>
  <c r="B30" i="17"/>
  <c r="B31" i="17"/>
  <c r="B32" i="17"/>
  <c r="B33" i="17"/>
  <c r="B34" i="17"/>
  <c r="B35" i="17"/>
  <c r="B36" i="17"/>
  <c r="B2" i="17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2" i="16"/>
  <c r="AG3" i="16"/>
  <c r="AG4" i="16"/>
  <c r="AG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2" i="16"/>
  <c r="AF3" i="16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2" i="16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E2" i="16"/>
  <c r="AD2" i="16"/>
  <c r="AC2" i="16"/>
  <c r="AB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Y2" i="16"/>
  <c r="X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V2" i="16"/>
  <c r="U2" i="16"/>
  <c r="T2" i="16"/>
  <c r="S2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Q2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O2" i="16"/>
  <c r="N2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H3" i="16"/>
  <c r="H4" i="16"/>
  <c r="H5" i="16"/>
  <c r="H6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J2" i="16"/>
  <c r="I2" i="16"/>
  <c r="H2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F2" i="16"/>
  <c r="E2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2" i="16"/>
  <c r="BO3" i="8"/>
  <c r="BO4" i="8"/>
  <c r="BO5" i="8"/>
  <c r="BO6" i="8"/>
  <c r="BO7" i="8"/>
  <c r="BO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29" i="8"/>
  <c r="BO30" i="8"/>
  <c r="BO31" i="8"/>
  <c r="BO32" i="8"/>
  <c r="BO33" i="8"/>
  <c r="BO34" i="8"/>
  <c r="BO35" i="8"/>
  <c r="BO36" i="8"/>
  <c r="BO37" i="8"/>
  <c r="BO38" i="8"/>
  <c r="BO39" i="8"/>
  <c r="BO40" i="8"/>
  <c r="BO41" i="8"/>
  <c r="BO42" i="8"/>
  <c r="BO43" i="8"/>
  <c r="BO44" i="8"/>
  <c r="BO45" i="8"/>
  <c r="BO46" i="8"/>
  <c r="BO47" i="8"/>
  <c r="BO48" i="8"/>
  <c r="BO49" i="8"/>
  <c r="BO50" i="8"/>
  <c r="BO51" i="8"/>
  <c r="BO52" i="8"/>
  <c r="BO53" i="8"/>
  <c r="BO54" i="8"/>
  <c r="BO55" i="8"/>
  <c r="BO56" i="8"/>
  <c r="BO57" i="8"/>
  <c r="BO58" i="8"/>
  <c r="BO59" i="8"/>
  <c r="BO60" i="8"/>
  <c r="BO61" i="8"/>
  <c r="BO62" i="8"/>
  <c r="BO63" i="8"/>
  <c r="BO64" i="8"/>
  <c r="BO65" i="8"/>
  <c r="BO66" i="8"/>
  <c r="BO67" i="8"/>
  <c r="BO68" i="8"/>
  <c r="BO69" i="8"/>
  <c r="BO70" i="8"/>
  <c r="BO71" i="8"/>
  <c r="BO72" i="8"/>
  <c r="BO73" i="8"/>
  <c r="BO74" i="8"/>
  <c r="BO75" i="8"/>
  <c r="BO76" i="8"/>
  <c r="BO77" i="8"/>
  <c r="BO78" i="8"/>
  <c r="BO79" i="8"/>
  <c r="BO80" i="8"/>
  <c r="BO81" i="8"/>
  <c r="BO82" i="8"/>
  <c r="BO83" i="8"/>
  <c r="BO84" i="8"/>
  <c r="BO85" i="8"/>
  <c r="BO86" i="8"/>
  <c r="BO87" i="8"/>
  <c r="BO88" i="8"/>
  <c r="BO89" i="8"/>
  <c r="BO90" i="8"/>
  <c r="BO91" i="8"/>
  <c r="BO92" i="8"/>
  <c r="BO93" i="8"/>
  <c r="BO94" i="8"/>
  <c r="BO95" i="8"/>
  <c r="BO96" i="8"/>
  <c r="BO97" i="8"/>
  <c r="BO98" i="8"/>
  <c r="BO99" i="8"/>
  <c r="BO100" i="8"/>
  <c r="BO101" i="8"/>
  <c r="BO102" i="8"/>
  <c r="BO103" i="8"/>
  <c r="BO104" i="8"/>
  <c r="BO105" i="8"/>
  <c r="BO106" i="8"/>
  <c r="BO107" i="8"/>
  <c r="BO108" i="8"/>
  <c r="BO109" i="8"/>
  <c r="BO110" i="8"/>
  <c r="BO111" i="8"/>
  <c r="BO112" i="8"/>
  <c r="BO113" i="8"/>
  <c r="BO114" i="8"/>
  <c r="BO115" i="8"/>
  <c r="BO116" i="8"/>
  <c r="BO117" i="8"/>
  <c r="BO118" i="8"/>
  <c r="BO119" i="8"/>
  <c r="BO120" i="8"/>
  <c r="BO121" i="8"/>
  <c r="BO122" i="8"/>
  <c r="BO123" i="8"/>
  <c r="BO124" i="8"/>
  <c r="BO125" i="8"/>
  <c r="BO126" i="8"/>
  <c r="BO127" i="8"/>
  <c r="BO128" i="8"/>
  <c r="BO129" i="8"/>
  <c r="BO130" i="8"/>
  <c r="BO131" i="8"/>
  <c r="BO132" i="8"/>
  <c r="BO133" i="8"/>
  <c r="BO134" i="8"/>
  <c r="BO135" i="8"/>
  <c r="BO136" i="8"/>
  <c r="BO137" i="8"/>
  <c r="BO138" i="8"/>
  <c r="BO139" i="8"/>
  <c r="BO140" i="8"/>
  <c r="BO141" i="8"/>
  <c r="BO142" i="8"/>
  <c r="BO143" i="8"/>
  <c r="BO144" i="8"/>
  <c r="BO145" i="8"/>
  <c r="BO146" i="8"/>
  <c r="BO147" i="8"/>
  <c r="BO148" i="8"/>
  <c r="BO149" i="8"/>
  <c r="BO150" i="8"/>
  <c r="BO151" i="8"/>
  <c r="BO152" i="8"/>
  <c r="BO153" i="8"/>
  <c r="BO154" i="8"/>
  <c r="BO155" i="8"/>
  <c r="BO156" i="8"/>
  <c r="BO157" i="8"/>
  <c r="BO158" i="8"/>
  <c r="BO159" i="8"/>
  <c r="BO160" i="8"/>
  <c r="BO161" i="8"/>
  <c r="BO162" i="8"/>
  <c r="BO163" i="8"/>
  <c r="BO164" i="8"/>
  <c r="BO165" i="8"/>
  <c r="BO166" i="8"/>
  <c r="BO167" i="8"/>
  <c r="BO168" i="8"/>
  <c r="BO169" i="8"/>
  <c r="BO170" i="8"/>
  <c r="BO171" i="8"/>
  <c r="BO172" i="8"/>
  <c r="BO173" i="8"/>
  <c r="BO174" i="8"/>
  <c r="BO175" i="8"/>
  <c r="BO176" i="8"/>
  <c r="BO177" i="8"/>
  <c r="BO178" i="8"/>
  <c r="BO179" i="8"/>
  <c r="BO180" i="8"/>
  <c r="BO181" i="8"/>
  <c r="BO182" i="8"/>
  <c r="BO183" i="8"/>
  <c r="BO184" i="8"/>
  <c r="BO185" i="8"/>
  <c r="BO186" i="8"/>
  <c r="BO187" i="8"/>
  <c r="BO188" i="8"/>
  <c r="BO189" i="8"/>
  <c r="BO190" i="8"/>
  <c r="BO191" i="8"/>
  <c r="BO192" i="8"/>
  <c r="BO193" i="8"/>
  <c r="BO194" i="8"/>
  <c r="BO195" i="8"/>
  <c r="BO196" i="8"/>
  <c r="BO197" i="8"/>
  <c r="BO198" i="8"/>
  <c r="BO199" i="8"/>
  <c r="BO200" i="8"/>
  <c r="BO201" i="8"/>
  <c r="BO202" i="8"/>
  <c r="BO203" i="8"/>
  <c r="BO204" i="8"/>
  <c r="BO205" i="8"/>
  <c r="BO206" i="8"/>
  <c r="BO207" i="8"/>
  <c r="BO208" i="8"/>
  <c r="BO209" i="8"/>
  <c r="BO210" i="8"/>
  <c r="BO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M72" i="8"/>
  <c r="BM73" i="8"/>
  <c r="BM74" i="8"/>
  <c r="BM75" i="8"/>
  <c r="BM76" i="8"/>
  <c r="BM77" i="8"/>
  <c r="BM78" i="8"/>
  <c r="BM79" i="8"/>
  <c r="BM80" i="8"/>
  <c r="BM81" i="8"/>
  <c r="BM82" i="8"/>
  <c r="BM83" i="8"/>
  <c r="BM84" i="8"/>
  <c r="BM85" i="8"/>
  <c r="BM86" i="8"/>
  <c r="BM87" i="8"/>
  <c r="BM88" i="8"/>
  <c r="BM89" i="8"/>
  <c r="BM90" i="8"/>
  <c r="BM91" i="8"/>
  <c r="BM92" i="8"/>
  <c r="BM93" i="8"/>
  <c r="BM94" i="8"/>
  <c r="BM95" i="8"/>
  <c r="BM96" i="8"/>
  <c r="BM97" i="8"/>
  <c r="BM98" i="8"/>
  <c r="BM99" i="8"/>
  <c r="BM100" i="8"/>
  <c r="BM101" i="8"/>
  <c r="BM102" i="8"/>
  <c r="BM103" i="8"/>
  <c r="BM104" i="8"/>
  <c r="BM105" i="8"/>
  <c r="BM106" i="8"/>
  <c r="BM107" i="8"/>
  <c r="BM108" i="8"/>
  <c r="BM109" i="8"/>
  <c r="BM110" i="8"/>
  <c r="BM111" i="8"/>
  <c r="BM112" i="8"/>
  <c r="BM113" i="8"/>
  <c r="BM114" i="8"/>
  <c r="BM115" i="8"/>
  <c r="BM116" i="8"/>
  <c r="BM117" i="8"/>
  <c r="BM118" i="8"/>
  <c r="BM119" i="8"/>
  <c r="BM120" i="8"/>
  <c r="BM121" i="8"/>
  <c r="BM122" i="8"/>
  <c r="BM123" i="8"/>
  <c r="BM124" i="8"/>
  <c r="BM125" i="8"/>
  <c r="BM126" i="8"/>
  <c r="BM127" i="8"/>
  <c r="BM128" i="8"/>
  <c r="BM129" i="8"/>
  <c r="BM130" i="8"/>
  <c r="BM131" i="8"/>
  <c r="BM132" i="8"/>
  <c r="BM133" i="8"/>
  <c r="BM134" i="8"/>
  <c r="BM135" i="8"/>
  <c r="BM136" i="8"/>
  <c r="BM137" i="8"/>
  <c r="BM138" i="8"/>
  <c r="BM139" i="8"/>
  <c r="BM140" i="8"/>
  <c r="BM141" i="8"/>
  <c r="BM142" i="8"/>
  <c r="BM143" i="8"/>
  <c r="BM144" i="8"/>
  <c r="BM145" i="8"/>
  <c r="BM146" i="8"/>
  <c r="BM147" i="8"/>
  <c r="BM148" i="8"/>
  <c r="BM149" i="8"/>
  <c r="BM150" i="8"/>
  <c r="BM151" i="8"/>
  <c r="BM152" i="8"/>
  <c r="BM153" i="8"/>
  <c r="BM154" i="8"/>
  <c r="BM155" i="8"/>
  <c r="BM156" i="8"/>
  <c r="BM157" i="8"/>
  <c r="BM158" i="8"/>
  <c r="BM159" i="8"/>
  <c r="BM160" i="8"/>
  <c r="BM161" i="8"/>
  <c r="BM162" i="8"/>
  <c r="BM163" i="8"/>
  <c r="BM164" i="8"/>
  <c r="BM165" i="8"/>
  <c r="BM166" i="8"/>
  <c r="BM167" i="8"/>
  <c r="BM168" i="8"/>
  <c r="BM169" i="8"/>
  <c r="BM170" i="8"/>
  <c r="BM171" i="8"/>
  <c r="BM172" i="8"/>
  <c r="BM173" i="8"/>
  <c r="BM174" i="8"/>
  <c r="BM175" i="8"/>
  <c r="BM176" i="8"/>
  <c r="BM177" i="8"/>
  <c r="BM178" i="8"/>
  <c r="BM179" i="8"/>
  <c r="BM180" i="8"/>
  <c r="BM181" i="8"/>
  <c r="BM182" i="8"/>
  <c r="BM183" i="8"/>
  <c r="BM184" i="8"/>
  <c r="BM185" i="8"/>
  <c r="BM186" i="8"/>
  <c r="BM187" i="8"/>
  <c r="BM188" i="8"/>
  <c r="BM189" i="8"/>
  <c r="BM190" i="8"/>
  <c r="BM191" i="8"/>
  <c r="BM192" i="8"/>
  <c r="BM193" i="8"/>
  <c r="BM194" i="8"/>
  <c r="BM195" i="8"/>
  <c r="BM196" i="8"/>
  <c r="BM197" i="8"/>
  <c r="BM198" i="8"/>
  <c r="BM199" i="8"/>
  <c r="BM200" i="8"/>
  <c r="BM201" i="8"/>
  <c r="BM202" i="8"/>
  <c r="BM203" i="8"/>
  <c r="BM204" i="8"/>
  <c r="BM205" i="8"/>
  <c r="BM206" i="8"/>
  <c r="BM207" i="8"/>
  <c r="BM208" i="8"/>
  <c r="BM209" i="8"/>
  <c r="BM210" i="8"/>
  <c r="BM2" i="8"/>
  <c r="BK3" i="8"/>
  <c r="BK4" i="8"/>
  <c r="BK5" i="8"/>
  <c r="BK6" i="8"/>
  <c r="BK7" i="8"/>
  <c r="BK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29" i="8"/>
  <c r="BK30" i="8"/>
  <c r="BK31" i="8"/>
  <c r="BK32" i="8"/>
  <c r="BK33" i="8"/>
  <c r="BK34" i="8"/>
  <c r="BK35" i="8"/>
  <c r="BK36" i="8"/>
  <c r="BK37" i="8"/>
  <c r="BK38" i="8"/>
  <c r="BK39" i="8"/>
  <c r="BK40" i="8"/>
  <c r="BK41" i="8"/>
  <c r="BK42" i="8"/>
  <c r="BK43" i="8"/>
  <c r="BK44" i="8"/>
  <c r="BK45" i="8"/>
  <c r="BK46" i="8"/>
  <c r="BK47" i="8"/>
  <c r="BK48" i="8"/>
  <c r="BK49" i="8"/>
  <c r="BK50" i="8"/>
  <c r="BK51" i="8"/>
  <c r="BK52" i="8"/>
  <c r="BK53" i="8"/>
  <c r="BK54" i="8"/>
  <c r="BK55" i="8"/>
  <c r="BK56" i="8"/>
  <c r="BK57" i="8"/>
  <c r="BK58" i="8"/>
  <c r="BK59" i="8"/>
  <c r="BK60" i="8"/>
  <c r="BK61" i="8"/>
  <c r="BK62" i="8"/>
  <c r="BK63" i="8"/>
  <c r="BK64" i="8"/>
  <c r="BK65" i="8"/>
  <c r="BK66" i="8"/>
  <c r="BK67" i="8"/>
  <c r="BK68" i="8"/>
  <c r="BK69" i="8"/>
  <c r="BK70" i="8"/>
  <c r="BK71" i="8"/>
  <c r="BK72" i="8"/>
  <c r="BK73" i="8"/>
  <c r="BK74" i="8"/>
  <c r="BK75" i="8"/>
  <c r="BK76" i="8"/>
  <c r="BK77" i="8"/>
  <c r="BK78" i="8"/>
  <c r="BK79" i="8"/>
  <c r="BK80" i="8"/>
  <c r="BK81" i="8"/>
  <c r="BK82" i="8"/>
  <c r="BK83" i="8"/>
  <c r="BK84" i="8"/>
  <c r="BK85" i="8"/>
  <c r="BK86" i="8"/>
  <c r="BK87" i="8"/>
  <c r="BK88" i="8"/>
  <c r="BK89" i="8"/>
  <c r="BK90" i="8"/>
  <c r="BK91" i="8"/>
  <c r="BK92" i="8"/>
  <c r="BK93" i="8"/>
  <c r="BK94" i="8"/>
  <c r="BK95" i="8"/>
  <c r="BK96" i="8"/>
  <c r="BK97" i="8"/>
  <c r="BK98" i="8"/>
  <c r="BK99" i="8"/>
  <c r="BK100" i="8"/>
  <c r="BK101" i="8"/>
  <c r="BK102" i="8"/>
  <c r="BK103" i="8"/>
  <c r="BK104" i="8"/>
  <c r="BK105" i="8"/>
  <c r="BK106" i="8"/>
  <c r="BK107" i="8"/>
  <c r="BK108" i="8"/>
  <c r="BK109" i="8"/>
  <c r="BK110" i="8"/>
  <c r="BK111" i="8"/>
  <c r="BK112" i="8"/>
  <c r="BK113" i="8"/>
  <c r="BK114" i="8"/>
  <c r="BK115" i="8"/>
  <c r="BK116" i="8"/>
  <c r="BK117" i="8"/>
  <c r="BK118" i="8"/>
  <c r="BK119" i="8"/>
  <c r="BK120" i="8"/>
  <c r="BK121" i="8"/>
  <c r="BK122" i="8"/>
  <c r="BK123" i="8"/>
  <c r="BK124" i="8"/>
  <c r="BK125" i="8"/>
  <c r="BK126" i="8"/>
  <c r="BK127" i="8"/>
  <c r="BK128" i="8"/>
  <c r="BK129" i="8"/>
  <c r="BK130" i="8"/>
  <c r="BK131" i="8"/>
  <c r="BK132" i="8"/>
  <c r="BK133" i="8"/>
  <c r="BK134" i="8"/>
  <c r="BK135" i="8"/>
  <c r="BK136" i="8"/>
  <c r="BK137" i="8"/>
  <c r="BK138" i="8"/>
  <c r="BK139" i="8"/>
  <c r="BK140" i="8"/>
  <c r="BK141" i="8"/>
  <c r="BK142" i="8"/>
  <c r="BK143" i="8"/>
  <c r="BK144" i="8"/>
  <c r="BK145" i="8"/>
  <c r="BK146" i="8"/>
  <c r="BK147" i="8"/>
  <c r="BK148" i="8"/>
  <c r="BK149" i="8"/>
  <c r="BK150" i="8"/>
  <c r="BK151" i="8"/>
  <c r="BK152" i="8"/>
  <c r="BK153" i="8"/>
  <c r="BK154" i="8"/>
  <c r="BK155" i="8"/>
  <c r="BK156" i="8"/>
  <c r="BK157" i="8"/>
  <c r="BK158" i="8"/>
  <c r="BK159" i="8"/>
  <c r="BK160" i="8"/>
  <c r="BK161" i="8"/>
  <c r="BK162" i="8"/>
  <c r="BK163" i="8"/>
  <c r="BK164" i="8"/>
  <c r="BK165" i="8"/>
  <c r="BK166" i="8"/>
  <c r="BK167" i="8"/>
  <c r="BK168" i="8"/>
  <c r="BK169" i="8"/>
  <c r="BK170" i="8"/>
  <c r="BK171" i="8"/>
  <c r="BK172" i="8"/>
  <c r="BK173" i="8"/>
  <c r="BK174" i="8"/>
  <c r="BK175" i="8"/>
  <c r="BK176" i="8"/>
  <c r="BK177" i="8"/>
  <c r="BK178" i="8"/>
  <c r="BK179" i="8"/>
  <c r="BK180" i="8"/>
  <c r="BK181" i="8"/>
  <c r="BK182" i="8"/>
  <c r="BK183" i="8"/>
  <c r="BK184" i="8"/>
  <c r="BK185" i="8"/>
  <c r="BK186" i="8"/>
  <c r="BK187" i="8"/>
  <c r="BK188" i="8"/>
  <c r="BK189" i="8"/>
  <c r="BK190" i="8"/>
  <c r="BK191" i="8"/>
  <c r="BK192" i="8"/>
  <c r="BK193" i="8"/>
  <c r="BK194" i="8"/>
  <c r="BK195" i="8"/>
  <c r="BK196" i="8"/>
  <c r="BK197" i="8"/>
  <c r="BK198" i="8"/>
  <c r="BK199" i="8"/>
  <c r="BK200" i="8"/>
  <c r="BK201" i="8"/>
  <c r="BK202" i="8"/>
  <c r="BK203" i="8"/>
  <c r="BK204" i="8"/>
  <c r="BK205" i="8"/>
  <c r="BK206" i="8"/>
  <c r="BK207" i="8"/>
  <c r="BK208" i="8"/>
  <c r="BK209" i="8"/>
  <c r="BK210" i="8"/>
  <c r="BK2" i="8"/>
  <c r="BI3" i="8"/>
  <c r="BI4" i="8"/>
  <c r="BI5" i="8"/>
  <c r="BI6" i="8"/>
  <c r="BI7" i="8"/>
  <c r="BI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I92" i="8"/>
  <c r="BI93" i="8"/>
  <c r="BI94" i="8"/>
  <c r="BI95" i="8"/>
  <c r="BI96" i="8"/>
  <c r="BI97" i="8"/>
  <c r="BI98" i="8"/>
  <c r="BI99" i="8"/>
  <c r="BI100" i="8"/>
  <c r="BI101" i="8"/>
  <c r="BI102" i="8"/>
  <c r="BI103" i="8"/>
  <c r="BI104" i="8"/>
  <c r="BI105" i="8"/>
  <c r="BI106" i="8"/>
  <c r="BI107" i="8"/>
  <c r="BI108" i="8"/>
  <c r="BI109" i="8"/>
  <c r="BI110" i="8"/>
  <c r="BI111" i="8"/>
  <c r="BI112" i="8"/>
  <c r="BI113" i="8"/>
  <c r="BI114" i="8"/>
  <c r="BI115" i="8"/>
  <c r="BI116" i="8"/>
  <c r="BI117" i="8"/>
  <c r="BI118" i="8"/>
  <c r="BI119" i="8"/>
  <c r="BI120" i="8"/>
  <c r="BI121" i="8"/>
  <c r="BI122" i="8"/>
  <c r="BI123" i="8"/>
  <c r="BI124" i="8"/>
  <c r="BI125" i="8"/>
  <c r="BI126" i="8"/>
  <c r="BI127" i="8"/>
  <c r="BI128" i="8"/>
  <c r="BI129" i="8"/>
  <c r="BI130" i="8"/>
  <c r="BI131" i="8"/>
  <c r="BI132" i="8"/>
  <c r="BI133" i="8"/>
  <c r="BI134" i="8"/>
  <c r="BI135" i="8"/>
  <c r="BI136" i="8"/>
  <c r="BI137" i="8"/>
  <c r="BI138" i="8"/>
  <c r="BI139" i="8"/>
  <c r="BI140" i="8"/>
  <c r="BI141" i="8"/>
  <c r="BI142" i="8"/>
  <c r="BI143" i="8"/>
  <c r="BI144" i="8"/>
  <c r="BI145" i="8"/>
  <c r="BI146" i="8"/>
  <c r="BI147" i="8"/>
  <c r="BI148" i="8"/>
  <c r="BI149" i="8"/>
  <c r="BI150" i="8"/>
  <c r="BI151" i="8"/>
  <c r="BI152" i="8"/>
  <c r="BI153" i="8"/>
  <c r="BI154" i="8"/>
  <c r="BI155" i="8"/>
  <c r="BI156" i="8"/>
  <c r="BI157" i="8"/>
  <c r="BI158" i="8"/>
  <c r="BI159" i="8"/>
  <c r="BI160" i="8"/>
  <c r="BI161" i="8"/>
  <c r="BI162" i="8"/>
  <c r="BI163" i="8"/>
  <c r="BI164" i="8"/>
  <c r="BI165" i="8"/>
  <c r="BI166" i="8"/>
  <c r="BI167" i="8"/>
  <c r="BI168" i="8"/>
  <c r="BI169" i="8"/>
  <c r="BI170" i="8"/>
  <c r="BI171" i="8"/>
  <c r="BI172" i="8"/>
  <c r="BI173" i="8"/>
  <c r="BI174" i="8"/>
  <c r="BI175" i="8"/>
  <c r="BI176" i="8"/>
  <c r="BI177" i="8"/>
  <c r="BI178" i="8"/>
  <c r="BI179" i="8"/>
  <c r="BI180" i="8"/>
  <c r="BI181" i="8"/>
  <c r="BI182" i="8"/>
  <c r="BI183" i="8"/>
  <c r="BI184" i="8"/>
  <c r="BI185" i="8"/>
  <c r="BI186" i="8"/>
  <c r="BI187" i="8"/>
  <c r="BI188" i="8"/>
  <c r="BI189" i="8"/>
  <c r="BI190" i="8"/>
  <c r="BI191" i="8"/>
  <c r="BI192" i="8"/>
  <c r="BI193" i="8"/>
  <c r="BI194" i="8"/>
  <c r="BI195" i="8"/>
  <c r="BI196" i="8"/>
  <c r="BI197" i="8"/>
  <c r="BI198" i="8"/>
  <c r="BI199" i="8"/>
  <c r="BI200" i="8"/>
  <c r="BI201" i="8"/>
  <c r="BI202" i="8"/>
  <c r="BI203" i="8"/>
  <c r="BI204" i="8"/>
  <c r="BI205" i="8"/>
  <c r="BI206" i="8"/>
  <c r="BI207" i="8"/>
  <c r="BI208" i="8"/>
  <c r="BI209" i="8"/>
  <c r="BI210" i="8"/>
  <c r="BI2" i="8"/>
  <c r="BG3" i="8"/>
  <c r="BG4" i="8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145" i="8"/>
  <c r="BG146" i="8"/>
  <c r="BG147" i="8"/>
  <c r="BG148" i="8"/>
  <c r="BG149" i="8"/>
  <c r="BG150" i="8"/>
  <c r="BG151" i="8"/>
  <c r="BG152" i="8"/>
  <c r="BG153" i="8"/>
  <c r="BG154" i="8"/>
  <c r="BG155" i="8"/>
  <c r="BG156" i="8"/>
  <c r="BG157" i="8"/>
  <c r="BG158" i="8"/>
  <c r="BG159" i="8"/>
  <c r="BG160" i="8"/>
  <c r="BG161" i="8"/>
  <c r="BG162" i="8"/>
  <c r="BG163" i="8"/>
  <c r="BG164" i="8"/>
  <c r="BG165" i="8"/>
  <c r="BG166" i="8"/>
  <c r="BG167" i="8"/>
  <c r="BG168" i="8"/>
  <c r="BG169" i="8"/>
  <c r="BG170" i="8"/>
  <c r="BG171" i="8"/>
  <c r="BG172" i="8"/>
  <c r="BG173" i="8"/>
  <c r="BG174" i="8"/>
  <c r="BG175" i="8"/>
  <c r="BG176" i="8"/>
  <c r="BG177" i="8"/>
  <c r="BG178" i="8"/>
  <c r="BG179" i="8"/>
  <c r="BG180" i="8"/>
  <c r="BG181" i="8"/>
  <c r="BG182" i="8"/>
  <c r="BG183" i="8"/>
  <c r="BG184" i="8"/>
  <c r="BG185" i="8"/>
  <c r="BG186" i="8"/>
  <c r="BG187" i="8"/>
  <c r="BG188" i="8"/>
  <c r="BG189" i="8"/>
  <c r="BG190" i="8"/>
  <c r="BG191" i="8"/>
  <c r="BG192" i="8"/>
  <c r="BG193" i="8"/>
  <c r="BG194" i="8"/>
  <c r="BG195" i="8"/>
  <c r="BG196" i="8"/>
  <c r="BG197" i="8"/>
  <c r="BG198" i="8"/>
  <c r="BG199" i="8"/>
  <c r="BG200" i="8"/>
  <c r="BG201" i="8"/>
  <c r="BG202" i="8"/>
  <c r="BG203" i="8"/>
  <c r="BG204" i="8"/>
  <c r="BG205" i="8"/>
  <c r="BG206" i="8"/>
  <c r="BG207" i="8"/>
  <c r="BG208" i="8"/>
  <c r="BG209" i="8"/>
  <c r="BG210" i="8"/>
  <c r="BG2" i="8"/>
  <c r="BE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154" i="8"/>
  <c r="BE155" i="8"/>
  <c r="BE156" i="8"/>
  <c r="BE157" i="8"/>
  <c r="BE158" i="8"/>
  <c r="BE159" i="8"/>
  <c r="BE160" i="8"/>
  <c r="BE161" i="8"/>
  <c r="BE162" i="8"/>
  <c r="BE163" i="8"/>
  <c r="BE164" i="8"/>
  <c r="BE165" i="8"/>
  <c r="BE166" i="8"/>
  <c r="BE167" i="8"/>
  <c r="BE168" i="8"/>
  <c r="BE169" i="8"/>
  <c r="BE170" i="8"/>
  <c r="BE171" i="8"/>
  <c r="BE172" i="8"/>
  <c r="BE173" i="8"/>
  <c r="BE174" i="8"/>
  <c r="BE175" i="8"/>
  <c r="BE176" i="8"/>
  <c r="BE177" i="8"/>
  <c r="BE178" i="8"/>
  <c r="BE179" i="8"/>
  <c r="BE180" i="8"/>
  <c r="BE181" i="8"/>
  <c r="BE182" i="8"/>
  <c r="BE183" i="8"/>
  <c r="BE184" i="8"/>
  <c r="BE185" i="8"/>
  <c r="BE186" i="8"/>
  <c r="BE187" i="8"/>
  <c r="BE188" i="8"/>
  <c r="BE189" i="8"/>
  <c r="BE190" i="8"/>
  <c r="BE191" i="8"/>
  <c r="BE192" i="8"/>
  <c r="BE193" i="8"/>
  <c r="BE194" i="8"/>
  <c r="BE195" i="8"/>
  <c r="BE196" i="8"/>
  <c r="BE197" i="8"/>
  <c r="BE198" i="8"/>
  <c r="BE199" i="8"/>
  <c r="BE200" i="8"/>
  <c r="BE201" i="8"/>
  <c r="BE202" i="8"/>
  <c r="BE203" i="8"/>
  <c r="BE204" i="8"/>
  <c r="BE205" i="8"/>
  <c r="BE206" i="8"/>
  <c r="BE207" i="8"/>
  <c r="BE208" i="8"/>
  <c r="BE209" i="8"/>
  <c r="BE210" i="8"/>
  <c r="BE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BC176" i="8"/>
  <c r="BC177" i="8"/>
  <c r="BC178" i="8"/>
  <c r="BC179" i="8"/>
  <c r="BC180" i="8"/>
  <c r="BC181" i="8"/>
  <c r="BC182" i="8"/>
  <c r="BC183" i="8"/>
  <c r="BC184" i="8"/>
  <c r="BC185" i="8"/>
  <c r="BC186" i="8"/>
  <c r="BC187" i="8"/>
  <c r="BC188" i="8"/>
  <c r="BC189" i="8"/>
  <c r="BC190" i="8"/>
  <c r="BC191" i="8"/>
  <c r="BC192" i="8"/>
  <c r="BC193" i="8"/>
  <c r="BC194" i="8"/>
  <c r="BC195" i="8"/>
  <c r="BC196" i="8"/>
  <c r="BC197" i="8"/>
  <c r="BC198" i="8"/>
  <c r="BC199" i="8"/>
  <c r="BC200" i="8"/>
  <c r="BC201" i="8"/>
  <c r="BC202" i="8"/>
  <c r="BC203" i="8"/>
  <c r="BC204" i="8"/>
  <c r="BC205" i="8"/>
  <c r="BC206" i="8"/>
  <c r="BC207" i="8"/>
  <c r="BC208" i="8"/>
  <c r="BC209" i="8"/>
  <c r="BC210" i="8"/>
  <c r="BC2" i="8"/>
  <c r="BA3" i="8"/>
  <c r="BA4" i="8"/>
  <c r="BA5" i="8"/>
  <c r="BA6" i="8"/>
  <c r="BA7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BA109" i="8"/>
  <c r="BA110" i="8"/>
  <c r="BA111" i="8"/>
  <c r="BA112" i="8"/>
  <c r="BA113" i="8"/>
  <c r="BA114" i="8"/>
  <c r="BA115" i="8"/>
  <c r="BA116" i="8"/>
  <c r="BA117" i="8"/>
  <c r="BA118" i="8"/>
  <c r="BA119" i="8"/>
  <c r="BA120" i="8"/>
  <c r="BA121" i="8"/>
  <c r="BA122" i="8"/>
  <c r="BA123" i="8"/>
  <c r="BA124" i="8"/>
  <c r="BA125" i="8"/>
  <c r="BA126" i="8"/>
  <c r="BA127" i="8"/>
  <c r="BA128" i="8"/>
  <c r="BA129" i="8"/>
  <c r="BA130" i="8"/>
  <c r="BA131" i="8"/>
  <c r="BA132" i="8"/>
  <c r="BA133" i="8"/>
  <c r="BA134" i="8"/>
  <c r="BA135" i="8"/>
  <c r="BA136" i="8"/>
  <c r="BA137" i="8"/>
  <c r="BA138" i="8"/>
  <c r="BA139" i="8"/>
  <c r="BA140" i="8"/>
  <c r="BA141" i="8"/>
  <c r="BA142" i="8"/>
  <c r="BA143" i="8"/>
  <c r="BA144" i="8"/>
  <c r="BA145" i="8"/>
  <c r="BA146" i="8"/>
  <c r="BA147" i="8"/>
  <c r="BA148" i="8"/>
  <c r="BA149" i="8"/>
  <c r="BA150" i="8"/>
  <c r="BA151" i="8"/>
  <c r="BA152" i="8"/>
  <c r="BA153" i="8"/>
  <c r="BA154" i="8"/>
  <c r="BA155" i="8"/>
  <c r="BA156" i="8"/>
  <c r="BA157" i="8"/>
  <c r="BA158" i="8"/>
  <c r="BA159" i="8"/>
  <c r="BA160" i="8"/>
  <c r="BA161" i="8"/>
  <c r="BA162" i="8"/>
  <c r="BA163" i="8"/>
  <c r="BA164" i="8"/>
  <c r="BA165" i="8"/>
  <c r="BA166" i="8"/>
  <c r="BA167" i="8"/>
  <c r="BA168" i="8"/>
  <c r="BA169" i="8"/>
  <c r="BA170" i="8"/>
  <c r="BA171" i="8"/>
  <c r="BA172" i="8"/>
  <c r="BA173" i="8"/>
  <c r="BA174" i="8"/>
  <c r="BA175" i="8"/>
  <c r="BA176" i="8"/>
  <c r="BA177" i="8"/>
  <c r="BA178" i="8"/>
  <c r="BA179" i="8"/>
  <c r="BA180" i="8"/>
  <c r="BA181" i="8"/>
  <c r="BA182" i="8"/>
  <c r="BA183" i="8"/>
  <c r="BA184" i="8"/>
  <c r="BA185" i="8"/>
  <c r="BA186" i="8"/>
  <c r="BA187" i="8"/>
  <c r="BA188" i="8"/>
  <c r="BA189" i="8"/>
  <c r="BA190" i="8"/>
  <c r="BA191" i="8"/>
  <c r="BA192" i="8"/>
  <c r="BA193" i="8"/>
  <c r="BA194" i="8"/>
  <c r="BA195" i="8"/>
  <c r="BA196" i="8"/>
  <c r="BA197" i="8"/>
  <c r="BA198" i="8"/>
  <c r="BA199" i="8"/>
  <c r="BA200" i="8"/>
  <c r="BA201" i="8"/>
  <c r="BA202" i="8"/>
  <c r="BA203" i="8"/>
  <c r="BA204" i="8"/>
  <c r="BA205" i="8"/>
  <c r="BA206" i="8"/>
  <c r="BA207" i="8"/>
  <c r="BA208" i="8"/>
  <c r="BA209" i="8"/>
  <c r="BA210" i="8"/>
  <c r="BA2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AY197" i="8"/>
  <c r="AY198" i="8"/>
  <c r="AY199" i="8"/>
  <c r="AY200" i="8"/>
  <c r="AY201" i="8"/>
  <c r="AY202" i="8"/>
  <c r="AY203" i="8"/>
  <c r="AY204" i="8"/>
  <c r="AY205" i="8"/>
  <c r="AY206" i="8"/>
  <c r="AY207" i="8"/>
  <c r="AY208" i="8"/>
  <c r="AY209" i="8"/>
  <c r="AY210" i="8"/>
  <c r="AY2" i="8"/>
  <c r="AW3" i="8"/>
  <c r="AW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5" i="8"/>
  <c r="AW186" i="8"/>
  <c r="AW187" i="8"/>
  <c r="AW188" i="8"/>
  <c r="AW189" i="8"/>
  <c r="AW190" i="8"/>
  <c r="AW191" i="8"/>
  <c r="AW192" i="8"/>
  <c r="AW193" i="8"/>
  <c r="AW194" i="8"/>
  <c r="AW195" i="8"/>
  <c r="AW196" i="8"/>
  <c r="AW197" i="8"/>
  <c r="AW198" i="8"/>
  <c r="AW199" i="8"/>
  <c r="AW200" i="8"/>
  <c r="AW201" i="8"/>
  <c r="AW202" i="8"/>
  <c r="AW203" i="8"/>
  <c r="AW204" i="8"/>
  <c r="AW205" i="8"/>
  <c r="AW206" i="8"/>
  <c r="AW207" i="8"/>
  <c r="AW208" i="8"/>
  <c r="AW209" i="8"/>
  <c r="AW210" i="8"/>
  <c r="AW2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5" i="8"/>
  <c r="AS186" i="8"/>
  <c r="AS187" i="8"/>
  <c r="AS188" i="8"/>
  <c r="AS189" i="8"/>
  <c r="AS190" i="8"/>
  <c r="AS191" i="8"/>
  <c r="AS192" i="8"/>
  <c r="AS193" i="8"/>
  <c r="AS194" i="8"/>
  <c r="AS195" i="8"/>
  <c r="AS196" i="8"/>
  <c r="AS197" i="8"/>
  <c r="AS198" i="8"/>
  <c r="AS199" i="8"/>
  <c r="AS200" i="8"/>
  <c r="AS201" i="8"/>
  <c r="AS202" i="8"/>
  <c r="AS203" i="8"/>
  <c r="AS204" i="8"/>
  <c r="AS205" i="8"/>
  <c r="AS206" i="8"/>
  <c r="AS207" i="8"/>
  <c r="AS208" i="8"/>
  <c r="AS209" i="8"/>
  <c r="AS210" i="8"/>
  <c r="AS2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" i="8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85" i="8"/>
  <c r="AO186" i="8"/>
  <c r="AO187" i="8"/>
  <c r="AO188" i="8"/>
  <c r="AO189" i="8"/>
  <c r="AO190" i="8"/>
  <c r="AO191" i="8"/>
  <c r="AO192" i="8"/>
  <c r="AO193" i="8"/>
  <c r="AO194" i="8"/>
  <c r="AO195" i="8"/>
  <c r="AO196" i="8"/>
  <c r="AO197" i="8"/>
  <c r="AO198" i="8"/>
  <c r="AO199" i="8"/>
  <c r="AO200" i="8"/>
  <c r="AO201" i="8"/>
  <c r="AO202" i="8"/>
  <c r="AO203" i="8"/>
  <c r="AO204" i="8"/>
  <c r="AO205" i="8"/>
  <c r="AO206" i="8"/>
  <c r="AO207" i="8"/>
  <c r="AO208" i="8"/>
  <c r="AO209" i="8"/>
  <c r="AO210" i="8"/>
  <c r="AO2" i="8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M195" i="8"/>
  <c r="AM196" i="8"/>
  <c r="AM197" i="8"/>
  <c r="AM198" i="8"/>
  <c r="AM199" i="8"/>
  <c r="AM200" i="8"/>
  <c r="AM201" i="8"/>
  <c r="AM202" i="8"/>
  <c r="AM203" i="8"/>
  <c r="AM204" i="8"/>
  <c r="AM205" i="8"/>
  <c r="AM206" i="8"/>
  <c r="AM207" i="8"/>
  <c r="AM208" i="8"/>
  <c r="AM209" i="8"/>
  <c r="AM210" i="8"/>
  <c r="AM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49" i="8"/>
  <c r="AK150" i="8"/>
  <c r="AK151" i="8"/>
  <c r="AK152" i="8"/>
  <c r="AK153" i="8"/>
  <c r="AK154" i="8"/>
  <c r="AK155" i="8"/>
  <c r="AK156" i="8"/>
  <c r="AK157" i="8"/>
  <c r="AK158" i="8"/>
  <c r="AK159" i="8"/>
  <c r="AK160" i="8"/>
  <c r="AK161" i="8"/>
  <c r="AK162" i="8"/>
  <c r="AK163" i="8"/>
  <c r="AK164" i="8"/>
  <c r="AK165" i="8"/>
  <c r="AK166" i="8"/>
  <c r="AK167" i="8"/>
  <c r="AK168" i="8"/>
  <c r="AK169" i="8"/>
  <c r="AK170" i="8"/>
  <c r="AK171" i="8"/>
  <c r="AK172" i="8"/>
  <c r="AK173" i="8"/>
  <c r="AK174" i="8"/>
  <c r="AK175" i="8"/>
  <c r="AK176" i="8"/>
  <c r="AK177" i="8"/>
  <c r="AK178" i="8"/>
  <c r="AK179" i="8"/>
  <c r="AK180" i="8"/>
  <c r="AK181" i="8"/>
  <c r="AK182" i="8"/>
  <c r="AK183" i="8"/>
  <c r="AK184" i="8"/>
  <c r="AK185" i="8"/>
  <c r="AK186" i="8"/>
  <c r="AK187" i="8"/>
  <c r="AK188" i="8"/>
  <c r="AK189" i="8"/>
  <c r="AK190" i="8"/>
  <c r="AK191" i="8"/>
  <c r="AK192" i="8"/>
  <c r="AK193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175" i="8"/>
  <c r="AG176" i="8"/>
  <c r="AG177" i="8"/>
  <c r="AG178" i="8"/>
  <c r="AG179" i="8"/>
  <c r="AG180" i="8"/>
  <c r="AG181" i="8"/>
  <c r="AG182" i="8"/>
  <c r="AG183" i="8"/>
  <c r="AG184" i="8"/>
  <c r="AG185" i="8"/>
  <c r="AG186" i="8"/>
  <c r="AG187" i="8"/>
  <c r="AG188" i="8"/>
  <c r="AG189" i="8"/>
  <c r="AG190" i="8"/>
  <c r="AG191" i="8"/>
  <c r="AG192" i="8"/>
  <c r="AG193" i="8"/>
  <c r="AG194" i="8"/>
  <c r="AG195" i="8"/>
  <c r="AG196" i="8"/>
  <c r="AG197" i="8"/>
  <c r="AG198" i="8"/>
  <c r="AG199" i="8"/>
  <c r="AG200" i="8"/>
  <c r="AG201" i="8"/>
  <c r="AG202" i="8"/>
  <c r="AG203" i="8"/>
  <c r="AG204" i="8"/>
  <c r="AG205" i="8"/>
  <c r="AG206" i="8"/>
  <c r="AG207" i="8"/>
  <c r="AG208" i="8"/>
  <c r="AG209" i="8"/>
  <c r="AG210" i="8"/>
  <c r="AG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" i="8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BN2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D2" i="8"/>
  <c r="F2" i="8"/>
  <c r="H2" i="8"/>
  <c r="J2" i="8"/>
  <c r="L2" i="8"/>
  <c r="N2" i="8"/>
  <c r="P2" i="8"/>
  <c r="R2" i="8"/>
  <c r="T2" i="8"/>
  <c r="V2" i="8"/>
  <c r="X2" i="8"/>
  <c r="Z2" i="8"/>
  <c r="AB2" i="8"/>
  <c r="AF2" i="8"/>
  <c r="AH2" i="8"/>
  <c r="AJ2" i="8"/>
  <c r="AL2" i="8"/>
  <c r="AN2" i="8"/>
  <c r="AP2" i="8"/>
  <c r="AR2" i="8"/>
  <c r="AT2" i="8"/>
  <c r="AV2" i="8"/>
  <c r="AX2" i="8"/>
  <c r="AZ2" i="8"/>
  <c r="BB2" i="8"/>
  <c r="BD2" i="8"/>
  <c r="BF2" i="8"/>
  <c r="BH2" i="8"/>
  <c r="BJ2" i="8"/>
  <c r="BL2" i="8"/>
  <c r="D3" i="8"/>
  <c r="F3" i="8"/>
  <c r="H3" i="8"/>
  <c r="J3" i="8"/>
  <c r="L3" i="8"/>
  <c r="N3" i="8"/>
  <c r="P3" i="8"/>
  <c r="R3" i="8"/>
  <c r="T3" i="8"/>
  <c r="V3" i="8"/>
  <c r="X3" i="8"/>
  <c r="Z3" i="8"/>
  <c r="AB3" i="8"/>
  <c r="AF3" i="8"/>
  <c r="AH3" i="8"/>
  <c r="AJ3" i="8"/>
  <c r="AL3" i="8"/>
  <c r="AN3" i="8"/>
  <c r="AP3" i="8"/>
  <c r="AR3" i="8"/>
  <c r="AT3" i="8"/>
  <c r="AV3" i="8"/>
  <c r="AX3" i="8"/>
  <c r="AZ3" i="8"/>
  <c r="BB3" i="8"/>
  <c r="BD3" i="8"/>
  <c r="BF3" i="8"/>
  <c r="BH3" i="8"/>
  <c r="BJ3" i="8"/>
  <c r="BL3" i="8"/>
  <c r="D4" i="8"/>
  <c r="F4" i="8"/>
  <c r="H4" i="8"/>
  <c r="J4" i="8"/>
  <c r="L4" i="8"/>
  <c r="N4" i="8"/>
  <c r="P4" i="8"/>
  <c r="R4" i="8"/>
  <c r="T4" i="8"/>
  <c r="V4" i="8"/>
  <c r="X4" i="8"/>
  <c r="Z4" i="8"/>
  <c r="AB4" i="8"/>
  <c r="AF4" i="8"/>
  <c r="AH4" i="8"/>
  <c r="AJ4" i="8"/>
  <c r="AL4" i="8"/>
  <c r="AN4" i="8"/>
  <c r="AP4" i="8"/>
  <c r="AR4" i="8"/>
  <c r="AT4" i="8"/>
  <c r="AV4" i="8"/>
  <c r="AX4" i="8"/>
  <c r="AZ4" i="8"/>
  <c r="BB4" i="8"/>
  <c r="BD4" i="8"/>
  <c r="BF4" i="8"/>
  <c r="BH4" i="8"/>
  <c r="BJ4" i="8"/>
  <c r="BL4" i="8"/>
  <c r="D5" i="8"/>
  <c r="F5" i="8"/>
  <c r="H5" i="8"/>
  <c r="J5" i="8"/>
  <c r="L5" i="8"/>
  <c r="N5" i="8"/>
  <c r="P5" i="8"/>
  <c r="R5" i="8"/>
  <c r="T5" i="8"/>
  <c r="V5" i="8"/>
  <c r="X5" i="8"/>
  <c r="Z5" i="8"/>
  <c r="AB5" i="8"/>
  <c r="AF5" i="8"/>
  <c r="AH5" i="8"/>
  <c r="AJ5" i="8"/>
  <c r="AL5" i="8"/>
  <c r="AN5" i="8"/>
  <c r="AP5" i="8"/>
  <c r="AR5" i="8"/>
  <c r="AT5" i="8"/>
  <c r="AV5" i="8"/>
  <c r="AX5" i="8"/>
  <c r="AZ5" i="8"/>
  <c r="BB5" i="8"/>
  <c r="BD5" i="8"/>
  <c r="BF5" i="8"/>
  <c r="BH5" i="8"/>
  <c r="BJ5" i="8"/>
  <c r="BL5" i="8"/>
  <c r="D6" i="8"/>
  <c r="F6" i="8"/>
  <c r="H6" i="8"/>
  <c r="J6" i="8"/>
  <c r="L6" i="8"/>
  <c r="N6" i="8"/>
  <c r="P6" i="8"/>
  <c r="R6" i="8"/>
  <c r="T6" i="8"/>
  <c r="V6" i="8"/>
  <c r="X6" i="8"/>
  <c r="Z6" i="8"/>
  <c r="AB6" i="8"/>
  <c r="AF6" i="8"/>
  <c r="AH6" i="8"/>
  <c r="AJ6" i="8"/>
  <c r="AL6" i="8"/>
  <c r="AN6" i="8"/>
  <c r="AP6" i="8"/>
  <c r="AR6" i="8"/>
  <c r="AT6" i="8"/>
  <c r="AV6" i="8"/>
  <c r="AX6" i="8"/>
  <c r="AZ6" i="8"/>
  <c r="BB6" i="8"/>
  <c r="BD6" i="8"/>
  <c r="BF6" i="8"/>
  <c r="BH6" i="8"/>
  <c r="BJ6" i="8"/>
  <c r="BL6" i="8"/>
  <c r="D7" i="8"/>
  <c r="F7" i="8"/>
  <c r="H7" i="8"/>
  <c r="J7" i="8"/>
  <c r="L7" i="8"/>
  <c r="N7" i="8"/>
  <c r="P7" i="8"/>
  <c r="R7" i="8"/>
  <c r="T7" i="8"/>
  <c r="V7" i="8"/>
  <c r="X7" i="8"/>
  <c r="Z7" i="8"/>
  <c r="AB7" i="8"/>
  <c r="AF7" i="8"/>
  <c r="AH7" i="8"/>
  <c r="AJ7" i="8"/>
  <c r="AL7" i="8"/>
  <c r="AN7" i="8"/>
  <c r="AP7" i="8"/>
  <c r="AR7" i="8"/>
  <c r="AT7" i="8"/>
  <c r="AV7" i="8"/>
  <c r="AX7" i="8"/>
  <c r="AZ7" i="8"/>
  <c r="BB7" i="8"/>
  <c r="BD7" i="8"/>
  <c r="BF7" i="8"/>
  <c r="BH7" i="8"/>
  <c r="BJ7" i="8"/>
  <c r="BL7" i="8"/>
  <c r="D8" i="8"/>
  <c r="F8" i="8"/>
  <c r="H8" i="8"/>
  <c r="J8" i="8"/>
  <c r="L8" i="8"/>
  <c r="N8" i="8"/>
  <c r="P8" i="8"/>
  <c r="R8" i="8"/>
  <c r="T8" i="8"/>
  <c r="V8" i="8"/>
  <c r="X8" i="8"/>
  <c r="Z8" i="8"/>
  <c r="AB8" i="8"/>
  <c r="AF8" i="8"/>
  <c r="AH8" i="8"/>
  <c r="AJ8" i="8"/>
  <c r="AL8" i="8"/>
  <c r="AN8" i="8"/>
  <c r="AP8" i="8"/>
  <c r="AR8" i="8"/>
  <c r="AT8" i="8"/>
  <c r="AV8" i="8"/>
  <c r="AX8" i="8"/>
  <c r="AZ8" i="8"/>
  <c r="BB8" i="8"/>
  <c r="BD8" i="8"/>
  <c r="BF8" i="8"/>
  <c r="BH8" i="8"/>
  <c r="BJ8" i="8"/>
  <c r="BL8" i="8"/>
  <c r="D9" i="8"/>
  <c r="F9" i="8"/>
  <c r="H9" i="8"/>
  <c r="J9" i="8"/>
  <c r="L9" i="8"/>
  <c r="N9" i="8"/>
  <c r="P9" i="8"/>
  <c r="R9" i="8"/>
  <c r="T9" i="8"/>
  <c r="V9" i="8"/>
  <c r="X9" i="8"/>
  <c r="Z9" i="8"/>
  <c r="AB9" i="8"/>
  <c r="AF9" i="8"/>
  <c r="AH9" i="8"/>
  <c r="AJ9" i="8"/>
  <c r="AL9" i="8"/>
  <c r="AN9" i="8"/>
  <c r="AP9" i="8"/>
  <c r="AR9" i="8"/>
  <c r="AT9" i="8"/>
  <c r="AV9" i="8"/>
  <c r="AX9" i="8"/>
  <c r="AZ9" i="8"/>
  <c r="BB9" i="8"/>
  <c r="BD9" i="8"/>
  <c r="BF9" i="8"/>
  <c r="BH9" i="8"/>
  <c r="BJ9" i="8"/>
  <c r="BL9" i="8"/>
  <c r="D10" i="8"/>
  <c r="F10" i="8"/>
  <c r="H10" i="8"/>
  <c r="J10" i="8"/>
  <c r="L10" i="8"/>
  <c r="N10" i="8"/>
  <c r="P10" i="8"/>
  <c r="R10" i="8"/>
  <c r="T10" i="8"/>
  <c r="V10" i="8"/>
  <c r="X10" i="8"/>
  <c r="Z10" i="8"/>
  <c r="AB10" i="8"/>
  <c r="AF10" i="8"/>
  <c r="AH10" i="8"/>
  <c r="AJ10" i="8"/>
  <c r="AL10" i="8"/>
  <c r="AN10" i="8"/>
  <c r="AP10" i="8"/>
  <c r="AR10" i="8"/>
  <c r="AT10" i="8"/>
  <c r="AV10" i="8"/>
  <c r="AX10" i="8"/>
  <c r="AZ10" i="8"/>
  <c r="BB10" i="8"/>
  <c r="BD10" i="8"/>
  <c r="BF10" i="8"/>
  <c r="BH10" i="8"/>
  <c r="BJ10" i="8"/>
  <c r="BL10" i="8"/>
  <c r="D11" i="8"/>
  <c r="F11" i="8"/>
  <c r="H11" i="8"/>
  <c r="J11" i="8"/>
  <c r="L11" i="8"/>
  <c r="N11" i="8"/>
  <c r="P11" i="8"/>
  <c r="R11" i="8"/>
  <c r="T11" i="8"/>
  <c r="V11" i="8"/>
  <c r="X11" i="8"/>
  <c r="Z11" i="8"/>
  <c r="AB11" i="8"/>
  <c r="AF11" i="8"/>
  <c r="AH11" i="8"/>
  <c r="AJ11" i="8"/>
  <c r="AL11" i="8"/>
  <c r="AN11" i="8"/>
  <c r="AP11" i="8"/>
  <c r="AR11" i="8"/>
  <c r="AT11" i="8"/>
  <c r="AV11" i="8"/>
  <c r="AX11" i="8"/>
  <c r="AZ11" i="8"/>
  <c r="BB11" i="8"/>
  <c r="BD11" i="8"/>
  <c r="BF11" i="8"/>
  <c r="BH11" i="8"/>
  <c r="BJ11" i="8"/>
  <c r="BL11" i="8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F12" i="8"/>
  <c r="AH12" i="8"/>
  <c r="AJ12" i="8"/>
  <c r="AL12" i="8"/>
  <c r="AN12" i="8"/>
  <c r="AP12" i="8"/>
  <c r="AR12" i="8"/>
  <c r="AT12" i="8"/>
  <c r="AV12" i="8"/>
  <c r="AX12" i="8"/>
  <c r="AZ12" i="8"/>
  <c r="BB12" i="8"/>
  <c r="BD12" i="8"/>
  <c r="BF12" i="8"/>
  <c r="BH12" i="8"/>
  <c r="BJ12" i="8"/>
  <c r="BL12" i="8"/>
  <c r="D13" i="8"/>
  <c r="F13" i="8"/>
  <c r="H13" i="8"/>
  <c r="J13" i="8"/>
  <c r="L13" i="8"/>
  <c r="N13" i="8"/>
  <c r="P13" i="8"/>
  <c r="R13" i="8"/>
  <c r="T13" i="8"/>
  <c r="V13" i="8"/>
  <c r="X13" i="8"/>
  <c r="Z13" i="8"/>
  <c r="AB13" i="8"/>
  <c r="AF13" i="8"/>
  <c r="AH13" i="8"/>
  <c r="AJ13" i="8"/>
  <c r="AL13" i="8"/>
  <c r="AN13" i="8"/>
  <c r="AP13" i="8"/>
  <c r="AR13" i="8"/>
  <c r="AT13" i="8"/>
  <c r="AV13" i="8"/>
  <c r="AX13" i="8"/>
  <c r="AZ13" i="8"/>
  <c r="BB13" i="8"/>
  <c r="BD13" i="8"/>
  <c r="BF13" i="8"/>
  <c r="BH13" i="8"/>
  <c r="BJ13" i="8"/>
  <c r="BL13" i="8"/>
  <c r="D14" i="8"/>
  <c r="F14" i="8"/>
  <c r="H14" i="8"/>
  <c r="J14" i="8"/>
  <c r="L14" i="8"/>
  <c r="N14" i="8"/>
  <c r="P14" i="8"/>
  <c r="R14" i="8"/>
  <c r="T14" i="8"/>
  <c r="V14" i="8"/>
  <c r="X14" i="8"/>
  <c r="Z14" i="8"/>
  <c r="AB14" i="8"/>
  <c r="AF14" i="8"/>
  <c r="AH14" i="8"/>
  <c r="AJ14" i="8"/>
  <c r="AL14" i="8"/>
  <c r="AN14" i="8"/>
  <c r="AP14" i="8"/>
  <c r="AR14" i="8"/>
  <c r="AT14" i="8"/>
  <c r="AV14" i="8"/>
  <c r="AX14" i="8"/>
  <c r="AZ14" i="8"/>
  <c r="BB14" i="8"/>
  <c r="BD14" i="8"/>
  <c r="BF14" i="8"/>
  <c r="BH14" i="8"/>
  <c r="BJ14" i="8"/>
  <c r="BL14" i="8"/>
  <c r="D15" i="8"/>
  <c r="F15" i="8"/>
  <c r="H15" i="8"/>
  <c r="J15" i="8"/>
  <c r="L15" i="8"/>
  <c r="N15" i="8"/>
  <c r="P15" i="8"/>
  <c r="R15" i="8"/>
  <c r="T15" i="8"/>
  <c r="V15" i="8"/>
  <c r="X15" i="8"/>
  <c r="Z15" i="8"/>
  <c r="AB15" i="8"/>
  <c r="AF15" i="8"/>
  <c r="AH15" i="8"/>
  <c r="AJ15" i="8"/>
  <c r="AL15" i="8"/>
  <c r="AN15" i="8"/>
  <c r="AP15" i="8"/>
  <c r="AR15" i="8"/>
  <c r="AT15" i="8"/>
  <c r="AV15" i="8"/>
  <c r="AX15" i="8"/>
  <c r="AZ15" i="8"/>
  <c r="BB15" i="8"/>
  <c r="BD15" i="8"/>
  <c r="BF15" i="8"/>
  <c r="BH15" i="8"/>
  <c r="BJ15" i="8"/>
  <c r="BL15" i="8"/>
  <c r="D16" i="8"/>
  <c r="F16" i="8"/>
  <c r="H16" i="8"/>
  <c r="J16" i="8"/>
  <c r="L16" i="8"/>
  <c r="N16" i="8"/>
  <c r="P16" i="8"/>
  <c r="R16" i="8"/>
  <c r="T16" i="8"/>
  <c r="V16" i="8"/>
  <c r="X16" i="8"/>
  <c r="Z16" i="8"/>
  <c r="AB16" i="8"/>
  <c r="AF16" i="8"/>
  <c r="AH16" i="8"/>
  <c r="AJ16" i="8"/>
  <c r="AL16" i="8"/>
  <c r="AN16" i="8"/>
  <c r="AP16" i="8"/>
  <c r="AR16" i="8"/>
  <c r="AT16" i="8"/>
  <c r="AV16" i="8"/>
  <c r="AX16" i="8"/>
  <c r="AZ16" i="8"/>
  <c r="BB16" i="8"/>
  <c r="BD16" i="8"/>
  <c r="BF16" i="8"/>
  <c r="BH16" i="8"/>
  <c r="BJ16" i="8"/>
  <c r="BL16" i="8"/>
  <c r="D17" i="8"/>
  <c r="F17" i="8"/>
  <c r="H17" i="8"/>
  <c r="J17" i="8"/>
  <c r="L17" i="8"/>
  <c r="N17" i="8"/>
  <c r="P17" i="8"/>
  <c r="R17" i="8"/>
  <c r="T17" i="8"/>
  <c r="V17" i="8"/>
  <c r="X17" i="8"/>
  <c r="Z17" i="8"/>
  <c r="AB17" i="8"/>
  <c r="AF17" i="8"/>
  <c r="AH17" i="8"/>
  <c r="AJ17" i="8"/>
  <c r="AL17" i="8"/>
  <c r="AN17" i="8"/>
  <c r="AP17" i="8"/>
  <c r="AR17" i="8"/>
  <c r="AT17" i="8"/>
  <c r="AV17" i="8"/>
  <c r="AX17" i="8"/>
  <c r="AZ17" i="8"/>
  <c r="BB17" i="8"/>
  <c r="BD17" i="8"/>
  <c r="BF17" i="8"/>
  <c r="BH17" i="8"/>
  <c r="BJ17" i="8"/>
  <c r="BL17" i="8"/>
  <c r="D18" i="8"/>
  <c r="F18" i="8"/>
  <c r="H18" i="8"/>
  <c r="J18" i="8"/>
  <c r="L18" i="8"/>
  <c r="N18" i="8"/>
  <c r="P18" i="8"/>
  <c r="R18" i="8"/>
  <c r="T18" i="8"/>
  <c r="V18" i="8"/>
  <c r="X18" i="8"/>
  <c r="Z18" i="8"/>
  <c r="AB18" i="8"/>
  <c r="AF18" i="8"/>
  <c r="AH18" i="8"/>
  <c r="AJ18" i="8"/>
  <c r="AL18" i="8"/>
  <c r="AN18" i="8"/>
  <c r="AP18" i="8"/>
  <c r="AR18" i="8"/>
  <c r="AT18" i="8"/>
  <c r="AV18" i="8"/>
  <c r="AX18" i="8"/>
  <c r="AZ18" i="8"/>
  <c r="BB18" i="8"/>
  <c r="BD18" i="8"/>
  <c r="BF18" i="8"/>
  <c r="BH18" i="8"/>
  <c r="BJ18" i="8"/>
  <c r="BL18" i="8"/>
  <c r="D19" i="8"/>
  <c r="F19" i="8"/>
  <c r="H19" i="8"/>
  <c r="J19" i="8"/>
  <c r="L19" i="8"/>
  <c r="N19" i="8"/>
  <c r="P19" i="8"/>
  <c r="R19" i="8"/>
  <c r="T19" i="8"/>
  <c r="V19" i="8"/>
  <c r="X19" i="8"/>
  <c r="Z19" i="8"/>
  <c r="AB19" i="8"/>
  <c r="AF19" i="8"/>
  <c r="AH19" i="8"/>
  <c r="AJ19" i="8"/>
  <c r="AL19" i="8"/>
  <c r="AN19" i="8"/>
  <c r="AP19" i="8"/>
  <c r="AR19" i="8"/>
  <c r="AT19" i="8"/>
  <c r="AV19" i="8"/>
  <c r="AX19" i="8"/>
  <c r="AZ19" i="8"/>
  <c r="BB19" i="8"/>
  <c r="BD19" i="8"/>
  <c r="BF19" i="8"/>
  <c r="BH19" i="8"/>
  <c r="BJ19" i="8"/>
  <c r="BL19" i="8"/>
  <c r="D20" i="8"/>
  <c r="F20" i="8"/>
  <c r="H20" i="8"/>
  <c r="J20" i="8"/>
  <c r="L20" i="8"/>
  <c r="N20" i="8"/>
  <c r="P20" i="8"/>
  <c r="R20" i="8"/>
  <c r="T20" i="8"/>
  <c r="V20" i="8"/>
  <c r="X20" i="8"/>
  <c r="Z20" i="8"/>
  <c r="AB20" i="8"/>
  <c r="AF20" i="8"/>
  <c r="AH20" i="8"/>
  <c r="AJ20" i="8"/>
  <c r="AL20" i="8"/>
  <c r="AN20" i="8"/>
  <c r="AP20" i="8"/>
  <c r="AR20" i="8"/>
  <c r="AT20" i="8"/>
  <c r="AV20" i="8"/>
  <c r="AX20" i="8"/>
  <c r="AZ20" i="8"/>
  <c r="BB20" i="8"/>
  <c r="BD20" i="8"/>
  <c r="BF20" i="8"/>
  <c r="BH20" i="8"/>
  <c r="BJ20" i="8"/>
  <c r="BL20" i="8"/>
  <c r="D21" i="8"/>
  <c r="F21" i="8"/>
  <c r="H21" i="8"/>
  <c r="J21" i="8"/>
  <c r="L21" i="8"/>
  <c r="N21" i="8"/>
  <c r="P21" i="8"/>
  <c r="R21" i="8"/>
  <c r="T21" i="8"/>
  <c r="V21" i="8"/>
  <c r="X21" i="8"/>
  <c r="Z21" i="8"/>
  <c r="AB21" i="8"/>
  <c r="AF21" i="8"/>
  <c r="AH21" i="8"/>
  <c r="AJ21" i="8"/>
  <c r="AL21" i="8"/>
  <c r="AN21" i="8"/>
  <c r="AP21" i="8"/>
  <c r="AR21" i="8"/>
  <c r="AT21" i="8"/>
  <c r="AV21" i="8"/>
  <c r="AX21" i="8"/>
  <c r="AZ21" i="8"/>
  <c r="BB21" i="8"/>
  <c r="BD21" i="8"/>
  <c r="BF21" i="8"/>
  <c r="BH21" i="8"/>
  <c r="BJ21" i="8"/>
  <c r="BL21" i="8"/>
  <c r="D22" i="8"/>
  <c r="F22" i="8"/>
  <c r="H22" i="8"/>
  <c r="J22" i="8"/>
  <c r="L22" i="8"/>
  <c r="N22" i="8"/>
  <c r="P22" i="8"/>
  <c r="R22" i="8"/>
  <c r="T22" i="8"/>
  <c r="V22" i="8"/>
  <c r="X22" i="8"/>
  <c r="Z22" i="8"/>
  <c r="AB22" i="8"/>
  <c r="AF22" i="8"/>
  <c r="AH22" i="8"/>
  <c r="AJ22" i="8"/>
  <c r="AL22" i="8"/>
  <c r="AN22" i="8"/>
  <c r="AP22" i="8"/>
  <c r="AR22" i="8"/>
  <c r="AT22" i="8"/>
  <c r="AV22" i="8"/>
  <c r="AX22" i="8"/>
  <c r="AZ22" i="8"/>
  <c r="BB22" i="8"/>
  <c r="BD22" i="8"/>
  <c r="BF22" i="8"/>
  <c r="BH22" i="8"/>
  <c r="BJ22" i="8"/>
  <c r="BL22" i="8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F23" i="8"/>
  <c r="AH23" i="8"/>
  <c r="AJ23" i="8"/>
  <c r="AL23" i="8"/>
  <c r="AN23" i="8"/>
  <c r="AP23" i="8"/>
  <c r="AR23" i="8"/>
  <c r="AT23" i="8"/>
  <c r="AV23" i="8"/>
  <c r="AX23" i="8"/>
  <c r="AZ23" i="8"/>
  <c r="BB23" i="8"/>
  <c r="BD23" i="8"/>
  <c r="BF23" i="8"/>
  <c r="BH23" i="8"/>
  <c r="BJ23" i="8"/>
  <c r="BL23" i="8"/>
  <c r="D24" i="8"/>
  <c r="F24" i="8"/>
  <c r="H24" i="8"/>
  <c r="J24" i="8"/>
  <c r="L24" i="8"/>
  <c r="N24" i="8"/>
  <c r="P24" i="8"/>
  <c r="R24" i="8"/>
  <c r="T24" i="8"/>
  <c r="V24" i="8"/>
  <c r="X24" i="8"/>
  <c r="Z24" i="8"/>
  <c r="AB24" i="8"/>
  <c r="AF24" i="8"/>
  <c r="AH24" i="8"/>
  <c r="AJ24" i="8"/>
  <c r="AL24" i="8"/>
  <c r="AN24" i="8"/>
  <c r="AP24" i="8"/>
  <c r="AR24" i="8"/>
  <c r="AT24" i="8"/>
  <c r="AV24" i="8"/>
  <c r="AX24" i="8"/>
  <c r="AZ24" i="8"/>
  <c r="BB24" i="8"/>
  <c r="BD24" i="8"/>
  <c r="BF24" i="8"/>
  <c r="BH24" i="8"/>
  <c r="BJ24" i="8"/>
  <c r="BL24" i="8"/>
  <c r="D25" i="8"/>
  <c r="F25" i="8"/>
  <c r="H25" i="8"/>
  <c r="J25" i="8"/>
  <c r="L25" i="8"/>
  <c r="N25" i="8"/>
  <c r="P25" i="8"/>
  <c r="R25" i="8"/>
  <c r="T25" i="8"/>
  <c r="V25" i="8"/>
  <c r="X25" i="8"/>
  <c r="Z25" i="8"/>
  <c r="AB25" i="8"/>
  <c r="AF25" i="8"/>
  <c r="AH25" i="8"/>
  <c r="AJ25" i="8"/>
  <c r="AL25" i="8"/>
  <c r="AN25" i="8"/>
  <c r="AP25" i="8"/>
  <c r="AR25" i="8"/>
  <c r="AT25" i="8"/>
  <c r="AV25" i="8"/>
  <c r="AX25" i="8"/>
  <c r="AZ25" i="8"/>
  <c r="BB25" i="8"/>
  <c r="BD25" i="8"/>
  <c r="BF25" i="8"/>
  <c r="BH25" i="8"/>
  <c r="BJ25" i="8"/>
  <c r="BL25" i="8"/>
  <c r="D26" i="8"/>
  <c r="F26" i="8"/>
  <c r="H26" i="8"/>
  <c r="J26" i="8"/>
  <c r="L26" i="8"/>
  <c r="N26" i="8"/>
  <c r="P26" i="8"/>
  <c r="R26" i="8"/>
  <c r="T26" i="8"/>
  <c r="V26" i="8"/>
  <c r="X26" i="8"/>
  <c r="Z26" i="8"/>
  <c r="AB26" i="8"/>
  <c r="AF26" i="8"/>
  <c r="AH26" i="8"/>
  <c r="AJ26" i="8"/>
  <c r="AL26" i="8"/>
  <c r="AN26" i="8"/>
  <c r="AP26" i="8"/>
  <c r="AR26" i="8"/>
  <c r="AT26" i="8"/>
  <c r="AV26" i="8"/>
  <c r="AX26" i="8"/>
  <c r="AZ26" i="8"/>
  <c r="BB26" i="8"/>
  <c r="BD26" i="8"/>
  <c r="BF26" i="8"/>
  <c r="BH26" i="8"/>
  <c r="BJ26" i="8"/>
  <c r="BL26" i="8"/>
  <c r="D27" i="8"/>
  <c r="F27" i="8"/>
  <c r="H27" i="8"/>
  <c r="J27" i="8"/>
  <c r="L27" i="8"/>
  <c r="N27" i="8"/>
  <c r="P27" i="8"/>
  <c r="R27" i="8"/>
  <c r="T27" i="8"/>
  <c r="V27" i="8"/>
  <c r="X27" i="8"/>
  <c r="Z27" i="8"/>
  <c r="AB27" i="8"/>
  <c r="AF27" i="8"/>
  <c r="AH27" i="8"/>
  <c r="AJ27" i="8"/>
  <c r="AL27" i="8"/>
  <c r="AN27" i="8"/>
  <c r="AP27" i="8"/>
  <c r="AR27" i="8"/>
  <c r="AT27" i="8"/>
  <c r="AV27" i="8"/>
  <c r="AX27" i="8"/>
  <c r="AZ27" i="8"/>
  <c r="BB27" i="8"/>
  <c r="BD27" i="8"/>
  <c r="BF27" i="8"/>
  <c r="BH27" i="8"/>
  <c r="BJ27" i="8"/>
  <c r="BL27" i="8"/>
  <c r="D28" i="8"/>
  <c r="F28" i="8"/>
  <c r="H28" i="8"/>
  <c r="J28" i="8"/>
  <c r="L28" i="8"/>
  <c r="N28" i="8"/>
  <c r="P28" i="8"/>
  <c r="R28" i="8"/>
  <c r="T28" i="8"/>
  <c r="V28" i="8"/>
  <c r="X28" i="8"/>
  <c r="Z28" i="8"/>
  <c r="AB28" i="8"/>
  <c r="AF28" i="8"/>
  <c r="AH28" i="8"/>
  <c r="AJ28" i="8"/>
  <c r="AL28" i="8"/>
  <c r="AN28" i="8"/>
  <c r="AP28" i="8"/>
  <c r="AR28" i="8"/>
  <c r="AT28" i="8"/>
  <c r="AV28" i="8"/>
  <c r="AX28" i="8"/>
  <c r="AZ28" i="8"/>
  <c r="BB28" i="8"/>
  <c r="BD28" i="8"/>
  <c r="BF28" i="8"/>
  <c r="BH28" i="8"/>
  <c r="BJ28" i="8"/>
  <c r="BL28" i="8"/>
  <c r="D29" i="8"/>
  <c r="F29" i="8"/>
  <c r="H29" i="8"/>
  <c r="J29" i="8"/>
  <c r="L29" i="8"/>
  <c r="N29" i="8"/>
  <c r="P29" i="8"/>
  <c r="R29" i="8"/>
  <c r="T29" i="8"/>
  <c r="V29" i="8"/>
  <c r="X29" i="8"/>
  <c r="Z29" i="8"/>
  <c r="AB29" i="8"/>
  <c r="AF29" i="8"/>
  <c r="AH29" i="8"/>
  <c r="AJ29" i="8"/>
  <c r="AL29" i="8"/>
  <c r="AN29" i="8"/>
  <c r="AP29" i="8"/>
  <c r="AR29" i="8"/>
  <c r="AT29" i="8"/>
  <c r="AV29" i="8"/>
  <c r="AX29" i="8"/>
  <c r="AZ29" i="8"/>
  <c r="BB29" i="8"/>
  <c r="BD29" i="8"/>
  <c r="BF29" i="8"/>
  <c r="BH29" i="8"/>
  <c r="BJ29" i="8"/>
  <c r="BL29" i="8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BL30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AF31" i="8"/>
  <c r="AH31" i="8"/>
  <c r="AJ31" i="8"/>
  <c r="AL31" i="8"/>
  <c r="AN31" i="8"/>
  <c r="AP31" i="8"/>
  <c r="AR31" i="8"/>
  <c r="AT31" i="8"/>
  <c r="AV31" i="8"/>
  <c r="AX31" i="8"/>
  <c r="AZ31" i="8"/>
  <c r="BB31" i="8"/>
  <c r="BD31" i="8"/>
  <c r="BF31" i="8"/>
  <c r="BH31" i="8"/>
  <c r="BJ31" i="8"/>
  <c r="BL31" i="8"/>
  <c r="D32" i="8"/>
  <c r="F32" i="8"/>
  <c r="H32" i="8"/>
  <c r="J32" i="8"/>
  <c r="L32" i="8"/>
  <c r="N32" i="8"/>
  <c r="P32" i="8"/>
  <c r="R32" i="8"/>
  <c r="T32" i="8"/>
  <c r="V32" i="8"/>
  <c r="X32" i="8"/>
  <c r="Z32" i="8"/>
  <c r="AB32" i="8"/>
  <c r="AF32" i="8"/>
  <c r="AH32" i="8"/>
  <c r="AJ32" i="8"/>
  <c r="AL32" i="8"/>
  <c r="AN32" i="8"/>
  <c r="AP32" i="8"/>
  <c r="AR32" i="8"/>
  <c r="AT32" i="8"/>
  <c r="AV32" i="8"/>
  <c r="AX32" i="8"/>
  <c r="AZ32" i="8"/>
  <c r="BB32" i="8"/>
  <c r="BD32" i="8"/>
  <c r="BF32" i="8"/>
  <c r="BH32" i="8"/>
  <c r="BJ32" i="8"/>
  <c r="BL32" i="8"/>
  <c r="D33" i="8"/>
  <c r="F33" i="8"/>
  <c r="H33" i="8"/>
  <c r="J33" i="8"/>
  <c r="L33" i="8"/>
  <c r="N33" i="8"/>
  <c r="P33" i="8"/>
  <c r="R33" i="8"/>
  <c r="T33" i="8"/>
  <c r="V33" i="8"/>
  <c r="X33" i="8"/>
  <c r="Z33" i="8"/>
  <c r="AB33" i="8"/>
  <c r="AF33" i="8"/>
  <c r="AH33" i="8"/>
  <c r="AJ33" i="8"/>
  <c r="AL33" i="8"/>
  <c r="AN33" i="8"/>
  <c r="AP33" i="8"/>
  <c r="AR33" i="8"/>
  <c r="AT33" i="8"/>
  <c r="AV33" i="8"/>
  <c r="AX33" i="8"/>
  <c r="AZ33" i="8"/>
  <c r="BB33" i="8"/>
  <c r="BD33" i="8"/>
  <c r="BF33" i="8"/>
  <c r="BH33" i="8"/>
  <c r="BJ33" i="8"/>
  <c r="BL33" i="8"/>
  <c r="D34" i="8"/>
  <c r="F34" i="8"/>
  <c r="H34" i="8"/>
  <c r="J34" i="8"/>
  <c r="L34" i="8"/>
  <c r="N34" i="8"/>
  <c r="P34" i="8"/>
  <c r="R34" i="8"/>
  <c r="T34" i="8"/>
  <c r="V34" i="8"/>
  <c r="X34" i="8"/>
  <c r="Z34" i="8"/>
  <c r="AB34" i="8"/>
  <c r="AF34" i="8"/>
  <c r="AH34" i="8"/>
  <c r="AJ34" i="8"/>
  <c r="AL34" i="8"/>
  <c r="AN34" i="8"/>
  <c r="AP34" i="8"/>
  <c r="AR34" i="8"/>
  <c r="AT34" i="8"/>
  <c r="AV34" i="8"/>
  <c r="AX34" i="8"/>
  <c r="AZ34" i="8"/>
  <c r="BB34" i="8"/>
  <c r="BD34" i="8"/>
  <c r="BF34" i="8"/>
  <c r="BH34" i="8"/>
  <c r="BJ34" i="8"/>
  <c r="BL34" i="8"/>
  <c r="D35" i="8"/>
  <c r="F35" i="8"/>
  <c r="H35" i="8"/>
  <c r="J35" i="8"/>
  <c r="L35" i="8"/>
  <c r="N35" i="8"/>
  <c r="P35" i="8"/>
  <c r="R35" i="8"/>
  <c r="T35" i="8"/>
  <c r="V35" i="8"/>
  <c r="X35" i="8"/>
  <c r="Z35" i="8"/>
  <c r="AB35" i="8"/>
  <c r="AF35" i="8"/>
  <c r="AH35" i="8"/>
  <c r="AJ35" i="8"/>
  <c r="AL35" i="8"/>
  <c r="AN35" i="8"/>
  <c r="AP35" i="8"/>
  <c r="AR35" i="8"/>
  <c r="AT35" i="8"/>
  <c r="AV35" i="8"/>
  <c r="AX35" i="8"/>
  <c r="AZ35" i="8"/>
  <c r="BB35" i="8"/>
  <c r="BD35" i="8"/>
  <c r="BF35" i="8"/>
  <c r="BH35" i="8"/>
  <c r="BJ35" i="8"/>
  <c r="BL35" i="8"/>
  <c r="D36" i="8"/>
  <c r="F36" i="8"/>
  <c r="H36" i="8"/>
  <c r="J36" i="8"/>
  <c r="L36" i="8"/>
  <c r="N36" i="8"/>
  <c r="P36" i="8"/>
  <c r="R36" i="8"/>
  <c r="T36" i="8"/>
  <c r="V36" i="8"/>
  <c r="X36" i="8"/>
  <c r="Z36" i="8"/>
  <c r="AB36" i="8"/>
  <c r="AF36" i="8"/>
  <c r="AH36" i="8"/>
  <c r="AJ36" i="8"/>
  <c r="AL36" i="8"/>
  <c r="AN36" i="8"/>
  <c r="AP36" i="8"/>
  <c r="AR36" i="8"/>
  <c r="AT36" i="8"/>
  <c r="AV36" i="8"/>
  <c r="AX36" i="8"/>
  <c r="AZ36" i="8"/>
  <c r="BB36" i="8"/>
  <c r="BD36" i="8"/>
  <c r="BF36" i="8"/>
  <c r="BH36" i="8"/>
  <c r="BJ36" i="8"/>
  <c r="BL36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3" i="8"/>
  <c r="B4" i="8"/>
  <c r="B5" i="8"/>
  <c r="B2" i="8"/>
  <c r="C22" i="7"/>
  <c r="D22" i="7"/>
  <c r="E22" i="7"/>
  <c r="F22" i="7"/>
  <c r="G22" i="7"/>
  <c r="H22" i="7"/>
  <c r="B22" i="7"/>
  <c r="L5" i="7"/>
  <c r="L4" i="7"/>
  <c r="L3" i="7"/>
  <c r="L2" i="7"/>
  <c r="L1" i="7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B3" i="6"/>
  <c r="C3" i="6"/>
  <c r="D3" i="6"/>
  <c r="E3" i="6"/>
  <c r="F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B2" i="6"/>
  <c r="C2" i="6"/>
  <c r="D2" i="6"/>
  <c r="E2" i="6"/>
  <c r="F2" i="6"/>
  <c r="G2" i="6"/>
  <c r="O35" i="1"/>
  <c r="P35" i="1"/>
  <c r="O34" i="1"/>
  <c r="P34" i="1"/>
  <c r="O33" i="1"/>
  <c r="P33" i="1"/>
  <c r="O32" i="1"/>
  <c r="P32" i="1"/>
  <c r="F31" i="1"/>
  <c r="P31" i="1"/>
  <c r="O31" i="1"/>
  <c r="O30" i="1"/>
  <c r="P30" i="1"/>
  <c r="O29" i="1"/>
  <c r="P29" i="1"/>
  <c r="P28" i="1"/>
  <c r="O28" i="1"/>
  <c r="O27" i="1"/>
  <c r="P27" i="1"/>
  <c r="P26" i="1"/>
  <c r="O26" i="1"/>
  <c r="O25" i="1"/>
  <c r="P25" i="1"/>
  <c r="P24" i="1"/>
  <c r="O24" i="1"/>
  <c r="P23" i="1"/>
  <c r="O23" i="1"/>
  <c r="O22" i="1"/>
  <c r="P22" i="1"/>
  <c r="P21" i="1"/>
  <c r="O21" i="1"/>
  <c r="P20" i="1"/>
  <c r="O20" i="1"/>
  <c r="O19" i="1"/>
  <c r="P19" i="1"/>
  <c r="P18" i="1"/>
  <c r="O18" i="1"/>
  <c r="P17" i="1"/>
  <c r="O17" i="1"/>
  <c r="P16" i="1"/>
  <c r="O16" i="1"/>
  <c r="P15" i="1"/>
  <c r="O15" i="1"/>
  <c r="P14" i="1"/>
  <c r="O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tc={BB9BA00A-0F43-475F-A68A-181459993B23}</author>
    <author>D19C2823 educacion</author>
  </authors>
  <commentList>
    <comment ref="L27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me equivoque. Ellos reportaron este dato.
Respuesta:
    Stephanie Rosario</t>
      </text>
    </comment>
    <comment ref="F3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D19C2823 educacion:</t>
        </r>
        <r>
          <rPr>
            <sz val="9"/>
            <color indexed="81"/>
            <rFont val="Tahoma"/>
            <family val="2"/>
          </rPr>
          <t xml:space="preserve">
Total de casos reportados - muestras positivas</t>
        </r>
      </text>
    </comment>
  </commentList>
</comments>
</file>

<file path=xl/sharedStrings.xml><?xml version="1.0" encoding="utf-8"?>
<sst xmlns="http://schemas.openxmlformats.org/spreadsheetml/2006/main" count="27112" uniqueCount="144">
  <si>
    <t>Sector</t>
  </si>
  <si>
    <t>Covid-19</t>
  </si>
  <si>
    <t>Tipo variable</t>
  </si>
  <si>
    <t>Variable</t>
  </si>
  <si>
    <t>Descripción</t>
  </si>
  <si>
    <t>Escala</t>
  </si>
  <si>
    <t>Unidad de Cuenta</t>
  </si>
  <si>
    <t>Fuente</t>
  </si>
  <si>
    <t>Código</t>
  </si>
  <si>
    <t>Casos Confirmados</t>
  </si>
  <si>
    <t>Con contacto con personas infectadas a nivel local</t>
  </si>
  <si>
    <t>Boletines Salud Pública</t>
  </si>
  <si>
    <t>Con antecedentes de viaje a países con transmisión local</t>
  </si>
  <si>
    <t>Con antecedentes de exposición aún bajo investigación</t>
  </si>
  <si>
    <t>Casos positivos</t>
  </si>
  <si>
    <t>Aislamiento hospitalario</t>
  </si>
  <si>
    <t>Aislamiento domiciliario</t>
  </si>
  <si>
    <t>Casos confirmados</t>
  </si>
  <si>
    <t>Hombres</t>
  </si>
  <si>
    <t>Mujeres</t>
  </si>
  <si>
    <t>Rango promedio de edad</t>
  </si>
  <si>
    <t>Años</t>
  </si>
  <si>
    <t>Casos sin confirmar</t>
  </si>
  <si>
    <t>Rank global (por cada 1m hab)**</t>
  </si>
  <si>
    <t>País</t>
  </si>
  <si>
    <t>Noruega</t>
  </si>
  <si>
    <t>Alemania</t>
  </si>
  <si>
    <t>Austria</t>
  </si>
  <si>
    <t>Italia</t>
  </si>
  <si>
    <t>Portugal</t>
  </si>
  <si>
    <t>Australia</t>
  </si>
  <si>
    <t>Israel</t>
  </si>
  <si>
    <t>Hong Kong</t>
  </si>
  <si>
    <t>Singapur</t>
  </si>
  <si>
    <t>Corea del Sur</t>
  </si>
  <si>
    <t>Bélgica</t>
  </si>
  <si>
    <t>Estados Unidos</t>
  </si>
  <si>
    <t>España</t>
  </si>
  <si>
    <t>Francia</t>
  </si>
  <si>
    <t>Rep.Dom</t>
  </si>
  <si>
    <t>&gt;50</t>
  </si>
  <si>
    <t>Suiza</t>
  </si>
  <si>
    <t>Global</t>
  </si>
  <si>
    <t>Fallecidos</t>
  </si>
  <si>
    <t>Personas en seguimiento</t>
  </si>
  <si>
    <t>Casos sospechosos</t>
  </si>
  <si>
    <t>Descartados por pruebas de laboratorio</t>
  </si>
  <si>
    <t>Boletín</t>
  </si>
  <si>
    <t>-</t>
  </si>
  <si>
    <t>Mediana de edad</t>
  </si>
  <si>
    <t>Reportados al SINAVE</t>
  </si>
  <si>
    <t>Edad mediana</t>
  </si>
  <si>
    <t>En espera de resultados</t>
  </si>
  <si>
    <t>Alta médica/ Recuperados</t>
  </si>
  <si>
    <t>Personal de salud</t>
  </si>
  <si>
    <t>Nuevos</t>
  </si>
  <si>
    <t>Acumulados</t>
  </si>
  <si>
    <t>Positividad</t>
  </si>
  <si>
    <t>Nuevos casos</t>
  </si>
  <si>
    <t>% del total</t>
  </si>
  <si>
    <t>Porcentaje</t>
  </si>
  <si>
    <t>Casos</t>
  </si>
  <si>
    <t>Defunciones</t>
  </si>
  <si>
    <t>Nuevos Casos</t>
  </si>
  <si>
    <t>Distrito Nacional</t>
  </si>
  <si>
    <t>Azua</t>
  </si>
  <si>
    <t>Baoruco</t>
  </si>
  <si>
    <t>Barahona</t>
  </si>
  <si>
    <t>Dajabón</t>
  </si>
  <si>
    <t>Duarte</t>
  </si>
  <si>
    <t>Elías Piña</t>
  </si>
  <si>
    <t>El Seibo</t>
  </si>
  <si>
    <t>Espaillat</t>
  </si>
  <si>
    <t>Independencia</t>
  </si>
  <si>
    <t>La Altagracia</t>
  </si>
  <si>
    <t>La Romana</t>
  </si>
  <si>
    <t>La Vega</t>
  </si>
  <si>
    <t>María Trinidad Sánchez</t>
  </si>
  <si>
    <t>Monte Cristi</t>
  </si>
  <si>
    <t>Pedernales</t>
  </si>
  <si>
    <t>Peravia</t>
  </si>
  <si>
    <t>Puerto Plata</t>
  </si>
  <si>
    <t>Hermanas Mirabal</t>
  </si>
  <si>
    <t>Samaná</t>
  </si>
  <si>
    <t>San Cristobál</t>
  </si>
  <si>
    <t>San Juan</t>
  </si>
  <si>
    <t>San Pedro de Macorís</t>
  </si>
  <si>
    <t>Sánchez Ramírez</t>
  </si>
  <si>
    <t>Valverde</t>
  </si>
  <si>
    <t>Monseñor Nouel</t>
  </si>
  <si>
    <t>Hato Mayor</t>
  </si>
  <si>
    <t>San José de Ocoa</t>
  </si>
  <si>
    <t>Santo Domingo</t>
  </si>
  <si>
    <t>Total</t>
  </si>
  <si>
    <t>Santiago</t>
  </si>
  <si>
    <t>Santiago Rodríguez</t>
  </si>
  <si>
    <t>Monte Plata</t>
  </si>
  <si>
    <t>Tasa de incidencia</t>
  </si>
  <si>
    <t>Covid-20</t>
  </si>
  <si>
    <t>Tasa incidencia</t>
  </si>
  <si>
    <t>San Cristóbal</t>
  </si>
  <si>
    <t>Recuperados</t>
  </si>
  <si>
    <t>% Penetración usuarios activos en redes sociales</t>
  </si>
  <si>
    <t>3.80 MM</t>
  </si>
  <si>
    <t>7.95 MM</t>
  </si>
  <si>
    <t>Usuarios con telefono móvil vs. Población</t>
  </si>
  <si>
    <t>Usuarios con telefono móvil/conexiones de telefonía móvil (millones)</t>
  </si>
  <si>
    <t>Usuarios activos en redes sociales (millones)</t>
  </si>
  <si>
    <r>
      <t>Superficie km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</si>
  <si>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Población</t>
  </si>
  <si>
    <t>Densidad poblacional</t>
  </si>
  <si>
    <t>https://es.wikipedia.org/wiki/Provincias_de_la_Rep%C3%BAblica_Dominicana#cite_note-1</t>
  </si>
  <si>
    <t>70-79</t>
  </si>
  <si>
    <t>80&gt;</t>
  </si>
  <si>
    <t>0-14</t>
  </si>
  <si>
    <t>15-24</t>
  </si>
  <si>
    <t>25-54</t>
  </si>
  <si>
    <t>55-64</t>
  </si>
  <si>
    <t>65&gt;</t>
  </si>
  <si>
    <t>&gt;15</t>
  </si>
  <si>
    <t>15-44</t>
  </si>
  <si>
    <t>45-64</t>
  </si>
  <si>
    <t>65-74</t>
  </si>
  <si>
    <t>75&gt;</t>
  </si>
  <si>
    <t>*Al 15/mar/2020</t>
  </si>
  <si>
    <t>*Al 09/Abr/2020</t>
  </si>
  <si>
    <t>0-9</t>
  </si>
  <si>
    <t>10-19</t>
  </si>
  <si>
    <t>20-29</t>
  </si>
  <si>
    <t>40-49</t>
  </si>
  <si>
    <t>60-69</t>
  </si>
  <si>
    <t>50-59</t>
  </si>
  <si>
    <t>80-89</t>
  </si>
  <si>
    <t>90&gt;</t>
  </si>
  <si>
    <t>South Korea</t>
  </si>
  <si>
    <t>30-39</t>
  </si>
  <si>
    <t>*Al 11/apr/2020</t>
  </si>
  <si>
    <t>Italy</t>
  </si>
  <si>
    <t>Unknown</t>
  </si>
  <si>
    <t>Muertes</t>
  </si>
  <si>
    <t>Tasa de mortalidad</t>
  </si>
  <si>
    <t>Dias</t>
  </si>
  <si>
    <t>Provincia</t>
  </si>
  <si>
    <t>APR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</si>
</sst>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name val="Calibri"/>
      <family val="2"/>
    </font>
    <font>
      <sz val="9"/>
      <name val="Calibri"/>
      <family val="2"/>
    </font>
    <font>
      <u/>
      <sz val="10"/>
      <color indexed="12"/>
      <name val="Times New Roman"/>
      <family val="1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1" xfId="2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15" fontId="4" fillId="3" borderId="0" xfId="0" applyNumberFormat="1" applyFont="1" applyFill="1"/>
    <xf numFmtId="0" fontId="4" fillId="0" borderId="1" xfId="0" applyFont="1" applyFill="1" applyBorder="1" applyAlignment="1">
      <alignment horizontal="center"/>
    </xf>
    <xf numFmtId="0" fontId="8" fillId="0" borderId="0" xfId="1" applyNumberFormat="1" applyFont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0" fontId="8" fillId="3" borderId="0" xfId="0" applyNumberFormat="1" applyFont="1" applyFill="1" applyAlignment="1">
      <alignment horizontal="center"/>
    </xf>
    <xf numFmtId="10" fontId="9" fillId="3" borderId="0" xfId="0" applyNumberFormat="1" applyFont="1" applyFill="1" applyAlignment="1">
      <alignment horizontal="center"/>
    </xf>
    <xf numFmtId="10" fontId="8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0" borderId="0" xfId="0" applyNumberFormat="1" applyFont="1"/>
    <xf numFmtId="0" fontId="6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left" vertical="center"/>
    </xf>
    <xf numFmtId="0" fontId="4" fillId="7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15" fontId="4" fillId="9" borderId="0" xfId="0" applyNumberFormat="1" applyFont="1" applyFill="1"/>
    <xf numFmtId="0" fontId="8" fillId="9" borderId="0" xfId="0" applyNumberFormat="1" applyFont="1" applyFill="1" applyAlignment="1">
      <alignment horizontal="center"/>
    </xf>
    <xf numFmtId="10" fontId="8" fillId="9" borderId="0" xfId="0" applyNumberFormat="1" applyFont="1" applyFill="1" applyAlignment="1">
      <alignment horizontal="center"/>
    </xf>
    <xf numFmtId="0" fontId="8" fillId="9" borderId="0" xfId="1" applyNumberFormat="1" applyFont="1" applyFill="1" applyAlignment="1">
      <alignment horizontal="center"/>
    </xf>
    <xf numFmtId="0" fontId="4" fillId="9" borderId="0" xfId="0" applyFont="1" applyFill="1"/>
    <xf numFmtId="0" fontId="5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8" fillId="0" borderId="0" xfId="0" applyNumberFormat="1" applyFont="1"/>
    <xf numFmtId="9" fontId="8" fillId="3" borderId="0" xfId="3" applyFont="1" applyFill="1" applyAlignment="1">
      <alignment horizontal="center"/>
    </xf>
    <xf numFmtId="9" fontId="8" fillId="0" borderId="0" xfId="3" applyFont="1" applyAlignment="1">
      <alignment horizontal="center"/>
    </xf>
    <xf numFmtId="9" fontId="8" fillId="3" borderId="0" xfId="3" applyNumberFormat="1" applyFont="1" applyFill="1" applyAlignment="1">
      <alignment horizontal="center"/>
    </xf>
    <xf numFmtId="9" fontId="8" fillId="0" borderId="0" xfId="3" applyNumberFormat="1" applyFont="1" applyAlignment="1">
      <alignment horizontal="center"/>
    </xf>
    <xf numFmtId="2" fontId="8" fillId="0" borderId="0" xfId="1" applyNumberFormat="1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9" fontId="3" fillId="11" borderId="1" xfId="0" applyNumberFormat="1" applyFont="1" applyFill="1" applyBorder="1" applyAlignment="1">
      <alignment horizontal="center"/>
    </xf>
    <xf numFmtId="0" fontId="3" fillId="0" borderId="0" xfId="0" applyFont="1"/>
    <xf numFmtId="0" fontId="15" fillId="0" borderId="0" xfId="4"/>
    <xf numFmtId="43" fontId="0" fillId="0" borderId="1" xfId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4" fontId="0" fillId="0" borderId="0" xfId="3" applyNumberFormat="1" applyFont="1"/>
    <xf numFmtId="164" fontId="0" fillId="0" borderId="1" xfId="3" applyNumberFormat="1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 wrapText="1"/>
    </xf>
    <xf numFmtId="10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15" fontId="4" fillId="0" borderId="0" xfId="0" applyNumberFormat="1" applyFont="1" applyFill="1"/>
    <xf numFmtId="0" fontId="8" fillId="0" borderId="0" xfId="0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center"/>
    </xf>
    <xf numFmtId="164" fontId="8" fillId="0" borderId="0" xfId="3" applyNumberFormat="1" applyFont="1" applyFill="1" applyAlignment="1">
      <alignment horizontal="center"/>
    </xf>
    <xf numFmtId="9" fontId="8" fillId="0" borderId="0" xfId="3" applyNumberFormat="1" applyFont="1" applyFill="1" applyAlignment="1">
      <alignment horizontal="center"/>
    </xf>
    <xf numFmtId="0" fontId="4" fillId="0" borderId="0" xfId="0" applyNumberFormat="1" applyFont="1" applyFill="1"/>
    <xf numFmtId="0" fontId="4" fillId="3" borderId="0" xfId="0" applyFont="1" applyFill="1" applyAlignment="1">
      <alignment horizontal="center"/>
    </xf>
    <xf numFmtId="0" fontId="8" fillId="3" borderId="0" xfId="1" applyNumberFormat="1" applyFont="1" applyFill="1" applyAlignment="1">
      <alignment horizontal="center"/>
    </xf>
    <xf numFmtId="0" fontId="4" fillId="3" borderId="0" xfId="0" applyNumberFormat="1" applyFont="1" applyFill="1"/>
    <xf numFmtId="9" fontId="8" fillId="0" borderId="0" xfId="3" applyFont="1" applyFill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0" borderId="0" xfId="1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9" fontId="0" fillId="0" borderId="0" xfId="3" applyFont="1"/>
    <xf numFmtId="165" fontId="8" fillId="3" borderId="0" xfId="1" applyNumberFormat="1" applyFont="1" applyFill="1" applyAlignment="1">
      <alignment horizontal="center"/>
    </xf>
    <xf numFmtId="165" fontId="8" fillId="0" borderId="0" xfId="1" applyNumberFormat="1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3" fillId="15" borderId="1" xfId="0" applyFont="1" applyFill="1" applyBorder="1" applyAlignment="1">
      <alignment horizontal="center"/>
    </xf>
  </cellXfs>
  <cellStyles count="5">
    <cellStyle name="Hipervínculo" xfId="4" builtinId="8"/>
    <cellStyle name="Hyperlink 2" xfId="2" xr:uid="{00000000-0005-0000-0000-000001000000}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Provincias_graphAcum!$B$1:$B$4</c:f>
              <c:strCache>
                <c:ptCount val="4"/>
                <c:pt idx="0">
                  <c:v>Distrito Nacional</c:v>
                </c:pt>
                <c:pt idx="1">
                  <c:v>14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Provincias_graphAcum!$B$5:$B$36</c15:sqref>
                  </c15:fullRef>
                </c:ext>
              </c:extLst>
              <c:f>Provincias_graphAcum!$B$36</c:f>
              <c:numCache>
                <c:formatCode>#,##0</c:formatCode>
                <c:ptCount val="1"/>
                <c:pt idx="0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4C0A-8187-F072D15A0576}"/>
            </c:ext>
          </c:extLst>
        </c:ser>
        <c:ser>
          <c:idx val="1"/>
          <c:order val="1"/>
          <c:tx>
            <c:strRef>
              <c:f>Provincias_graphAcum!$C$1:$C$4</c:f>
              <c:strCache>
                <c:ptCount val="4"/>
                <c:pt idx="0">
                  <c:v>Distrito Nacional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Provincias_graphAcum!$C$5:$C$36</c15:sqref>
                  </c15:fullRef>
                </c:ext>
              </c:extLst>
              <c:f>Provincias_graphAcum!$C$36</c:f>
              <c:numCache>
                <c:formatCode>#,##0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8-4C0A-8187-F072D15A0576}"/>
            </c:ext>
          </c:extLst>
        </c:ser>
        <c:ser>
          <c:idx val="2"/>
          <c:order val="2"/>
          <c:tx>
            <c:strRef>
              <c:f>Provincias_graphAcum!$D$1:$D$4</c:f>
              <c:strCache>
                <c:ptCount val="4"/>
                <c:pt idx="0">
                  <c:v>Azua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Provincias_graphAcum!$D$5:$D$36</c15:sqref>
                  </c15:fullRef>
                </c:ext>
              </c:extLst>
              <c:f>Provincias_graphAcum!$D$36</c:f>
              <c:numCache>
                <c:formatCode>#,##0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8-4C0A-8187-F072D15A0576}"/>
            </c:ext>
          </c:extLst>
        </c:ser>
        <c:ser>
          <c:idx val="3"/>
          <c:order val="3"/>
          <c:tx>
            <c:strRef>
              <c:f>Provincias_graphAcum!$E$1:$E$4</c:f>
              <c:strCache>
                <c:ptCount val="4"/>
                <c:pt idx="0">
                  <c:v>Azua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Provincias_graphAcum!$E$5:$E$36</c15:sqref>
                  </c15:fullRef>
                </c:ext>
              </c:extLst>
              <c:f>Provincias_graphAcum!$E$36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8-4C0A-8187-F072D15A0576}"/>
            </c:ext>
          </c:extLst>
        </c:ser>
        <c:ser>
          <c:idx val="4"/>
          <c:order val="4"/>
          <c:tx>
            <c:strRef>
              <c:f>Provincias_graphAcum!$F$1:$F$4</c:f>
              <c:strCache>
                <c:ptCount val="4"/>
                <c:pt idx="0">
                  <c:v>Baoruco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Provincias_graphAcum!$F$5:$F$36</c15:sqref>
                  </c15:fullRef>
                </c:ext>
              </c:extLst>
              <c:f>Provincias_graphAcum!$F$36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8-4C0A-8187-F072D15A0576}"/>
            </c:ext>
          </c:extLst>
        </c:ser>
        <c:ser>
          <c:idx val="5"/>
          <c:order val="5"/>
          <c:tx>
            <c:strRef>
              <c:f>Provincias_graphAcum!$G$1:$G$4</c:f>
              <c:strCache>
                <c:ptCount val="4"/>
                <c:pt idx="0">
                  <c:v>Baoruco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Provincias_graphAcum!$G$5:$G$36</c15:sqref>
                  </c15:fullRef>
                </c:ext>
              </c:extLst>
              <c:f>Provincias_graphAcum!$G$36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8-4C0A-8187-F072D15A0576}"/>
            </c:ext>
          </c:extLst>
        </c:ser>
        <c:ser>
          <c:idx val="6"/>
          <c:order val="6"/>
          <c:tx>
            <c:strRef>
              <c:f>Provincias_graphAcum!$H$1:$H$4</c:f>
              <c:strCache>
                <c:ptCount val="4"/>
                <c:pt idx="0">
                  <c:v>Barahona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Provincias_graphAcum!$H$5:$H$36</c15:sqref>
                  </c15:fullRef>
                </c:ext>
              </c:extLst>
              <c:f>Provincias_graphAcum!$H$36</c:f>
              <c:numCache>
                <c:formatCode>#,##0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88-4C0A-8187-F072D15A0576}"/>
            </c:ext>
          </c:extLst>
        </c:ser>
        <c:ser>
          <c:idx val="7"/>
          <c:order val="7"/>
          <c:tx>
            <c:strRef>
              <c:f>Provincias_graphAcum!$I$1:$I$4</c:f>
              <c:strCache>
                <c:ptCount val="4"/>
                <c:pt idx="0">
                  <c:v>Barahona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Provincias_graphAcum!$I$5:$I$36</c15:sqref>
                  </c15:fullRef>
                </c:ext>
              </c:extLst>
              <c:f>Provincias_graphAcum!$I$36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88-4C0A-8187-F072D15A0576}"/>
            </c:ext>
          </c:extLst>
        </c:ser>
        <c:ser>
          <c:idx val="8"/>
          <c:order val="8"/>
          <c:tx>
            <c:strRef>
              <c:f>Provincias_graphAcum!$J$1:$J$4</c:f>
              <c:strCache>
                <c:ptCount val="4"/>
                <c:pt idx="0">
                  <c:v>Dajabón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Provincias_graphAcum!$J$5:$J$36</c15:sqref>
                  </c15:fullRef>
                </c:ext>
              </c:extLst>
              <c:f>Provincias_graphAcum!$J$36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88-4C0A-8187-F072D15A0576}"/>
            </c:ext>
          </c:extLst>
        </c:ser>
        <c:ser>
          <c:idx val="9"/>
          <c:order val="9"/>
          <c:tx>
            <c:strRef>
              <c:f>Provincias_graphAcum!$K$1:$K$4</c:f>
              <c:strCache>
                <c:ptCount val="4"/>
                <c:pt idx="0">
                  <c:v>Dajabón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Provincias_graphAcum!$K$5:$K$36</c15:sqref>
                  </c15:fullRef>
                </c:ext>
              </c:extLst>
              <c:f>Provincias_graphAcum!$K$36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88-4C0A-8187-F072D15A0576}"/>
            </c:ext>
          </c:extLst>
        </c:ser>
        <c:ser>
          <c:idx val="10"/>
          <c:order val="10"/>
          <c:tx>
            <c:strRef>
              <c:f>Provincias_graphAcum!$L$1:$L$4</c:f>
              <c:strCache>
                <c:ptCount val="4"/>
                <c:pt idx="0">
                  <c:v>Duarte</c:v>
                </c:pt>
                <c:pt idx="1">
                  <c:v>2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Provincias_graphAcum!$L$5:$L$36</c15:sqref>
                  </c15:fullRef>
                </c:ext>
              </c:extLst>
              <c:f>Provincias_graphAcum!$L$36</c:f>
              <c:numCache>
                <c:formatCode>#,##0</c:formatCode>
                <c:ptCount val="1"/>
                <c:pt idx="0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88-4C0A-8187-F072D15A0576}"/>
            </c:ext>
          </c:extLst>
        </c:ser>
        <c:ser>
          <c:idx val="11"/>
          <c:order val="11"/>
          <c:tx>
            <c:strRef>
              <c:f>Provincias_graphAcum!$M$1:$M$4</c:f>
              <c:strCache>
                <c:ptCount val="4"/>
                <c:pt idx="0">
                  <c:v>Duarte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Provincias_graphAcum!$M$5:$M$36</c15:sqref>
                  </c15:fullRef>
                </c:ext>
              </c:extLst>
              <c:f>Provincias_graphAcum!$M$36</c:f>
              <c:numCache>
                <c:formatCode>#,##0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88-4C0A-8187-F072D15A0576}"/>
            </c:ext>
          </c:extLst>
        </c:ser>
        <c:ser>
          <c:idx val="12"/>
          <c:order val="12"/>
          <c:tx>
            <c:strRef>
              <c:f>Provincias_graphAcum!$N$1:$N$4</c:f>
              <c:strCache>
                <c:ptCount val="4"/>
                <c:pt idx="0">
                  <c:v>Elías Piña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Provincias_graphAcum!$N$5:$N$36</c15:sqref>
                  </c15:fullRef>
                </c:ext>
              </c:extLst>
              <c:f>Provincias_graphAcum!$N$36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88-4C0A-8187-F072D15A0576}"/>
            </c:ext>
          </c:extLst>
        </c:ser>
        <c:ser>
          <c:idx val="13"/>
          <c:order val="13"/>
          <c:tx>
            <c:strRef>
              <c:f>Provincias_graphAcum!$O$1:$O$4</c:f>
              <c:strCache>
                <c:ptCount val="4"/>
                <c:pt idx="0">
                  <c:v>Elías Piña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Provincias_graphAcum!$O$5:$O$36</c15:sqref>
                  </c15:fullRef>
                </c:ext>
              </c:extLst>
              <c:f>Provincias_graphAcum!$O$36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88-4C0A-8187-F072D15A0576}"/>
            </c:ext>
          </c:extLst>
        </c:ser>
        <c:ser>
          <c:idx val="14"/>
          <c:order val="14"/>
          <c:tx>
            <c:strRef>
              <c:f>Provincias_graphAcum!$P$1:$P$4</c:f>
              <c:strCache>
                <c:ptCount val="4"/>
                <c:pt idx="0">
                  <c:v>El Seibo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Provincias_graphAcum!$P$5:$P$36</c15:sqref>
                  </c15:fullRef>
                </c:ext>
              </c:extLst>
              <c:f>Provincias_graphAcum!$P$36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88-4C0A-8187-F072D15A0576}"/>
            </c:ext>
          </c:extLst>
        </c:ser>
        <c:ser>
          <c:idx val="15"/>
          <c:order val="15"/>
          <c:tx>
            <c:strRef>
              <c:f>Provincias_graphAcum!$Q$1:$Q$4</c:f>
              <c:strCache>
                <c:ptCount val="4"/>
                <c:pt idx="0">
                  <c:v>El Seibo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Provincias_graphAcum!$Q$5:$Q$36</c15:sqref>
                  </c15:fullRef>
                </c:ext>
              </c:extLst>
              <c:f>Provincias_graphAcum!$Q$36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88-4C0A-8187-F072D15A0576}"/>
            </c:ext>
          </c:extLst>
        </c:ser>
        <c:ser>
          <c:idx val="16"/>
          <c:order val="16"/>
          <c:tx>
            <c:strRef>
              <c:f>Provincias_graphAcum!$R$1:$R$4</c:f>
              <c:strCache>
                <c:ptCount val="4"/>
                <c:pt idx="0">
                  <c:v>Espaillat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Provincias_graphAcum!$R$5:$R$36</c15:sqref>
                  </c15:fullRef>
                </c:ext>
              </c:extLst>
              <c:f>Provincias_graphAcum!$R$36</c:f>
              <c:numCache>
                <c:formatCode>#,##0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88-4C0A-8187-F072D15A0576}"/>
            </c:ext>
          </c:extLst>
        </c:ser>
        <c:ser>
          <c:idx val="17"/>
          <c:order val="17"/>
          <c:tx>
            <c:strRef>
              <c:f>Provincias_graphAcum!$S$1:$S$4</c:f>
              <c:strCache>
                <c:ptCount val="4"/>
                <c:pt idx="0">
                  <c:v>Espaillat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Provincias_graphAcum!$S$5:$S$36</c15:sqref>
                  </c15:fullRef>
                </c:ext>
              </c:extLst>
              <c:f>Provincias_graphAcum!$S$36</c:f>
              <c:numCache>
                <c:formatCode>#,##0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88-4C0A-8187-F072D15A0576}"/>
            </c:ext>
          </c:extLst>
        </c:ser>
        <c:ser>
          <c:idx val="18"/>
          <c:order val="18"/>
          <c:tx>
            <c:strRef>
              <c:f>Provincias_graphAcum!$T$1:$T$4</c:f>
              <c:strCache>
                <c:ptCount val="4"/>
                <c:pt idx="0">
                  <c:v>Independencia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Provincias_graphAcum!$T$5:$T$36</c15:sqref>
                  </c15:fullRef>
                </c:ext>
              </c:extLst>
              <c:f>Provincias_graphAcum!$T$36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88-4C0A-8187-F072D15A0576}"/>
            </c:ext>
          </c:extLst>
        </c:ser>
        <c:ser>
          <c:idx val="19"/>
          <c:order val="19"/>
          <c:tx>
            <c:strRef>
              <c:f>Provincias_graphAcum!$U$1:$U$4</c:f>
              <c:strCache>
                <c:ptCount val="4"/>
                <c:pt idx="0">
                  <c:v>Independencia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Provincias_graphAcum!$U$5:$U$36</c15:sqref>
                  </c15:fullRef>
                </c:ext>
              </c:extLst>
              <c:f>Provincias_graphAcum!$U$36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88-4C0A-8187-F072D15A0576}"/>
            </c:ext>
          </c:extLst>
        </c:ser>
        <c:ser>
          <c:idx val="20"/>
          <c:order val="20"/>
          <c:tx>
            <c:strRef>
              <c:f>Provincias_graphAcum!$V$1:$V$4</c:f>
              <c:strCache>
                <c:ptCount val="4"/>
                <c:pt idx="0">
                  <c:v>La Altagracia</c:v>
                </c:pt>
                <c:pt idx="1">
                  <c:v>2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Provincias_graphAcum!$V$5:$V$36</c15:sqref>
                  </c15:fullRef>
                </c:ext>
              </c:extLst>
              <c:f>Provincias_graphAcum!$V$36</c:f>
              <c:numCache>
                <c:formatCode>#,##0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88-4C0A-8187-F072D15A0576}"/>
            </c:ext>
          </c:extLst>
        </c:ser>
        <c:ser>
          <c:idx val="21"/>
          <c:order val="21"/>
          <c:tx>
            <c:strRef>
              <c:f>Provincias_graphAcum!$W$1:$W$4</c:f>
              <c:strCache>
                <c:ptCount val="4"/>
                <c:pt idx="0">
                  <c:v>La Altagracia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Provincias_graphAcum!$W$5:$W$36</c15:sqref>
                  </c15:fullRef>
                </c:ext>
              </c:extLst>
              <c:f>Provincias_graphAcum!$W$36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88-4C0A-8187-F072D15A0576}"/>
            </c:ext>
          </c:extLst>
        </c:ser>
        <c:ser>
          <c:idx val="22"/>
          <c:order val="22"/>
          <c:tx>
            <c:strRef>
              <c:f>Provincias_graphAcum!$X$1:$X$4</c:f>
              <c:strCache>
                <c:ptCount val="4"/>
                <c:pt idx="0">
                  <c:v>La Romana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Provincias_graphAcum!$X$5:$X$36</c15:sqref>
                  </c15:fullRef>
                </c:ext>
              </c:extLst>
              <c:f>Provincias_graphAcum!$X$36</c:f>
              <c:numCache>
                <c:formatCode>#,##0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88-4C0A-8187-F072D15A0576}"/>
            </c:ext>
          </c:extLst>
        </c:ser>
        <c:ser>
          <c:idx val="23"/>
          <c:order val="23"/>
          <c:tx>
            <c:strRef>
              <c:f>Provincias_graphAcum!$Y$1:$Y$4</c:f>
              <c:strCache>
                <c:ptCount val="4"/>
                <c:pt idx="0">
                  <c:v>La Romana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Provincias_graphAcum!$Y$5:$Y$36</c15:sqref>
                  </c15:fullRef>
                </c:ext>
              </c:extLst>
              <c:f>Provincias_graphAcum!$Y$36</c:f>
              <c:numCache>
                <c:formatCode>#,##0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88-4C0A-8187-F072D15A0576}"/>
            </c:ext>
          </c:extLst>
        </c:ser>
        <c:ser>
          <c:idx val="24"/>
          <c:order val="24"/>
          <c:tx>
            <c:strRef>
              <c:f>Provincias_graphAcum!$Z$1:$Z$4</c:f>
              <c:strCache>
                <c:ptCount val="4"/>
                <c:pt idx="0">
                  <c:v>La Vega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Provincias_graphAcum!$Z$5:$Z$36</c15:sqref>
                  </c15:fullRef>
                </c:ext>
              </c:extLst>
              <c:f>Provincias_graphAcum!$Z$36</c:f>
              <c:numCache>
                <c:formatCode>#,##0</c:formatCode>
                <c:ptCount val="1"/>
                <c:pt idx="0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88-4C0A-8187-F072D15A0576}"/>
            </c:ext>
          </c:extLst>
        </c:ser>
        <c:ser>
          <c:idx val="25"/>
          <c:order val="25"/>
          <c:tx>
            <c:strRef>
              <c:f>Provincias_graphAcum!$AA$1:$AA$4</c:f>
              <c:strCache>
                <c:ptCount val="4"/>
                <c:pt idx="0">
                  <c:v>La Vega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Provincias_graphAcum!$AA$5:$AA$36</c15:sqref>
                  </c15:fullRef>
                </c:ext>
              </c:extLst>
              <c:f>Provincias_graphAcum!$AA$36</c:f>
              <c:numCache>
                <c:formatCode>#,##0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88-4C0A-8187-F072D15A0576}"/>
            </c:ext>
          </c:extLst>
        </c:ser>
        <c:ser>
          <c:idx val="26"/>
          <c:order val="26"/>
          <c:tx>
            <c:strRef>
              <c:f>Provincias_graphAcum!$AB$1:$AB$4</c:f>
              <c:strCache>
                <c:ptCount val="4"/>
                <c:pt idx="0">
                  <c:v>María Trinidad Sánchez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Provincias_graphAcum!$AB$5:$AB$36</c15:sqref>
                  </c15:fullRef>
                </c:ext>
              </c:extLst>
              <c:f>Provincias_graphAcum!$AB$36</c:f>
              <c:numCache>
                <c:formatCode>#,##0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88-4C0A-8187-F072D15A0576}"/>
            </c:ext>
          </c:extLst>
        </c:ser>
        <c:ser>
          <c:idx val="27"/>
          <c:order val="27"/>
          <c:tx>
            <c:strRef>
              <c:f>Provincias_graphAcum!$AC$1:$AC$4</c:f>
              <c:strCache>
                <c:ptCount val="4"/>
                <c:pt idx="0">
                  <c:v>María Trinidad Sánchez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Provincias_graphAcum!$AC$5:$AC$36</c15:sqref>
                  </c15:fullRef>
                </c:ext>
              </c:extLst>
              <c:f>Provincias_graphAcum!$AC$36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88-4C0A-8187-F072D15A0576}"/>
            </c:ext>
          </c:extLst>
        </c:ser>
        <c:ser>
          <c:idx val="28"/>
          <c:order val="28"/>
          <c:tx>
            <c:strRef>
              <c:f>Provincias_graphAcum!$AD$1:$AD$4</c:f>
              <c:strCache>
                <c:ptCount val="4"/>
                <c:pt idx="0">
                  <c:v>Monte Cristi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Provincias_graphAcum!$AD$5:$AD$36</c15:sqref>
                  </c15:fullRef>
                </c:ext>
              </c:extLst>
              <c:f>Provincias_graphAcum!$AD$36</c:f>
              <c:numCache>
                <c:formatCode>#,##0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88-4C0A-8187-F072D15A0576}"/>
            </c:ext>
          </c:extLst>
        </c:ser>
        <c:ser>
          <c:idx val="29"/>
          <c:order val="29"/>
          <c:tx>
            <c:strRef>
              <c:f>Provincias_graphAcum!$AE$1:$AE$4</c:f>
              <c:strCache>
                <c:ptCount val="4"/>
                <c:pt idx="0">
                  <c:v>Monte Cristi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Provincias_graphAcum!$AE$5:$AE$36</c15:sqref>
                  </c15:fullRef>
                </c:ext>
              </c:extLst>
              <c:f>Provincias_graphAcum!$AE$36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88-4C0A-8187-F072D15A0576}"/>
            </c:ext>
          </c:extLst>
        </c:ser>
        <c:ser>
          <c:idx val="30"/>
          <c:order val="30"/>
          <c:tx>
            <c:strRef>
              <c:f>Provincias_graphAcum!$AF$1:$AF$4</c:f>
              <c:strCache>
                <c:ptCount val="4"/>
                <c:pt idx="0">
                  <c:v>Pedernales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Provincias_graphAcum!$AF$5:$AF$36</c15:sqref>
                  </c15:fullRef>
                </c:ext>
              </c:extLst>
              <c:f>Provincias_graphAcum!$AF$36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88-4C0A-8187-F072D15A0576}"/>
            </c:ext>
          </c:extLst>
        </c:ser>
        <c:ser>
          <c:idx val="31"/>
          <c:order val="31"/>
          <c:tx>
            <c:strRef>
              <c:f>Provincias_graphAcum!$AG$1:$AG$4</c:f>
              <c:strCache>
                <c:ptCount val="4"/>
                <c:pt idx="0">
                  <c:v>Pedernales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Provincias_graphAcum!$AG$5:$AG$36</c15:sqref>
                  </c15:fullRef>
                </c:ext>
              </c:extLst>
              <c:f>Provincias_graphAcum!$AG$36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88-4C0A-8187-F072D15A0576}"/>
            </c:ext>
          </c:extLst>
        </c:ser>
        <c:ser>
          <c:idx val="32"/>
          <c:order val="32"/>
          <c:tx>
            <c:strRef>
              <c:f>Provincias_graphAcum!$AH$1:$AH$4</c:f>
              <c:strCache>
                <c:ptCount val="4"/>
                <c:pt idx="0">
                  <c:v>Peravia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Provincias_graphAcum!$AH$5:$AH$36</c15:sqref>
                  </c15:fullRef>
                </c:ext>
              </c:extLst>
              <c:f>Provincias_graphAcum!$AH$36</c:f>
              <c:numCache>
                <c:formatCode>#,##0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A88-4C0A-8187-F072D15A0576}"/>
            </c:ext>
          </c:extLst>
        </c:ser>
        <c:ser>
          <c:idx val="33"/>
          <c:order val="33"/>
          <c:tx>
            <c:strRef>
              <c:f>Provincias_graphAcum!$AI$1:$AI$4</c:f>
              <c:strCache>
                <c:ptCount val="4"/>
                <c:pt idx="0">
                  <c:v>Peravia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Provincias_graphAcum!$AI$5:$AI$36</c15:sqref>
                  </c15:fullRef>
                </c:ext>
              </c:extLst>
              <c:f>Provincias_graphAcum!$AI$36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A88-4C0A-8187-F072D15A0576}"/>
            </c:ext>
          </c:extLst>
        </c:ser>
        <c:ser>
          <c:idx val="34"/>
          <c:order val="34"/>
          <c:tx>
            <c:strRef>
              <c:f>Provincias_graphAcum!$AJ$1:$AJ$4</c:f>
              <c:strCache>
                <c:ptCount val="4"/>
                <c:pt idx="0">
                  <c:v>Puerto Plata</c:v>
                </c:pt>
                <c:pt idx="1">
                  <c:v>3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Provincias_graphAcum!$AJ$5:$AJ$36</c15:sqref>
                  </c15:fullRef>
                </c:ext>
              </c:extLst>
              <c:f>Provincias_graphAcum!$AJ$36</c:f>
              <c:numCache>
                <c:formatCode>#,##0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A88-4C0A-8187-F072D15A0576}"/>
            </c:ext>
          </c:extLst>
        </c:ser>
        <c:ser>
          <c:idx val="35"/>
          <c:order val="35"/>
          <c:tx>
            <c:strRef>
              <c:f>Provincias_graphAcum!$AK$1:$AK$4</c:f>
              <c:strCache>
                <c:ptCount val="4"/>
                <c:pt idx="0">
                  <c:v>Puerto Plata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Provincias_graphAcum!$AK$5:$AK$36</c15:sqref>
                  </c15:fullRef>
                </c:ext>
              </c:extLst>
              <c:f>Provincias_graphAcum!$AK$36</c:f>
              <c:numCache>
                <c:formatCode>#,##0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A88-4C0A-8187-F072D15A0576}"/>
            </c:ext>
          </c:extLst>
        </c:ser>
        <c:ser>
          <c:idx val="36"/>
          <c:order val="36"/>
          <c:tx>
            <c:strRef>
              <c:f>Provincias_graphAcum!$AL$1:$AL$4</c:f>
              <c:strCache>
                <c:ptCount val="4"/>
                <c:pt idx="0">
                  <c:v>Hermanas Mirabal</c:v>
                </c:pt>
                <c:pt idx="1">
                  <c:v>2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Provincias_graphAcum!$AL$5:$AL$36</c15:sqref>
                  </c15:fullRef>
                </c:ext>
              </c:extLst>
              <c:f>Provincias_graphAcum!$AL$36</c:f>
              <c:numCache>
                <c:formatCode>#,##0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A88-4C0A-8187-F072D15A0576}"/>
            </c:ext>
          </c:extLst>
        </c:ser>
        <c:ser>
          <c:idx val="37"/>
          <c:order val="37"/>
          <c:tx>
            <c:strRef>
              <c:f>Provincias_graphAcum!$AM$1:$AM$4</c:f>
              <c:strCache>
                <c:ptCount val="4"/>
                <c:pt idx="0">
                  <c:v>Hermanas Mirabal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Provincias_graphAcum!$AM$5:$AM$36</c15:sqref>
                  </c15:fullRef>
                </c:ext>
              </c:extLst>
              <c:f>Provincias_graphAcum!$AM$36</c:f>
              <c:numCache>
                <c:formatCode>#,##0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A88-4C0A-8187-F072D15A0576}"/>
            </c:ext>
          </c:extLst>
        </c:ser>
        <c:ser>
          <c:idx val="38"/>
          <c:order val="38"/>
          <c:tx>
            <c:strRef>
              <c:f>Provincias_graphAcum!$AN$1:$AN$4</c:f>
              <c:strCache>
                <c:ptCount val="4"/>
                <c:pt idx="0">
                  <c:v>Samaná</c:v>
                </c:pt>
                <c:pt idx="1">
                  <c:v>4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Provincias_graphAcum!$AN$5:$AN$36</c15:sqref>
                  </c15:fullRef>
                </c:ext>
              </c:extLst>
              <c:f>Provincias_graphAcum!$AN$36</c:f>
              <c:numCache>
                <c:formatCode>#,##0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A88-4C0A-8187-F072D15A0576}"/>
            </c:ext>
          </c:extLst>
        </c:ser>
        <c:ser>
          <c:idx val="39"/>
          <c:order val="39"/>
          <c:tx>
            <c:strRef>
              <c:f>Provincias_graphAcum!$AO$1:$AO$4</c:f>
              <c:strCache>
                <c:ptCount val="4"/>
                <c:pt idx="0">
                  <c:v>Samaná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Provincias_graphAcum!$AO$5:$AO$36</c15:sqref>
                  </c15:fullRef>
                </c:ext>
              </c:extLst>
              <c:f>Provincias_graphAcum!$AO$36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A88-4C0A-8187-F072D15A0576}"/>
            </c:ext>
          </c:extLst>
        </c:ser>
        <c:ser>
          <c:idx val="40"/>
          <c:order val="40"/>
          <c:tx>
            <c:strRef>
              <c:f>Provincias_graphAcum!$AP$1:$AP$4</c:f>
              <c:strCache>
                <c:ptCount val="4"/>
                <c:pt idx="0">
                  <c:v>San Cristóbal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Provincias_graphAcum!$AP$5:$AP$36</c15:sqref>
                  </c15:fullRef>
                </c:ext>
              </c:extLst>
              <c:f>Provincias_graphAcum!$AP$36</c:f>
              <c:numCache>
                <c:formatCode>#,##0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A88-4C0A-8187-F072D15A0576}"/>
            </c:ext>
          </c:extLst>
        </c:ser>
        <c:ser>
          <c:idx val="41"/>
          <c:order val="41"/>
          <c:tx>
            <c:strRef>
              <c:f>Provincias_graphAcum!$AQ$1:$AQ$4</c:f>
              <c:strCache>
                <c:ptCount val="4"/>
                <c:pt idx="0">
                  <c:v>San Cristóbal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Provincias_graphAcum!$AQ$5:$AQ$36</c15:sqref>
                  </c15:fullRef>
                </c:ext>
              </c:extLst>
              <c:f>Provincias_graphAcum!$AQ$36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A88-4C0A-8187-F072D15A0576}"/>
            </c:ext>
          </c:extLst>
        </c:ser>
        <c:ser>
          <c:idx val="42"/>
          <c:order val="42"/>
          <c:tx>
            <c:strRef>
              <c:f>Provincias_graphAcum!$AR$1:$AR$4</c:f>
              <c:strCache>
                <c:ptCount val="4"/>
                <c:pt idx="0">
                  <c:v>San Juan</c:v>
                </c:pt>
                <c:pt idx="1">
                  <c:v>1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Provincias_graphAcum!$AR$5:$AR$36</c15:sqref>
                  </c15:fullRef>
                </c:ext>
              </c:extLst>
              <c:f>Provincias_graphAcum!$AR$36</c:f>
              <c:numCache>
                <c:formatCode>#,##0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A88-4C0A-8187-F072D15A0576}"/>
            </c:ext>
          </c:extLst>
        </c:ser>
        <c:ser>
          <c:idx val="43"/>
          <c:order val="43"/>
          <c:tx>
            <c:strRef>
              <c:f>Provincias_graphAcum!$AS$1:$AS$4</c:f>
              <c:strCache>
                <c:ptCount val="4"/>
                <c:pt idx="0">
                  <c:v>San Juan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Provincias_graphAcum!$AS$5:$AS$36</c15:sqref>
                  </c15:fullRef>
                </c:ext>
              </c:extLst>
              <c:f>Provincias_graphAcum!$AS$36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A88-4C0A-8187-F072D15A0576}"/>
            </c:ext>
          </c:extLst>
        </c:ser>
        <c:ser>
          <c:idx val="44"/>
          <c:order val="44"/>
          <c:tx>
            <c:strRef>
              <c:f>Provincias_graphAcum!$AT$1:$AT$4</c:f>
              <c:strCache>
                <c:ptCount val="4"/>
                <c:pt idx="0">
                  <c:v>San Pedro de Macorís</c:v>
                </c:pt>
                <c:pt idx="1">
                  <c:v>1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Provincias_graphAcum!$AT$5:$AT$36</c15:sqref>
                  </c15:fullRef>
                </c:ext>
              </c:extLst>
              <c:f>Provincias_graphAcum!$AT$36</c:f>
              <c:numCache>
                <c:formatCode>#,##0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A88-4C0A-8187-F072D15A0576}"/>
            </c:ext>
          </c:extLst>
        </c:ser>
        <c:ser>
          <c:idx val="45"/>
          <c:order val="45"/>
          <c:tx>
            <c:strRef>
              <c:f>Provincias_graphAcum!$AU$1:$AU$4</c:f>
              <c:strCache>
                <c:ptCount val="4"/>
                <c:pt idx="0">
                  <c:v>San Pedro de Macorís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Provincias_graphAcum!$AU$5:$AU$36</c15:sqref>
                  </c15:fullRef>
                </c:ext>
              </c:extLst>
              <c:f>Provincias_graphAcum!$AU$36</c:f>
              <c:numCache>
                <c:formatCode>#,##0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A88-4C0A-8187-F072D15A0576}"/>
            </c:ext>
          </c:extLst>
        </c:ser>
        <c:ser>
          <c:idx val="46"/>
          <c:order val="46"/>
          <c:tx>
            <c:strRef>
              <c:f>Provincias_graphAcum!$AV$1:$AV$4</c:f>
              <c:strCache>
                <c:ptCount val="4"/>
                <c:pt idx="0">
                  <c:v>Sánchez Ramírez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Provincias_graphAcum!$AV$5:$AV$36</c15:sqref>
                  </c15:fullRef>
                </c:ext>
              </c:extLst>
              <c:f>Provincias_graphAcum!$AV$36</c:f>
              <c:numCache>
                <c:formatCode>#,##0</c:formatCode>
                <c:ptCount val="1"/>
                <c:pt idx="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A88-4C0A-8187-F072D15A0576}"/>
            </c:ext>
          </c:extLst>
        </c:ser>
        <c:ser>
          <c:idx val="47"/>
          <c:order val="47"/>
          <c:tx>
            <c:strRef>
              <c:f>Provincias_graphAcum!$AW$1:$AW$4</c:f>
              <c:strCache>
                <c:ptCount val="4"/>
                <c:pt idx="0">
                  <c:v>Sánchez Ramírez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Provincias_graphAcum!$AW$5:$AW$36</c15:sqref>
                  </c15:fullRef>
                </c:ext>
              </c:extLst>
              <c:f>Provincias_graphAcum!$AW$36</c:f>
              <c:numCache>
                <c:formatCode>#,##0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A88-4C0A-8187-F072D15A0576}"/>
            </c:ext>
          </c:extLst>
        </c:ser>
        <c:ser>
          <c:idx val="48"/>
          <c:order val="48"/>
          <c:tx>
            <c:strRef>
              <c:f>Provincias_graphAcum!$AX$1:$AX$4</c:f>
              <c:strCache>
                <c:ptCount val="4"/>
                <c:pt idx="0">
                  <c:v>Santiago</c:v>
                </c:pt>
                <c:pt idx="1">
                  <c:v>3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Provincias_graphAcum!$AX$5:$AX$36</c15:sqref>
                  </c15:fullRef>
                </c:ext>
              </c:extLst>
              <c:f>Provincias_graphAcum!$AX$36</c:f>
              <c:numCache>
                <c:formatCode>#,##0</c:formatCode>
                <c:ptCount val="1"/>
                <c:pt idx="0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A88-4C0A-8187-F072D15A0576}"/>
            </c:ext>
          </c:extLst>
        </c:ser>
        <c:ser>
          <c:idx val="49"/>
          <c:order val="49"/>
          <c:tx>
            <c:strRef>
              <c:f>Provincias_graphAcum!$AY$1:$AY$4</c:f>
              <c:strCache>
                <c:ptCount val="4"/>
                <c:pt idx="0">
                  <c:v>Santiago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Provincias_graphAcum!$AY$5:$AY$36</c15:sqref>
                  </c15:fullRef>
                </c:ext>
              </c:extLst>
              <c:f>Provincias_graphAcum!$AY$36</c:f>
              <c:numCache>
                <c:formatCode>#,##0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A88-4C0A-8187-F072D15A0576}"/>
            </c:ext>
          </c:extLst>
        </c:ser>
        <c:ser>
          <c:idx val="50"/>
          <c:order val="50"/>
          <c:tx>
            <c:strRef>
              <c:f>Provincias_graphAcum!$AZ$1:$AZ$4</c:f>
              <c:strCache>
                <c:ptCount val="4"/>
                <c:pt idx="0">
                  <c:v>Santiago Rodríguez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Provincias_graphAcum!$AZ$5:$AZ$36</c15:sqref>
                  </c15:fullRef>
                </c:ext>
              </c:extLst>
              <c:f>Provincias_graphAcum!$AZ$36</c:f>
              <c:numCache>
                <c:formatCode>#,##0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A88-4C0A-8187-F072D15A0576}"/>
            </c:ext>
          </c:extLst>
        </c:ser>
        <c:ser>
          <c:idx val="51"/>
          <c:order val="51"/>
          <c:tx>
            <c:strRef>
              <c:f>Provincias_graphAcum!$BA$1:$BA$4</c:f>
              <c:strCache>
                <c:ptCount val="4"/>
                <c:pt idx="0">
                  <c:v>Santiago Rodríguez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Provincias_graphAcum!$BA$5:$BA$36</c15:sqref>
                  </c15:fullRef>
                </c:ext>
              </c:extLst>
              <c:f>Provincias_graphAcum!$BA$36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A88-4C0A-8187-F072D15A0576}"/>
            </c:ext>
          </c:extLst>
        </c:ser>
        <c:ser>
          <c:idx val="52"/>
          <c:order val="52"/>
          <c:tx>
            <c:strRef>
              <c:f>Provincias_graphAcum!$BB$1:$BB$4</c:f>
              <c:strCache>
                <c:ptCount val="4"/>
                <c:pt idx="0">
                  <c:v>Valverde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Provincias_graphAcum!$BB$5:$BB$36</c15:sqref>
                  </c15:fullRef>
                </c:ext>
              </c:extLst>
              <c:f>Provincias_graphAcum!$BB$36</c:f>
              <c:numCache>
                <c:formatCode>#,##0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A88-4C0A-8187-F072D15A0576}"/>
            </c:ext>
          </c:extLst>
        </c:ser>
        <c:ser>
          <c:idx val="53"/>
          <c:order val="53"/>
          <c:tx>
            <c:strRef>
              <c:f>Provincias_graphAcum!$BC$1:$BC$4</c:f>
              <c:strCache>
                <c:ptCount val="4"/>
                <c:pt idx="0">
                  <c:v>Valverde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Provincias_graphAcum!$BC$5:$BC$36</c15:sqref>
                  </c15:fullRef>
                </c:ext>
              </c:extLst>
              <c:f>Provincias_graphAcum!$BC$36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A88-4C0A-8187-F072D15A0576}"/>
            </c:ext>
          </c:extLst>
        </c:ser>
        <c:ser>
          <c:idx val="54"/>
          <c:order val="54"/>
          <c:tx>
            <c:strRef>
              <c:f>Provincias_graphAcum!$BD$1:$BD$4</c:f>
              <c:strCache>
                <c:ptCount val="4"/>
                <c:pt idx="0">
                  <c:v>Monseñor Nouel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Provincias_graphAcum!$BD$5:$BD$36</c15:sqref>
                  </c15:fullRef>
                </c:ext>
              </c:extLst>
              <c:f>Provincias_graphAcum!$BD$36</c:f>
              <c:numCache>
                <c:formatCode>#,##0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A88-4C0A-8187-F072D15A0576}"/>
            </c:ext>
          </c:extLst>
        </c:ser>
        <c:ser>
          <c:idx val="55"/>
          <c:order val="55"/>
          <c:tx>
            <c:strRef>
              <c:f>Provincias_graphAcum!$BE$1:$BE$4</c:f>
              <c:strCache>
                <c:ptCount val="4"/>
                <c:pt idx="0">
                  <c:v>Monseñor Nouel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Provincias_graphAcum!$BE$5:$BE$36</c15:sqref>
                  </c15:fullRef>
                </c:ext>
              </c:extLst>
              <c:f>Provincias_graphAcum!$BE$36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A88-4C0A-8187-F072D15A0576}"/>
            </c:ext>
          </c:extLst>
        </c:ser>
        <c:ser>
          <c:idx val="56"/>
          <c:order val="56"/>
          <c:tx>
            <c:strRef>
              <c:f>Provincias_graphAcum!$BF$1:$BF$4</c:f>
              <c:strCache>
                <c:ptCount val="4"/>
                <c:pt idx="0">
                  <c:v>Monte Plata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Provincias_graphAcum!$BF$5:$BF$36</c15:sqref>
                  </c15:fullRef>
                </c:ext>
              </c:extLst>
              <c:f>Provincias_graphAcum!$BF$36</c:f>
              <c:numCache>
                <c:formatCode>#,##0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A88-4C0A-8187-F072D15A0576}"/>
            </c:ext>
          </c:extLst>
        </c:ser>
        <c:ser>
          <c:idx val="57"/>
          <c:order val="57"/>
          <c:tx>
            <c:strRef>
              <c:f>Provincias_graphAcum!$BG$1:$BG$4</c:f>
              <c:strCache>
                <c:ptCount val="4"/>
                <c:pt idx="0">
                  <c:v>Monte Plata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Provincias_graphAcum!$BG$5:$BG$36</c15:sqref>
                  </c15:fullRef>
                </c:ext>
              </c:extLst>
              <c:f>Provincias_graphAcum!$BG$36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A88-4C0A-8187-F072D15A0576}"/>
            </c:ext>
          </c:extLst>
        </c:ser>
        <c:ser>
          <c:idx val="58"/>
          <c:order val="58"/>
          <c:tx>
            <c:strRef>
              <c:f>Provincias_graphAcum!$BH$1:$BH$4</c:f>
              <c:strCache>
                <c:ptCount val="4"/>
                <c:pt idx="0">
                  <c:v>Hato Mayor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Provincias_graphAcum!$BH$5:$BH$36</c15:sqref>
                  </c15:fullRef>
                </c:ext>
              </c:extLst>
              <c:f>Provincias_graphAcum!$BH$36</c:f>
              <c:numCache>
                <c:formatCode>#,##0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A88-4C0A-8187-F072D15A0576}"/>
            </c:ext>
          </c:extLst>
        </c:ser>
        <c:ser>
          <c:idx val="59"/>
          <c:order val="59"/>
          <c:tx>
            <c:strRef>
              <c:f>Provincias_graphAcum!$BI$1:$BI$4</c:f>
              <c:strCache>
                <c:ptCount val="4"/>
                <c:pt idx="0">
                  <c:v>Hato Mayor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Provincias_graphAcum!$BI$5:$BI$36</c15:sqref>
                  </c15:fullRef>
                </c:ext>
              </c:extLst>
              <c:f>Provincias_graphAcum!$BI$36</c:f>
              <c:numCache>
                <c:formatCode>#,##0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A88-4C0A-8187-F072D15A0576}"/>
            </c:ext>
          </c:extLst>
        </c:ser>
        <c:ser>
          <c:idx val="60"/>
          <c:order val="60"/>
          <c:tx>
            <c:strRef>
              <c:f>Provincias_graphAcum!$BJ$1:$BJ$4</c:f>
              <c:strCache>
                <c:ptCount val="4"/>
                <c:pt idx="0">
                  <c:v>San José de Ocoa</c:v>
                </c:pt>
                <c:pt idx="1">
                  <c:v>0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Provincias_graphAcum!$BJ$5:$BJ$36</c15:sqref>
                  </c15:fullRef>
                </c:ext>
              </c:extLst>
              <c:f>Provincias_graphAcum!$BJ$36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A88-4C0A-8187-F072D15A0576}"/>
            </c:ext>
          </c:extLst>
        </c:ser>
        <c:ser>
          <c:idx val="61"/>
          <c:order val="61"/>
          <c:tx>
            <c:strRef>
              <c:f>Provincias_graphAcum!$BK$1:$BK$4</c:f>
              <c:strCache>
                <c:ptCount val="4"/>
                <c:pt idx="0">
                  <c:v>San José de Ocoa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Provincias_graphAcum!$BK$5:$BK$36</c15:sqref>
                  </c15:fullRef>
                </c:ext>
              </c:extLst>
              <c:f>Provincias_graphAcum!$BK$36</c:f>
              <c:numCache>
                <c:formatCode>#,##0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A88-4C0A-8187-F072D15A0576}"/>
            </c:ext>
          </c:extLst>
        </c:ser>
        <c:ser>
          <c:idx val="62"/>
          <c:order val="62"/>
          <c:tx>
            <c:strRef>
              <c:f>Provincias_graphAcum!$BL$1:$BL$4</c:f>
              <c:strCache>
                <c:ptCount val="4"/>
                <c:pt idx="0">
                  <c:v>Santo Domingo</c:v>
                </c:pt>
                <c:pt idx="1">
                  <c:v>2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Provincias_graphAcum!$BL$5:$BL$36</c15:sqref>
                  </c15:fullRef>
                </c:ext>
              </c:extLst>
              <c:f>Provincias_graphAcum!$BL$36</c:f>
              <c:numCache>
                <c:formatCode>#,##0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A88-4C0A-8187-F072D15A0576}"/>
            </c:ext>
          </c:extLst>
        </c:ser>
        <c:ser>
          <c:idx val="63"/>
          <c:order val="63"/>
          <c:tx>
            <c:strRef>
              <c:f>Provincias_graphAcum!$BM$1:$BM$4</c:f>
              <c:strCache>
                <c:ptCount val="4"/>
                <c:pt idx="0">
                  <c:v>Santo Domingo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Provincias_graphAcum!$BM$5:$BM$36</c15:sqref>
                  </c15:fullRef>
                </c:ext>
              </c:extLst>
              <c:f>Provincias_graphAcum!$BM$36</c:f>
              <c:numCache>
                <c:formatCode>#,##0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A88-4C0A-8187-F072D15A0576}"/>
            </c:ext>
          </c:extLst>
        </c:ser>
        <c:ser>
          <c:idx val="64"/>
          <c:order val="64"/>
          <c:tx>
            <c:strRef>
              <c:f>Provincias_graphAcum!$BN$1:$BN$4</c:f>
              <c:strCache>
                <c:ptCount val="4"/>
                <c:pt idx="0">
                  <c:v>Total</c:v>
                </c:pt>
                <c:pt idx="1">
                  <c:v>34</c:v>
                </c:pt>
                <c:pt idx="2">
                  <c:v>34</c:v>
                </c:pt>
                <c:pt idx="3">
                  <c:v>72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Provincias_graphAcum!$BN$5:$BN$36</c15:sqref>
                  </c15:fullRef>
                </c:ext>
              </c:extLst>
              <c:f>Provincias_graphAcum!$BN$36</c:f>
              <c:numCache>
                <c:formatCode>#,##0</c:formatCode>
                <c:ptCount val="1"/>
                <c:pt idx="0">
                  <c:v>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A88-4C0A-8187-F072D15A0576}"/>
            </c:ext>
          </c:extLst>
        </c:ser>
        <c:ser>
          <c:idx val="65"/>
          <c:order val="65"/>
          <c:tx>
            <c:strRef>
              <c:f>Provincias_graphAcum!$BO$1:$BO$4</c:f>
              <c:strCache>
                <c:ptCount val="4"/>
                <c:pt idx="0">
                  <c:v>Total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Provincias_graphAcum!$A$5:$A$36</c15:sqref>
                  </c15:fullRef>
                </c:ext>
              </c:extLst>
              <c:f>Provincias_graphAcum!$A$36</c:f>
              <c:numCache>
                <c:formatCode>d\-mmm</c:formatCode>
                <c:ptCount val="1"/>
                <c:pt idx="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Provincias_graphAcum!$BO$5:$BO$36</c15:sqref>
                  </c15:fullRef>
                </c:ext>
              </c:extLst>
              <c:f>Provincias_graphAcum!$BO$36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A88-4C0A-8187-F072D15A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134176"/>
        <c:axId val="-2009158288"/>
      </c:barChart>
      <c:dateAx>
        <c:axId val="-2000134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158288"/>
        <c:crosses val="autoZero"/>
        <c:auto val="1"/>
        <c:lblOffset val="100"/>
        <c:baseTimeUnit val="days"/>
      </c:dateAx>
      <c:valAx>
        <c:axId val="-200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01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- 21/abril/2020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- 21.abr'!$B$1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 - 21.abr'!$A$2:$A$34</c15:sqref>
                  </c15:fullRef>
                </c:ext>
              </c:extLst>
              <c:f>'Graph - 21.abr'!$A$3:$A$34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Hermanas Mirabal</c:v>
                </c:pt>
                <c:pt idx="9">
                  <c:v>Sánchez Ramírez</c:v>
                </c:pt>
                <c:pt idx="10">
                  <c:v>San Cristóbal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Samaná</c:v>
                </c:pt>
                <c:pt idx="21">
                  <c:v>Santiago Rodríguez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Pedernales</c:v>
                </c:pt>
                <c:pt idx="29">
                  <c:v>Dajabón</c:v>
                </c:pt>
                <c:pt idx="30">
                  <c:v>Independencia</c:v>
                </c:pt>
                <c:pt idx="31">
                  <c:v>Elías Piña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- 21.abr'!$B$2:$B$34</c15:sqref>
                  </c15:fullRef>
                </c:ext>
              </c:extLst>
              <c:f>'Graph - 21.abr'!$B$3:$B$34</c:f>
              <c:numCache>
                <c:formatCode>_(* #,##0_);_(* \(#,##0\);_(* "-"??_);_(@_)</c:formatCode>
                <c:ptCount val="32"/>
                <c:pt idx="0">
                  <c:v>1337</c:v>
                </c:pt>
                <c:pt idx="1">
                  <c:v>922</c:v>
                </c:pt>
                <c:pt idx="2">
                  <c:v>670</c:v>
                </c:pt>
                <c:pt idx="3">
                  <c:v>519</c:v>
                </c:pt>
                <c:pt idx="4">
                  <c:v>387</c:v>
                </c:pt>
                <c:pt idx="5">
                  <c:v>174</c:v>
                </c:pt>
                <c:pt idx="6">
                  <c:v>162</c:v>
                </c:pt>
                <c:pt idx="7">
                  <c:v>159</c:v>
                </c:pt>
                <c:pt idx="8">
                  <c:v>134</c:v>
                </c:pt>
                <c:pt idx="9">
                  <c:v>133</c:v>
                </c:pt>
                <c:pt idx="10">
                  <c:v>126</c:v>
                </c:pt>
                <c:pt idx="11">
                  <c:v>100</c:v>
                </c:pt>
                <c:pt idx="12">
                  <c:v>95</c:v>
                </c:pt>
                <c:pt idx="13">
                  <c:v>74</c:v>
                </c:pt>
                <c:pt idx="14">
                  <c:v>54</c:v>
                </c:pt>
                <c:pt idx="15">
                  <c:v>38</c:v>
                </c:pt>
                <c:pt idx="16">
                  <c:v>36</c:v>
                </c:pt>
                <c:pt idx="17">
                  <c:v>33</c:v>
                </c:pt>
                <c:pt idx="18">
                  <c:v>32</c:v>
                </c:pt>
                <c:pt idx="19">
                  <c:v>24</c:v>
                </c:pt>
                <c:pt idx="20">
                  <c:v>21</c:v>
                </c:pt>
                <c:pt idx="21">
                  <c:v>17</c:v>
                </c:pt>
                <c:pt idx="22">
                  <c:v>15</c:v>
                </c:pt>
                <c:pt idx="23">
                  <c:v>11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CB4-896B-E75E4D35BB83}"/>
            </c:ext>
          </c:extLst>
        </c:ser>
        <c:ser>
          <c:idx val="1"/>
          <c:order val="1"/>
          <c:tx>
            <c:strRef>
              <c:f>'Graph - 21.abr'!$C$1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 - 21.abr'!$A$2:$A$34</c15:sqref>
                  </c15:fullRef>
                </c:ext>
              </c:extLst>
              <c:f>'Graph - 21.abr'!$A$3:$A$34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Hermanas Mirabal</c:v>
                </c:pt>
                <c:pt idx="9">
                  <c:v>Sánchez Ramírez</c:v>
                </c:pt>
                <c:pt idx="10">
                  <c:v>San Cristóbal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Samaná</c:v>
                </c:pt>
                <c:pt idx="21">
                  <c:v>Santiago Rodríguez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Pedernales</c:v>
                </c:pt>
                <c:pt idx="29">
                  <c:v>Dajabón</c:v>
                </c:pt>
                <c:pt idx="30">
                  <c:v>Independencia</c:v>
                </c:pt>
                <c:pt idx="31">
                  <c:v>Elías Piña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- 21.abr'!$C$2:$C$34</c15:sqref>
                  </c15:fullRef>
                </c:ext>
              </c:extLst>
              <c:f>'Graph - 21.abr'!$C$3:$C$34</c:f>
              <c:numCache>
                <c:formatCode>_(* #,##0_);_(* \(#,##0\);_(* "-"??_);_(@_)</c:formatCode>
                <c:ptCount val="32"/>
                <c:pt idx="0">
                  <c:v>34</c:v>
                </c:pt>
                <c:pt idx="1">
                  <c:v>38</c:v>
                </c:pt>
                <c:pt idx="2">
                  <c:v>41</c:v>
                </c:pt>
                <c:pt idx="3">
                  <c:v>72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11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8-4CB4-896B-E75E4D35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1990292528"/>
        <c:axId val="-1990296288"/>
      </c:barChart>
      <c:catAx>
        <c:axId val="-19902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1990296288"/>
        <c:crosses val="autoZero"/>
        <c:auto val="1"/>
        <c:lblAlgn val="ctr"/>
        <c:lblOffset val="100"/>
        <c:noMultiLvlLbl val="0"/>
      </c:catAx>
      <c:valAx>
        <c:axId val="-19902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19902925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- 20/abril/2020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- 20.abr'!$B$1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 - 20.abr'!$A$2:$A$34</c15:sqref>
                  </c15:fullRef>
                </c:ext>
              </c:extLst>
              <c:f>'Graph - 20.abr'!$A$3:$A$34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Monseñor Nouel</c:v>
                </c:pt>
                <c:pt idx="7">
                  <c:v>Espaillat</c:v>
                </c:pt>
                <c:pt idx="8">
                  <c:v>Sánchez Ramírez</c:v>
                </c:pt>
                <c:pt idx="9">
                  <c:v>Hermanas Mirabal</c:v>
                </c:pt>
                <c:pt idx="10">
                  <c:v>San Cristóbal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Samaná</c:v>
                </c:pt>
                <c:pt idx="21">
                  <c:v>Santiago Rodríguez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Pedernales</c:v>
                </c:pt>
                <c:pt idx="29">
                  <c:v>Dajabón</c:v>
                </c:pt>
                <c:pt idx="30">
                  <c:v>Independencia</c:v>
                </c:pt>
                <c:pt idx="31">
                  <c:v>Elías Piña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- 20.abr'!$B$2:$B$34</c15:sqref>
                  </c15:fullRef>
                </c:ext>
              </c:extLst>
              <c:f>'Graph - 20.abr'!$B$3:$B$34</c:f>
              <c:numCache>
                <c:formatCode>_(* #,##0_);_(* \(#,##0\);_(* "-"??_);_(@_)</c:formatCode>
                <c:ptCount val="32"/>
                <c:pt idx="0">
                  <c:v>1295</c:v>
                </c:pt>
                <c:pt idx="1">
                  <c:v>880</c:v>
                </c:pt>
                <c:pt idx="2">
                  <c:v>638</c:v>
                </c:pt>
                <c:pt idx="3">
                  <c:v>486</c:v>
                </c:pt>
                <c:pt idx="4">
                  <c:v>361</c:v>
                </c:pt>
                <c:pt idx="5">
                  <c:v>166</c:v>
                </c:pt>
                <c:pt idx="6">
                  <c:v>153</c:v>
                </c:pt>
                <c:pt idx="7">
                  <c:v>138</c:v>
                </c:pt>
                <c:pt idx="8">
                  <c:v>127</c:v>
                </c:pt>
                <c:pt idx="9">
                  <c:v>125</c:v>
                </c:pt>
                <c:pt idx="10">
                  <c:v>117</c:v>
                </c:pt>
                <c:pt idx="11">
                  <c:v>93</c:v>
                </c:pt>
                <c:pt idx="12">
                  <c:v>92</c:v>
                </c:pt>
                <c:pt idx="13">
                  <c:v>69</c:v>
                </c:pt>
                <c:pt idx="14">
                  <c:v>54</c:v>
                </c:pt>
                <c:pt idx="15">
                  <c:v>38</c:v>
                </c:pt>
                <c:pt idx="16">
                  <c:v>35</c:v>
                </c:pt>
                <c:pt idx="17">
                  <c:v>33</c:v>
                </c:pt>
                <c:pt idx="18">
                  <c:v>32</c:v>
                </c:pt>
                <c:pt idx="19">
                  <c:v>23</c:v>
                </c:pt>
                <c:pt idx="20">
                  <c:v>19</c:v>
                </c:pt>
                <c:pt idx="21">
                  <c:v>17</c:v>
                </c:pt>
                <c:pt idx="22">
                  <c:v>16</c:v>
                </c:pt>
                <c:pt idx="23">
                  <c:v>11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6-4A1B-A826-F24A490C431A}"/>
            </c:ext>
          </c:extLst>
        </c:ser>
        <c:ser>
          <c:idx val="1"/>
          <c:order val="1"/>
          <c:tx>
            <c:strRef>
              <c:f>'Graph - 20.abr'!$C$1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'Graph - 20.abr'!$A$2:$A$34</c15:sqref>
                  </c15:fullRef>
                </c:ext>
              </c:extLst>
              <c:f>'Graph - 20.abr'!$A$3:$A$34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Monseñor Nouel</c:v>
                </c:pt>
                <c:pt idx="7">
                  <c:v>Espaillat</c:v>
                </c:pt>
                <c:pt idx="8">
                  <c:v>Sánchez Ramírez</c:v>
                </c:pt>
                <c:pt idx="9">
                  <c:v>Hermanas Mirabal</c:v>
                </c:pt>
                <c:pt idx="10">
                  <c:v>San Cristóbal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Samaná</c:v>
                </c:pt>
                <c:pt idx="21">
                  <c:v>Santiago Rodríguez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Pedernales</c:v>
                </c:pt>
                <c:pt idx="29">
                  <c:v>Dajabón</c:v>
                </c:pt>
                <c:pt idx="30">
                  <c:v>Independencia</c:v>
                </c:pt>
                <c:pt idx="31">
                  <c:v>Elías Piña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- 20.abr'!$C$2:$C$34</c15:sqref>
                  </c15:fullRef>
                </c:ext>
              </c:extLst>
              <c:f>'Graph - 20.abr'!$C$3:$C$34</c:f>
              <c:numCache>
                <c:formatCode>_(* #,##0_);_(* \(#,##0\);_(* "-"??_);_(@_)</c:formatCode>
                <c:ptCount val="32"/>
                <c:pt idx="0">
                  <c:v>32</c:v>
                </c:pt>
                <c:pt idx="1">
                  <c:v>36</c:v>
                </c:pt>
                <c:pt idx="2">
                  <c:v>38</c:v>
                </c:pt>
                <c:pt idx="3">
                  <c:v>68</c:v>
                </c:pt>
                <c:pt idx="4">
                  <c:v>7</c:v>
                </c:pt>
                <c:pt idx="5">
                  <c:v>9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6-4A1B-A826-F24A490C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131395824"/>
        <c:axId val="2135930848"/>
      </c:barChart>
      <c:catAx>
        <c:axId val="21313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5930848"/>
        <c:crosses val="autoZero"/>
        <c:auto val="1"/>
        <c:lblAlgn val="ctr"/>
        <c:lblOffset val="100"/>
        <c:noMultiLvlLbl val="0"/>
      </c:catAx>
      <c:valAx>
        <c:axId val="21359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13958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- 04/Mayo/2020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- 04.May'!$B$1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- 04.May'!$A$2:$A$34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San Cristóbal</c:v>
                </c:pt>
                <c:pt idx="6">
                  <c:v>Espaillat</c:v>
                </c:pt>
                <c:pt idx="7">
                  <c:v>Puerto Plata</c:v>
                </c:pt>
                <c:pt idx="8">
                  <c:v>Monseñor Nouel</c:v>
                </c:pt>
                <c:pt idx="9">
                  <c:v>Hermanas Mirabal</c:v>
                </c:pt>
                <c:pt idx="10">
                  <c:v>Sánchez Ramírez</c:v>
                </c:pt>
                <c:pt idx="11">
                  <c:v>La Romana</c:v>
                </c:pt>
                <c:pt idx="12">
                  <c:v>La Altagracia</c:v>
                </c:pt>
                <c:pt idx="13">
                  <c:v>María Trinidad Sánchez</c:v>
                </c:pt>
                <c:pt idx="14">
                  <c:v>Azua</c:v>
                </c:pt>
                <c:pt idx="15">
                  <c:v>San Juan</c:v>
                </c:pt>
                <c:pt idx="16">
                  <c:v>San Pedro de Macorís</c:v>
                </c:pt>
                <c:pt idx="17">
                  <c:v>Peravia</c:v>
                </c:pt>
                <c:pt idx="18">
                  <c:v>Valverde</c:v>
                </c:pt>
                <c:pt idx="19">
                  <c:v>Barahona</c:v>
                </c:pt>
                <c:pt idx="20">
                  <c:v>Santiago Rodríguez</c:v>
                </c:pt>
                <c:pt idx="21">
                  <c:v>Monte Cristi</c:v>
                </c:pt>
                <c:pt idx="22">
                  <c:v>Samaná</c:v>
                </c:pt>
                <c:pt idx="23">
                  <c:v>Monte Plata</c:v>
                </c:pt>
                <c:pt idx="24">
                  <c:v>San José de Ocoa</c:v>
                </c:pt>
                <c:pt idx="25">
                  <c:v>Hato Mayor</c:v>
                </c:pt>
                <c:pt idx="26">
                  <c:v>El Seibo</c:v>
                </c:pt>
                <c:pt idx="27">
                  <c:v>Baoruco</c:v>
                </c:pt>
                <c:pt idx="28">
                  <c:v>Dajabón</c:v>
                </c:pt>
                <c:pt idx="29">
                  <c:v>Elías Piña</c:v>
                </c:pt>
                <c:pt idx="30">
                  <c:v>Pedernales</c:v>
                </c:pt>
                <c:pt idx="31">
                  <c:v>Independencia</c:v>
                </c:pt>
              </c:strCache>
            </c:strRef>
          </c:cat>
          <c:val>
            <c:numRef>
              <c:f>'Graph - 04.May'!$B$2:$B$34</c:f>
              <c:numCache>
                <c:formatCode>_(* #,##0_);_(* \(#,##0\);_(* "-"??_);_(@_)</c:formatCode>
                <c:ptCount val="33"/>
                <c:pt idx="0">
                  <c:v>2036</c:v>
                </c:pt>
                <c:pt idx="1">
                  <c:v>1740</c:v>
                </c:pt>
                <c:pt idx="2">
                  <c:v>971</c:v>
                </c:pt>
                <c:pt idx="3">
                  <c:v>650</c:v>
                </c:pt>
                <c:pt idx="4">
                  <c:v>565</c:v>
                </c:pt>
                <c:pt idx="5">
                  <c:v>314</c:v>
                </c:pt>
                <c:pt idx="6">
                  <c:v>310</c:v>
                </c:pt>
                <c:pt idx="7">
                  <c:v>256</c:v>
                </c:pt>
                <c:pt idx="8">
                  <c:v>218</c:v>
                </c:pt>
                <c:pt idx="9">
                  <c:v>204</c:v>
                </c:pt>
                <c:pt idx="10">
                  <c:v>200</c:v>
                </c:pt>
                <c:pt idx="11">
                  <c:v>197</c:v>
                </c:pt>
                <c:pt idx="12">
                  <c:v>135</c:v>
                </c:pt>
                <c:pt idx="13">
                  <c:v>105</c:v>
                </c:pt>
                <c:pt idx="14">
                  <c:v>86</c:v>
                </c:pt>
                <c:pt idx="15">
                  <c:v>81</c:v>
                </c:pt>
                <c:pt idx="16">
                  <c:v>81</c:v>
                </c:pt>
                <c:pt idx="17">
                  <c:v>62</c:v>
                </c:pt>
                <c:pt idx="18">
                  <c:v>55</c:v>
                </c:pt>
                <c:pt idx="19">
                  <c:v>45</c:v>
                </c:pt>
                <c:pt idx="20">
                  <c:v>38</c:v>
                </c:pt>
                <c:pt idx="21">
                  <c:v>27</c:v>
                </c:pt>
                <c:pt idx="22">
                  <c:v>25</c:v>
                </c:pt>
                <c:pt idx="23">
                  <c:v>22</c:v>
                </c:pt>
                <c:pt idx="24">
                  <c:v>14</c:v>
                </c:pt>
                <c:pt idx="25">
                  <c:v>13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9-42FA-9FA2-0C7B8F62ABB7}"/>
            </c:ext>
          </c:extLst>
        </c:ser>
        <c:ser>
          <c:idx val="1"/>
          <c:order val="1"/>
          <c:tx>
            <c:strRef>
              <c:f>'Graph - 04.May'!$C$1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0465856058861202E-17"/>
                  <c:y val="-2.349018799442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- 04.May'!$A$2:$A$34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San Cristóbal</c:v>
                </c:pt>
                <c:pt idx="6">
                  <c:v>Espaillat</c:v>
                </c:pt>
                <c:pt idx="7">
                  <c:v>Puerto Plata</c:v>
                </c:pt>
                <c:pt idx="8">
                  <c:v>Monseñor Nouel</c:v>
                </c:pt>
                <c:pt idx="9">
                  <c:v>Hermanas Mirabal</c:v>
                </c:pt>
                <c:pt idx="10">
                  <c:v>Sánchez Ramírez</c:v>
                </c:pt>
                <c:pt idx="11">
                  <c:v>La Romana</c:v>
                </c:pt>
                <c:pt idx="12">
                  <c:v>La Altagracia</c:v>
                </c:pt>
                <c:pt idx="13">
                  <c:v>María Trinidad Sánchez</c:v>
                </c:pt>
                <c:pt idx="14">
                  <c:v>Azua</c:v>
                </c:pt>
                <c:pt idx="15">
                  <c:v>San Juan</c:v>
                </c:pt>
                <c:pt idx="16">
                  <c:v>San Pedro de Macorís</c:v>
                </c:pt>
                <c:pt idx="17">
                  <c:v>Peravia</c:v>
                </c:pt>
                <c:pt idx="18">
                  <c:v>Valverde</c:v>
                </c:pt>
                <c:pt idx="19">
                  <c:v>Barahona</c:v>
                </c:pt>
                <c:pt idx="20">
                  <c:v>Santiago Rodríguez</c:v>
                </c:pt>
                <c:pt idx="21">
                  <c:v>Monte Cristi</c:v>
                </c:pt>
                <c:pt idx="22">
                  <c:v>Samaná</c:v>
                </c:pt>
                <c:pt idx="23">
                  <c:v>Monte Plata</c:v>
                </c:pt>
                <c:pt idx="24">
                  <c:v>San José de Ocoa</c:v>
                </c:pt>
                <c:pt idx="25">
                  <c:v>Hato Mayor</c:v>
                </c:pt>
                <c:pt idx="26">
                  <c:v>El Seibo</c:v>
                </c:pt>
                <c:pt idx="27">
                  <c:v>Baoruco</c:v>
                </c:pt>
                <c:pt idx="28">
                  <c:v>Dajabón</c:v>
                </c:pt>
                <c:pt idx="29">
                  <c:v>Elías Piña</c:v>
                </c:pt>
                <c:pt idx="30">
                  <c:v>Pedernales</c:v>
                </c:pt>
                <c:pt idx="31">
                  <c:v>Independencia</c:v>
                </c:pt>
              </c:strCache>
            </c:strRef>
          </c:cat>
          <c:val>
            <c:numRef>
              <c:f>'Graph - 04.May'!$C$2:$C$34</c:f>
              <c:numCache>
                <c:formatCode>_(* #,##0_);_(* \(#,##0\);_(* "-"??_);_(@_)</c:formatCode>
                <c:ptCount val="33"/>
                <c:pt idx="0">
                  <c:v>47</c:v>
                </c:pt>
                <c:pt idx="1">
                  <c:v>55</c:v>
                </c:pt>
                <c:pt idx="2">
                  <c:v>58</c:v>
                </c:pt>
                <c:pt idx="3">
                  <c:v>76</c:v>
                </c:pt>
                <c:pt idx="4">
                  <c:v>19</c:v>
                </c:pt>
                <c:pt idx="5">
                  <c:v>11</c:v>
                </c:pt>
                <c:pt idx="6">
                  <c:v>8</c:v>
                </c:pt>
                <c:pt idx="7">
                  <c:v>18</c:v>
                </c:pt>
                <c:pt idx="8">
                  <c:v>4</c:v>
                </c:pt>
                <c:pt idx="9">
                  <c:v>13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9-42FA-9FA2-0C7B8F62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09570720"/>
        <c:axId val="-2009584096"/>
      </c:barChart>
      <c:catAx>
        <c:axId val="-20095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584096"/>
        <c:crosses val="autoZero"/>
        <c:auto val="1"/>
        <c:lblAlgn val="ctr"/>
        <c:lblOffset val="100"/>
        <c:noMultiLvlLbl val="0"/>
      </c:catAx>
      <c:valAx>
        <c:axId val="-2009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5707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- 28/abril/2020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- 28.abr 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- 28.abr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San Cristóbal</c:v>
                </c:pt>
                <c:pt idx="8">
                  <c:v>Monseñor Nouel</c:v>
                </c:pt>
                <c:pt idx="9">
                  <c:v>Sánchez Ramírez</c:v>
                </c:pt>
                <c:pt idx="10">
                  <c:v>Hermanas Mirabal</c:v>
                </c:pt>
                <c:pt idx="11">
                  <c:v>La Romana</c:v>
                </c:pt>
                <c:pt idx="12">
                  <c:v>La Altagracia</c:v>
                </c:pt>
                <c:pt idx="13">
                  <c:v>María Trinidad Sánchez</c:v>
                </c:pt>
                <c:pt idx="14">
                  <c:v>San Juan</c:v>
                </c:pt>
                <c:pt idx="15">
                  <c:v>San Pedro de Macorís</c:v>
                </c:pt>
                <c:pt idx="16">
                  <c:v>Peravia</c:v>
                </c:pt>
                <c:pt idx="17">
                  <c:v>Azua</c:v>
                </c:pt>
                <c:pt idx="18">
                  <c:v>Barahona</c:v>
                </c:pt>
                <c:pt idx="19">
                  <c:v>Valverde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San José de Ocoa</c:v>
                </c:pt>
                <c:pt idx="26">
                  <c:v>Baoruco</c:v>
                </c:pt>
                <c:pt idx="27">
                  <c:v>El Seibo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- 28.abr '!$B$2:$B$34</c:f>
              <c:numCache>
                <c:formatCode>_(* #,##0_);_(* \(#,##0\);_(* "-"??_);_(@_)</c:formatCode>
                <c:ptCount val="33"/>
                <c:pt idx="0">
                  <c:v>1630</c:v>
                </c:pt>
                <c:pt idx="1">
                  <c:v>1251</c:v>
                </c:pt>
                <c:pt idx="2">
                  <c:v>816</c:v>
                </c:pt>
                <c:pt idx="3">
                  <c:v>617</c:v>
                </c:pt>
                <c:pt idx="4">
                  <c:v>488</c:v>
                </c:pt>
                <c:pt idx="5">
                  <c:v>213</c:v>
                </c:pt>
                <c:pt idx="6">
                  <c:v>205</c:v>
                </c:pt>
                <c:pt idx="7">
                  <c:v>185</c:v>
                </c:pt>
                <c:pt idx="8">
                  <c:v>182</c:v>
                </c:pt>
                <c:pt idx="9">
                  <c:v>166</c:v>
                </c:pt>
                <c:pt idx="10">
                  <c:v>155</c:v>
                </c:pt>
                <c:pt idx="11">
                  <c:v>135</c:v>
                </c:pt>
                <c:pt idx="12">
                  <c:v>116</c:v>
                </c:pt>
                <c:pt idx="13">
                  <c:v>86</c:v>
                </c:pt>
                <c:pt idx="14">
                  <c:v>66</c:v>
                </c:pt>
                <c:pt idx="15">
                  <c:v>62</c:v>
                </c:pt>
                <c:pt idx="16">
                  <c:v>49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25</c:v>
                </c:pt>
                <c:pt idx="21">
                  <c:v>23</c:v>
                </c:pt>
                <c:pt idx="22">
                  <c:v>17</c:v>
                </c:pt>
                <c:pt idx="23">
                  <c:v>16</c:v>
                </c:pt>
                <c:pt idx="24">
                  <c:v>12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E-42B3-A1B0-D5862394F117}"/>
            </c:ext>
          </c:extLst>
        </c:ser>
        <c:ser>
          <c:idx val="1"/>
          <c:order val="1"/>
          <c:tx>
            <c:strRef>
              <c:f>'Graph - 28.abr 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8"/>
              <c:layout>
                <c:manualLayout>
                  <c:x val="-3.0465856058861202E-17"/>
                  <c:y val="-2.349018799442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48-422B-9A89-9736F4766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- 28.abr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San Cristóbal</c:v>
                </c:pt>
                <c:pt idx="8">
                  <c:v>Monseñor Nouel</c:v>
                </c:pt>
                <c:pt idx="9">
                  <c:v>Sánchez Ramírez</c:v>
                </c:pt>
                <c:pt idx="10">
                  <c:v>Hermanas Mirabal</c:v>
                </c:pt>
                <c:pt idx="11">
                  <c:v>La Romana</c:v>
                </c:pt>
                <c:pt idx="12">
                  <c:v>La Altagracia</c:v>
                </c:pt>
                <c:pt idx="13">
                  <c:v>María Trinidad Sánchez</c:v>
                </c:pt>
                <c:pt idx="14">
                  <c:v>San Juan</c:v>
                </c:pt>
                <c:pt idx="15">
                  <c:v>San Pedro de Macorís</c:v>
                </c:pt>
                <c:pt idx="16">
                  <c:v>Peravia</c:v>
                </c:pt>
                <c:pt idx="17">
                  <c:v>Azua</c:v>
                </c:pt>
                <c:pt idx="18">
                  <c:v>Barahona</c:v>
                </c:pt>
                <c:pt idx="19">
                  <c:v>Valverde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San José de Ocoa</c:v>
                </c:pt>
                <c:pt idx="26">
                  <c:v>Baoruco</c:v>
                </c:pt>
                <c:pt idx="27">
                  <c:v>El Seibo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- 28.abr '!$C$2:$C$34</c:f>
              <c:numCache>
                <c:formatCode>_(* #,##0_);_(* \(#,##0\);_(* "-"??_);_(@_)</c:formatCode>
                <c:ptCount val="33"/>
                <c:pt idx="0">
                  <c:v>38</c:v>
                </c:pt>
                <c:pt idx="1">
                  <c:v>44</c:v>
                </c:pt>
                <c:pt idx="2">
                  <c:v>47</c:v>
                </c:pt>
                <c:pt idx="3">
                  <c:v>76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E-42B3-A1B0-D586239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09704096"/>
        <c:axId val="-2009709488"/>
      </c:barChart>
      <c:catAx>
        <c:axId val="-20097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709488"/>
        <c:crosses val="autoZero"/>
        <c:auto val="1"/>
        <c:lblAlgn val="ctr"/>
        <c:lblOffset val="100"/>
        <c:noMultiLvlLbl val="0"/>
      </c:catAx>
      <c:valAx>
        <c:axId val="-20097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70409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- 27/abril/2020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- 27.abr 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- 27.abr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San Cristóbal</c:v>
                </c:pt>
                <c:pt idx="9">
                  <c:v>Sánchez Ramírez</c:v>
                </c:pt>
                <c:pt idx="10">
                  <c:v>Hermanas Mirabal</c:v>
                </c:pt>
                <c:pt idx="11">
                  <c:v>La Romana</c:v>
                </c:pt>
                <c:pt idx="12">
                  <c:v>La Altagracia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Valverde</c:v>
                </c:pt>
                <c:pt idx="18">
                  <c:v>Barahona</c:v>
                </c:pt>
                <c:pt idx="19">
                  <c:v>Azua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San José de Ocoa</c:v>
                </c:pt>
                <c:pt idx="26">
                  <c:v>Baoruco</c:v>
                </c:pt>
                <c:pt idx="27">
                  <c:v>El Seibo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- 27.abr '!$B$2:$B$34</c:f>
              <c:numCache>
                <c:formatCode>_(* #,##0_);_(* \(#,##0\);_(* "-"??_);_(@_)</c:formatCode>
                <c:ptCount val="33"/>
                <c:pt idx="0">
                  <c:v>1605</c:v>
                </c:pt>
                <c:pt idx="1">
                  <c:v>1198</c:v>
                </c:pt>
                <c:pt idx="2">
                  <c:v>789</c:v>
                </c:pt>
                <c:pt idx="3">
                  <c:v>597</c:v>
                </c:pt>
                <c:pt idx="4">
                  <c:v>473</c:v>
                </c:pt>
                <c:pt idx="5">
                  <c:v>198</c:v>
                </c:pt>
                <c:pt idx="6">
                  <c:v>187</c:v>
                </c:pt>
                <c:pt idx="7">
                  <c:v>176</c:v>
                </c:pt>
                <c:pt idx="8">
                  <c:v>167</c:v>
                </c:pt>
                <c:pt idx="9">
                  <c:v>166</c:v>
                </c:pt>
                <c:pt idx="10">
                  <c:v>154</c:v>
                </c:pt>
                <c:pt idx="11">
                  <c:v>121</c:v>
                </c:pt>
                <c:pt idx="12">
                  <c:v>114</c:v>
                </c:pt>
                <c:pt idx="13">
                  <c:v>86</c:v>
                </c:pt>
                <c:pt idx="14">
                  <c:v>62</c:v>
                </c:pt>
                <c:pt idx="15">
                  <c:v>53</c:v>
                </c:pt>
                <c:pt idx="16">
                  <c:v>47</c:v>
                </c:pt>
                <c:pt idx="17">
                  <c:v>37</c:v>
                </c:pt>
                <c:pt idx="18">
                  <c:v>36</c:v>
                </c:pt>
                <c:pt idx="19">
                  <c:v>34</c:v>
                </c:pt>
                <c:pt idx="20">
                  <c:v>25</c:v>
                </c:pt>
                <c:pt idx="21">
                  <c:v>22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5-441C-8C43-CB90C77DE9B0}"/>
            </c:ext>
          </c:extLst>
        </c:ser>
        <c:ser>
          <c:idx val="1"/>
          <c:order val="1"/>
          <c:tx>
            <c:strRef>
              <c:f>'Graph - 27.abr 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0465856058861202E-17"/>
                  <c:y val="-2.34901879944282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5-441C-8C43-CB90C77DE9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- 27.abr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San Cristóbal</c:v>
                </c:pt>
                <c:pt idx="9">
                  <c:v>Sánchez Ramírez</c:v>
                </c:pt>
                <c:pt idx="10">
                  <c:v>Hermanas Mirabal</c:v>
                </c:pt>
                <c:pt idx="11">
                  <c:v>La Romana</c:v>
                </c:pt>
                <c:pt idx="12">
                  <c:v>La Altagracia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Valverde</c:v>
                </c:pt>
                <c:pt idx="18">
                  <c:v>Barahona</c:v>
                </c:pt>
                <c:pt idx="19">
                  <c:v>Azua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San José de Ocoa</c:v>
                </c:pt>
                <c:pt idx="26">
                  <c:v>Baoruco</c:v>
                </c:pt>
                <c:pt idx="27">
                  <c:v>El Seibo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- 27.abr '!$C$2:$C$34</c:f>
              <c:numCache>
                <c:formatCode>_(* #,##0_);_(* \(#,##0\);_(* "-"??_);_(@_)</c:formatCode>
                <c:ptCount val="33"/>
                <c:pt idx="0">
                  <c:v>38</c:v>
                </c:pt>
                <c:pt idx="1">
                  <c:v>41</c:v>
                </c:pt>
                <c:pt idx="2">
                  <c:v>47</c:v>
                </c:pt>
                <c:pt idx="3">
                  <c:v>76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5-441C-8C43-CB90C77D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09868560"/>
        <c:axId val="-2009870000"/>
      </c:barChart>
      <c:catAx>
        <c:axId val="-2009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870000"/>
        <c:crosses val="autoZero"/>
        <c:auto val="1"/>
        <c:lblAlgn val="ctr"/>
        <c:lblOffset val="100"/>
        <c:noMultiLvlLbl val="0"/>
      </c:catAx>
      <c:valAx>
        <c:axId val="-20098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98685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sz="1600" b="1" baseline="0"/>
              <a:t>Casos confirmados COVID-19</a:t>
            </a:r>
            <a:r>
              <a:rPr lang="es-DO" sz="1600" b="1"/>
              <a:t>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>
        <c:manualLayout>
          <c:layoutTarget val="inner"/>
          <c:xMode val="edge"/>
          <c:yMode val="edge"/>
          <c:x val="5.9061372348536798E-2"/>
          <c:y val="0.28011131526654998"/>
          <c:w val="0.92130453572821502"/>
          <c:h val="0.66930647546638"/>
        </c:manualLayout>
      </c:layout>
      <c:lineChart>
        <c:grouping val="standard"/>
        <c:varyColors val="0"/>
        <c:ser>
          <c:idx val="1"/>
          <c:order val="0"/>
          <c:tx>
            <c:strRef>
              <c:f>Provincias_CasosConfir!$B$1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Provincias_CasosConfir!$B$2:$B$66</c:f>
              <c:numCache>
                <c:formatCode>General</c:formatCode>
                <c:ptCount val="65"/>
                <c:pt idx="0">
                  <c:v>51</c:v>
                </c:pt>
                <c:pt idx="1">
                  <c:v>88</c:v>
                </c:pt>
                <c:pt idx="2">
                  <c:v>108</c:v>
                </c:pt>
                <c:pt idx="3">
                  <c:v>137</c:v>
                </c:pt>
                <c:pt idx="4">
                  <c:v>178</c:v>
                </c:pt>
                <c:pt idx="5">
                  <c:v>235</c:v>
                </c:pt>
                <c:pt idx="6">
                  <c:v>273</c:v>
                </c:pt>
                <c:pt idx="7">
                  <c:v>321</c:v>
                </c:pt>
                <c:pt idx="8">
                  <c:v>376</c:v>
                </c:pt>
                <c:pt idx="9">
                  <c:v>381</c:v>
                </c:pt>
                <c:pt idx="10">
                  <c:v>462</c:v>
                </c:pt>
                <c:pt idx="11">
                  <c:v>520</c:v>
                </c:pt>
                <c:pt idx="12">
                  <c:v>535</c:v>
                </c:pt>
                <c:pt idx="13">
                  <c:v>588</c:v>
                </c:pt>
                <c:pt idx="14">
                  <c:v>624</c:v>
                </c:pt>
                <c:pt idx="15">
                  <c:v>665</c:v>
                </c:pt>
                <c:pt idx="16">
                  <c:v>696</c:v>
                </c:pt>
                <c:pt idx="17">
                  <c:v>723</c:v>
                </c:pt>
                <c:pt idx="18">
                  <c:v>762</c:v>
                </c:pt>
                <c:pt idx="19">
                  <c:v>800</c:v>
                </c:pt>
                <c:pt idx="20">
                  <c:v>859</c:v>
                </c:pt>
                <c:pt idx="21">
                  <c:v>886</c:v>
                </c:pt>
                <c:pt idx="22">
                  <c:v>921</c:v>
                </c:pt>
                <c:pt idx="23">
                  <c:v>948</c:v>
                </c:pt>
                <c:pt idx="24">
                  <c:v>959</c:v>
                </c:pt>
                <c:pt idx="25">
                  <c:v>1003</c:v>
                </c:pt>
                <c:pt idx="26">
                  <c:v>1015</c:v>
                </c:pt>
                <c:pt idx="27">
                  <c:v>1078</c:v>
                </c:pt>
                <c:pt idx="28">
                  <c:v>1107</c:v>
                </c:pt>
                <c:pt idx="29">
                  <c:v>1198</c:v>
                </c:pt>
                <c:pt idx="30">
                  <c:v>1281</c:v>
                </c:pt>
                <c:pt idx="31">
                  <c:v>1295</c:v>
                </c:pt>
                <c:pt idx="32">
                  <c:v>1337</c:v>
                </c:pt>
                <c:pt idx="33">
                  <c:v>1401</c:v>
                </c:pt>
                <c:pt idx="34">
                  <c:v>1457</c:v>
                </c:pt>
                <c:pt idx="35">
                  <c:v>1571</c:v>
                </c:pt>
                <c:pt idx="36">
                  <c:v>1545</c:v>
                </c:pt>
                <c:pt idx="37">
                  <c:v>1571</c:v>
                </c:pt>
                <c:pt idx="38">
                  <c:v>1605</c:v>
                </c:pt>
                <c:pt idx="39">
                  <c:v>1630</c:v>
                </c:pt>
                <c:pt idx="40">
                  <c:v>1724</c:v>
                </c:pt>
                <c:pt idx="41">
                  <c:v>1814</c:v>
                </c:pt>
                <c:pt idx="42">
                  <c:v>1870</c:v>
                </c:pt>
                <c:pt idx="43">
                  <c:v>1932</c:v>
                </c:pt>
                <c:pt idx="44">
                  <c:v>2004</c:v>
                </c:pt>
                <c:pt idx="45">
                  <c:v>2036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A-4E50-9DCF-8F96A70A2D01}"/>
            </c:ext>
          </c:extLst>
        </c:ser>
        <c:ser>
          <c:idx val="2"/>
          <c:order val="1"/>
          <c:tx>
            <c:strRef>
              <c:f>Provincias_CasosConfir!$C$1</c:f>
              <c:strCache>
                <c:ptCount val="1"/>
                <c:pt idx="0">
                  <c:v>Azua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Provincias_CasosConfir!$C$2:$C$66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34</c:v>
                </c:pt>
                <c:pt idx="36">
                  <c:v>31</c:v>
                </c:pt>
                <c:pt idx="37">
                  <c:v>34</c:v>
                </c:pt>
                <c:pt idx="38">
                  <c:v>34</c:v>
                </c:pt>
                <c:pt idx="39">
                  <c:v>38</c:v>
                </c:pt>
                <c:pt idx="40">
                  <c:v>44</c:v>
                </c:pt>
                <c:pt idx="41">
                  <c:v>51</c:v>
                </c:pt>
                <c:pt idx="42">
                  <c:v>56</c:v>
                </c:pt>
                <c:pt idx="43">
                  <c:v>82</c:v>
                </c:pt>
                <c:pt idx="44">
                  <c:v>86</c:v>
                </c:pt>
                <c:pt idx="45">
                  <c:v>86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A-4E50-9DCF-8F96A70A2D01}"/>
            </c:ext>
          </c:extLst>
        </c:ser>
        <c:ser>
          <c:idx val="3"/>
          <c:order val="2"/>
          <c:tx>
            <c:strRef>
              <c:f>Provincias_CasosConfir!$D$1</c:f>
              <c:strCache>
                <c:ptCount val="1"/>
                <c:pt idx="0">
                  <c:v>Baoruco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Provincias_CasosConfir!$D$2:$D$66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A-4E50-9DCF-8F96A70A2D01}"/>
            </c:ext>
          </c:extLst>
        </c:ser>
        <c:ser>
          <c:idx val="4"/>
          <c:order val="3"/>
          <c:tx>
            <c:strRef>
              <c:f>Provincias_CasosConfir!$E$1</c:f>
              <c:strCache>
                <c:ptCount val="1"/>
                <c:pt idx="0">
                  <c:v>Barahona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Provincias_CasosConfir!$E$2:$E$66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19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41</c:v>
                </c:pt>
                <c:pt idx="44">
                  <c:v>41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A-4E50-9DCF-8F96A70A2D01}"/>
            </c:ext>
          </c:extLst>
        </c:ser>
        <c:ser>
          <c:idx val="5"/>
          <c:order val="4"/>
          <c:tx>
            <c:strRef>
              <c:f>Provincias_CasosConfir!$F$1</c:f>
              <c:strCache>
                <c:ptCount val="1"/>
                <c:pt idx="0">
                  <c:v>Dajabón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Provincias_CasosConfir!$F$2:$F$66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A-4E50-9DCF-8F96A70A2D01}"/>
            </c:ext>
          </c:extLst>
        </c:ser>
        <c:ser>
          <c:idx val="6"/>
          <c:order val="5"/>
          <c:tx>
            <c:strRef>
              <c:f>Provincias_CasosConfir!$G$1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Provincias_CasosConfir!$G$2:$G$66</c:f>
              <c:numCache>
                <c:formatCode>General</c:formatCode>
                <c:ptCount val="65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29</c:v>
                </c:pt>
                <c:pt idx="4">
                  <c:v>29</c:v>
                </c:pt>
                <c:pt idx="5">
                  <c:v>43</c:v>
                </c:pt>
                <c:pt idx="6">
                  <c:v>59</c:v>
                </c:pt>
                <c:pt idx="7">
                  <c:v>65</c:v>
                </c:pt>
                <c:pt idx="8">
                  <c:v>83</c:v>
                </c:pt>
                <c:pt idx="9">
                  <c:v>90</c:v>
                </c:pt>
                <c:pt idx="10">
                  <c:v>94</c:v>
                </c:pt>
                <c:pt idx="11">
                  <c:v>101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132</c:v>
                </c:pt>
                <c:pt idx="16">
                  <c:v>141</c:v>
                </c:pt>
                <c:pt idx="17">
                  <c:v>141</c:v>
                </c:pt>
                <c:pt idx="18">
                  <c:v>154</c:v>
                </c:pt>
                <c:pt idx="19">
                  <c:v>196</c:v>
                </c:pt>
                <c:pt idx="20">
                  <c:v>233</c:v>
                </c:pt>
                <c:pt idx="21">
                  <c:v>252</c:v>
                </c:pt>
                <c:pt idx="22">
                  <c:v>273</c:v>
                </c:pt>
                <c:pt idx="23">
                  <c:v>300</c:v>
                </c:pt>
                <c:pt idx="24">
                  <c:v>315</c:v>
                </c:pt>
                <c:pt idx="25">
                  <c:v>350</c:v>
                </c:pt>
                <c:pt idx="26">
                  <c:v>355</c:v>
                </c:pt>
                <c:pt idx="27">
                  <c:v>416</c:v>
                </c:pt>
                <c:pt idx="28">
                  <c:v>439</c:v>
                </c:pt>
                <c:pt idx="29">
                  <c:v>461</c:v>
                </c:pt>
                <c:pt idx="30">
                  <c:v>486</c:v>
                </c:pt>
                <c:pt idx="31">
                  <c:v>486</c:v>
                </c:pt>
                <c:pt idx="32">
                  <c:v>519</c:v>
                </c:pt>
                <c:pt idx="33">
                  <c:v>547</c:v>
                </c:pt>
                <c:pt idx="34">
                  <c:v>557</c:v>
                </c:pt>
                <c:pt idx="35">
                  <c:v>594</c:v>
                </c:pt>
                <c:pt idx="36">
                  <c:v>587</c:v>
                </c:pt>
                <c:pt idx="37">
                  <c:v>594</c:v>
                </c:pt>
                <c:pt idx="38">
                  <c:v>597</c:v>
                </c:pt>
                <c:pt idx="39">
                  <c:v>617</c:v>
                </c:pt>
                <c:pt idx="40">
                  <c:v>630</c:v>
                </c:pt>
                <c:pt idx="41">
                  <c:v>632</c:v>
                </c:pt>
                <c:pt idx="42">
                  <c:v>638</c:v>
                </c:pt>
                <c:pt idx="43">
                  <c:v>643</c:v>
                </c:pt>
                <c:pt idx="44">
                  <c:v>646</c:v>
                </c:pt>
                <c:pt idx="45">
                  <c:v>650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DA-4E50-9DCF-8F96A70A2D01}"/>
            </c:ext>
          </c:extLst>
        </c:ser>
        <c:ser>
          <c:idx val="7"/>
          <c:order val="6"/>
          <c:tx>
            <c:strRef>
              <c:f>Provincias_CasosConfir!$H$1</c:f>
              <c:strCache>
                <c:ptCount val="1"/>
                <c:pt idx="0">
                  <c:v>Elías Piña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Provincias_CasosConfir!$H$2:$H$66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DA-4E50-9DCF-8F96A70A2D01}"/>
            </c:ext>
          </c:extLst>
        </c:ser>
        <c:ser>
          <c:idx val="8"/>
          <c:order val="7"/>
          <c:tx>
            <c:strRef>
              <c:f>Provincias_CasosConfir!$I$1</c:f>
              <c:strCache>
                <c:ptCount val="1"/>
                <c:pt idx="0">
                  <c:v>El Seibo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Provincias_CasosConfir!$I$2:$I$66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DA-4E50-9DCF-8F96A70A2D01}"/>
            </c:ext>
          </c:extLst>
        </c:ser>
        <c:ser>
          <c:idx val="9"/>
          <c:order val="8"/>
          <c:tx>
            <c:strRef>
              <c:f>Provincias_CasosConfir!$J$1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Provincias_CasosConfir!$J$2:$J$66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22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44</c:v>
                </c:pt>
                <c:pt idx="16">
                  <c:v>44</c:v>
                </c:pt>
                <c:pt idx="17">
                  <c:v>46</c:v>
                </c:pt>
                <c:pt idx="18">
                  <c:v>55</c:v>
                </c:pt>
                <c:pt idx="19">
                  <c:v>60</c:v>
                </c:pt>
                <c:pt idx="20">
                  <c:v>64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82</c:v>
                </c:pt>
                <c:pt idx="25">
                  <c:v>83</c:v>
                </c:pt>
                <c:pt idx="26">
                  <c:v>105</c:v>
                </c:pt>
                <c:pt idx="27">
                  <c:v>118</c:v>
                </c:pt>
                <c:pt idx="28">
                  <c:v>122</c:v>
                </c:pt>
                <c:pt idx="29">
                  <c:v>137</c:v>
                </c:pt>
                <c:pt idx="30">
                  <c:v>138</c:v>
                </c:pt>
                <c:pt idx="31">
                  <c:v>138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187</c:v>
                </c:pt>
                <c:pt idx="36">
                  <c:v>186</c:v>
                </c:pt>
                <c:pt idx="37">
                  <c:v>187</c:v>
                </c:pt>
                <c:pt idx="38">
                  <c:v>187</c:v>
                </c:pt>
                <c:pt idx="39">
                  <c:v>205</c:v>
                </c:pt>
                <c:pt idx="40">
                  <c:v>209</c:v>
                </c:pt>
                <c:pt idx="41">
                  <c:v>236</c:v>
                </c:pt>
                <c:pt idx="42">
                  <c:v>240</c:v>
                </c:pt>
                <c:pt idx="43">
                  <c:v>249</c:v>
                </c:pt>
                <c:pt idx="44">
                  <c:v>282</c:v>
                </c:pt>
                <c:pt idx="45">
                  <c:v>310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DA-4E50-9DCF-8F96A70A2D01}"/>
            </c:ext>
          </c:extLst>
        </c:ser>
        <c:ser>
          <c:idx val="10"/>
          <c:order val="9"/>
          <c:tx>
            <c:strRef>
              <c:f>Provincias_CasosConfir!$K$1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Provincias_CasosConfir!$K$2:$K$66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DA-4E50-9DCF-8F96A70A2D01}"/>
            </c:ext>
          </c:extLst>
        </c:ser>
        <c:ser>
          <c:idx val="11"/>
          <c:order val="10"/>
          <c:tx>
            <c:strRef>
              <c:f>Provincias_CasosConfir!$L$1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Provincias_CasosConfir!$L$2:$L$66</c:f>
              <c:numCache>
                <c:formatCode>General</c:formatCode>
                <c:ptCount val="6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17</c:v>
                </c:pt>
                <c:pt idx="8">
                  <c:v>21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40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48</c:v>
                </c:pt>
                <c:pt idx="20">
                  <c:v>54</c:v>
                </c:pt>
                <c:pt idx="21">
                  <c:v>64</c:v>
                </c:pt>
                <c:pt idx="22">
                  <c:v>64</c:v>
                </c:pt>
                <c:pt idx="23">
                  <c:v>69</c:v>
                </c:pt>
                <c:pt idx="24">
                  <c:v>70</c:v>
                </c:pt>
                <c:pt idx="25">
                  <c:v>82</c:v>
                </c:pt>
                <c:pt idx="26">
                  <c:v>86</c:v>
                </c:pt>
                <c:pt idx="27">
                  <c:v>86</c:v>
                </c:pt>
                <c:pt idx="28">
                  <c:v>88</c:v>
                </c:pt>
                <c:pt idx="29">
                  <c:v>90</c:v>
                </c:pt>
                <c:pt idx="30">
                  <c:v>93</c:v>
                </c:pt>
                <c:pt idx="31">
                  <c:v>93</c:v>
                </c:pt>
                <c:pt idx="32">
                  <c:v>100</c:v>
                </c:pt>
                <c:pt idx="33">
                  <c:v>109</c:v>
                </c:pt>
                <c:pt idx="34">
                  <c:v>109</c:v>
                </c:pt>
                <c:pt idx="35">
                  <c:v>114</c:v>
                </c:pt>
                <c:pt idx="36">
                  <c:v>110</c:v>
                </c:pt>
                <c:pt idx="37">
                  <c:v>114</c:v>
                </c:pt>
                <c:pt idx="38">
                  <c:v>114</c:v>
                </c:pt>
                <c:pt idx="39">
                  <c:v>116</c:v>
                </c:pt>
                <c:pt idx="40">
                  <c:v>119</c:v>
                </c:pt>
                <c:pt idx="41">
                  <c:v>124</c:v>
                </c:pt>
                <c:pt idx="42">
                  <c:v>127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A-4E50-9DCF-8F96A70A2D01}"/>
            </c:ext>
          </c:extLst>
        </c:ser>
        <c:ser>
          <c:idx val="12"/>
          <c:order val="11"/>
          <c:tx>
            <c:strRef>
              <c:f>Provincias_CasosConfir!$M$1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Provincias_CasosConfir!$M$2:$M$66</c:f>
              <c:numCache>
                <c:formatCode>General</c:formatCode>
                <c:ptCount val="6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21</c:v>
                </c:pt>
                <c:pt idx="9">
                  <c:v>21</c:v>
                </c:pt>
                <c:pt idx="10">
                  <c:v>24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46</c:v>
                </c:pt>
                <c:pt idx="21">
                  <c:v>51</c:v>
                </c:pt>
                <c:pt idx="22">
                  <c:v>60</c:v>
                </c:pt>
                <c:pt idx="23">
                  <c:v>62</c:v>
                </c:pt>
                <c:pt idx="24">
                  <c:v>73</c:v>
                </c:pt>
                <c:pt idx="25">
                  <c:v>77</c:v>
                </c:pt>
                <c:pt idx="26">
                  <c:v>80</c:v>
                </c:pt>
                <c:pt idx="27">
                  <c:v>88</c:v>
                </c:pt>
                <c:pt idx="28">
                  <c:v>89</c:v>
                </c:pt>
                <c:pt idx="29">
                  <c:v>92</c:v>
                </c:pt>
                <c:pt idx="30">
                  <c:v>92</c:v>
                </c:pt>
                <c:pt idx="31">
                  <c:v>95</c:v>
                </c:pt>
                <c:pt idx="32">
                  <c:v>97</c:v>
                </c:pt>
                <c:pt idx="33">
                  <c:v>97</c:v>
                </c:pt>
                <c:pt idx="34">
                  <c:v>111</c:v>
                </c:pt>
                <c:pt idx="35">
                  <c:v>107</c:v>
                </c:pt>
                <c:pt idx="36">
                  <c:v>111</c:v>
                </c:pt>
                <c:pt idx="37">
                  <c:v>121</c:v>
                </c:pt>
                <c:pt idx="38">
                  <c:v>135</c:v>
                </c:pt>
                <c:pt idx="39">
                  <c:v>144</c:v>
                </c:pt>
                <c:pt idx="40">
                  <c:v>159</c:v>
                </c:pt>
                <c:pt idx="41">
                  <c:v>170</c:v>
                </c:pt>
                <c:pt idx="42">
                  <c:v>186</c:v>
                </c:pt>
                <c:pt idx="43">
                  <c:v>190</c:v>
                </c:pt>
                <c:pt idx="44">
                  <c:v>197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DA-4E50-9DCF-8F96A70A2D01}"/>
            </c:ext>
          </c:extLst>
        </c:ser>
        <c:ser>
          <c:idx val="13"/>
          <c:order val="12"/>
          <c:tx>
            <c:strRef>
              <c:f>Provincias_CasosConfir!$N$1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Provincias_CasosConfir!$N$2:$N$66</c:f>
              <c:numCache>
                <c:formatCode>General</c:formatCode>
                <c:ptCount val="65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33</c:v>
                </c:pt>
                <c:pt idx="8">
                  <c:v>48</c:v>
                </c:pt>
                <c:pt idx="9">
                  <c:v>48</c:v>
                </c:pt>
                <c:pt idx="10">
                  <c:v>65</c:v>
                </c:pt>
                <c:pt idx="11">
                  <c:v>84</c:v>
                </c:pt>
                <c:pt idx="12">
                  <c:v>88</c:v>
                </c:pt>
                <c:pt idx="13">
                  <c:v>93</c:v>
                </c:pt>
                <c:pt idx="14">
                  <c:v>96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126</c:v>
                </c:pt>
                <c:pt idx="20">
                  <c:v>147</c:v>
                </c:pt>
                <c:pt idx="21">
                  <c:v>162</c:v>
                </c:pt>
                <c:pt idx="22">
                  <c:v>192</c:v>
                </c:pt>
                <c:pt idx="23">
                  <c:v>200</c:v>
                </c:pt>
                <c:pt idx="24">
                  <c:v>209</c:v>
                </c:pt>
                <c:pt idx="25">
                  <c:v>222</c:v>
                </c:pt>
                <c:pt idx="26">
                  <c:v>261</c:v>
                </c:pt>
                <c:pt idx="27">
                  <c:v>280</c:v>
                </c:pt>
                <c:pt idx="28">
                  <c:v>308</c:v>
                </c:pt>
                <c:pt idx="29">
                  <c:v>330</c:v>
                </c:pt>
                <c:pt idx="30">
                  <c:v>351</c:v>
                </c:pt>
                <c:pt idx="31">
                  <c:v>361</c:v>
                </c:pt>
                <c:pt idx="32">
                  <c:v>387</c:v>
                </c:pt>
                <c:pt idx="33">
                  <c:v>388</c:v>
                </c:pt>
                <c:pt idx="34">
                  <c:v>414</c:v>
                </c:pt>
                <c:pt idx="35">
                  <c:v>435</c:v>
                </c:pt>
                <c:pt idx="36">
                  <c:v>427</c:v>
                </c:pt>
                <c:pt idx="37">
                  <c:v>435</c:v>
                </c:pt>
                <c:pt idx="38">
                  <c:v>473</c:v>
                </c:pt>
                <c:pt idx="39">
                  <c:v>488</c:v>
                </c:pt>
                <c:pt idx="40">
                  <c:v>501</c:v>
                </c:pt>
                <c:pt idx="41">
                  <c:v>513</c:v>
                </c:pt>
                <c:pt idx="42">
                  <c:v>528</c:v>
                </c:pt>
                <c:pt idx="43">
                  <c:v>538</c:v>
                </c:pt>
                <c:pt idx="44">
                  <c:v>558</c:v>
                </c:pt>
                <c:pt idx="45">
                  <c:v>565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DA-4E50-9DCF-8F96A70A2D01}"/>
            </c:ext>
          </c:extLst>
        </c:ser>
        <c:ser>
          <c:idx val="14"/>
          <c:order val="13"/>
          <c:tx>
            <c:strRef>
              <c:f>Provincias_CasosConfir!$O$1</c:f>
              <c:strCache>
                <c:ptCount val="1"/>
                <c:pt idx="0">
                  <c:v>María Trinidad Sánchez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Provincias_CasosConfir!$O$2:$O$66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19</c:v>
                </c:pt>
                <c:pt idx="18">
                  <c:v>20</c:v>
                </c:pt>
                <c:pt idx="19">
                  <c:v>26</c:v>
                </c:pt>
                <c:pt idx="20">
                  <c:v>28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48</c:v>
                </c:pt>
                <c:pt idx="26">
                  <c:v>49</c:v>
                </c:pt>
                <c:pt idx="27">
                  <c:v>59</c:v>
                </c:pt>
                <c:pt idx="28">
                  <c:v>60</c:v>
                </c:pt>
                <c:pt idx="29">
                  <c:v>64</c:v>
                </c:pt>
                <c:pt idx="30">
                  <c:v>68</c:v>
                </c:pt>
                <c:pt idx="31">
                  <c:v>69</c:v>
                </c:pt>
                <c:pt idx="32">
                  <c:v>74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82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90</c:v>
                </c:pt>
                <c:pt idx="41">
                  <c:v>96</c:v>
                </c:pt>
                <c:pt idx="42">
                  <c:v>96</c:v>
                </c:pt>
                <c:pt idx="43">
                  <c:v>104</c:v>
                </c:pt>
                <c:pt idx="44">
                  <c:v>104</c:v>
                </c:pt>
                <c:pt idx="45">
                  <c:v>105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DA-4E50-9DCF-8F96A70A2D01}"/>
            </c:ext>
          </c:extLst>
        </c:ser>
        <c:ser>
          <c:idx val="15"/>
          <c:order val="14"/>
          <c:tx>
            <c:strRef>
              <c:f>Provincias_CasosConfir!$P$1</c:f>
              <c:strCache>
                <c:ptCount val="1"/>
                <c:pt idx="0">
                  <c:v>Monte Cristi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Provincias_CasosConfir!$P$2:$P$66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17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27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DA-4E50-9DCF-8F96A70A2D01}"/>
            </c:ext>
          </c:extLst>
        </c:ser>
        <c:ser>
          <c:idx val="16"/>
          <c:order val="15"/>
          <c:tx>
            <c:strRef>
              <c:f>Provincias_CasosConfir!$Q$1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Provincias_CasosConfir!$Q$2:$Q$66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DA-4E50-9DCF-8F96A70A2D01}"/>
            </c:ext>
          </c:extLst>
        </c:ser>
        <c:ser>
          <c:idx val="17"/>
          <c:order val="16"/>
          <c:tx>
            <c:strRef>
              <c:f>Provincias_CasosConfir!$R$1</c:f>
              <c:strCache>
                <c:ptCount val="1"/>
                <c:pt idx="0">
                  <c:v>Peravia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Provincias_CasosConfir!$R$2:$R$66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43</c:v>
                </c:pt>
                <c:pt idx="30">
                  <c:v>40</c:v>
                </c:pt>
                <c:pt idx="31">
                  <c:v>43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61</c:v>
                </c:pt>
                <c:pt idx="39">
                  <c:v>62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DA-4E50-9DCF-8F96A70A2D01}"/>
            </c:ext>
          </c:extLst>
        </c:ser>
        <c:ser>
          <c:idx val="18"/>
          <c:order val="17"/>
          <c:tx>
            <c:strRef>
              <c:f>Provincias_CasosConfir!$S$1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Provincias_CasosConfir!$S$2:$S$66</c:f>
              <c:numCache>
                <c:formatCode>General</c:formatCode>
                <c:ptCount val="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28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73</c:v>
                </c:pt>
                <c:pt idx="23">
                  <c:v>87</c:v>
                </c:pt>
                <c:pt idx="24">
                  <c:v>93</c:v>
                </c:pt>
                <c:pt idx="25">
                  <c:v>102</c:v>
                </c:pt>
                <c:pt idx="26">
                  <c:v>118</c:v>
                </c:pt>
                <c:pt idx="27">
                  <c:v>125</c:v>
                </c:pt>
                <c:pt idx="28">
                  <c:v>128</c:v>
                </c:pt>
                <c:pt idx="29">
                  <c:v>143</c:v>
                </c:pt>
                <c:pt idx="30">
                  <c:v>157</c:v>
                </c:pt>
                <c:pt idx="31">
                  <c:v>166</c:v>
                </c:pt>
                <c:pt idx="32">
                  <c:v>174</c:v>
                </c:pt>
                <c:pt idx="33">
                  <c:v>175</c:v>
                </c:pt>
                <c:pt idx="34">
                  <c:v>185</c:v>
                </c:pt>
                <c:pt idx="35">
                  <c:v>198</c:v>
                </c:pt>
                <c:pt idx="36">
                  <c:v>193</c:v>
                </c:pt>
                <c:pt idx="37">
                  <c:v>198</c:v>
                </c:pt>
                <c:pt idx="38">
                  <c:v>198</c:v>
                </c:pt>
                <c:pt idx="39">
                  <c:v>213</c:v>
                </c:pt>
                <c:pt idx="40">
                  <c:v>224</c:v>
                </c:pt>
                <c:pt idx="41">
                  <c:v>229</c:v>
                </c:pt>
                <c:pt idx="42">
                  <c:v>238</c:v>
                </c:pt>
                <c:pt idx="43">
                  <c:v>239</c:v>
                </c:pt>
                <c:pt idx="44">
                  <c:v>245</c:v>
                </c:pt>
                <c:pt idx="45">
                  <c:v>256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DA-4E50-9DCF-8F96A70A2D01}"/>
            </c:ext>
          </c:extLst>
        </c:ser>
        <c:ser>
          <c:idx val="19"/>
          <c:order val="18"/>
          <c:tx>
            <c:strRef>
              <c:f>Provincias_CasosConfir!$T$1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Provincias_CasosConfir!$T$2:$T$66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28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58</c:v>
                </c:pt>
                <c:pt idx="25">
                  <c:v>83</c:v>
                </c:pt>
                <c:pt idx="26">
                  <c:v>84</c:v>
                </c:pt>
                <c:pt idx="27">
                  <c:v>94</c:v>
                </c:pt>
                <c:pt idx="28">
                  <c:v>107</c:v>
                </c:pt>
                <c:pt idx="29">
                  <c:v>121</c:v>
                </c:pt>
                <c:pt idx="30">
                  <c:v>121</c:v>
                </c:pt>
                <c:pt idx="31">
                  <c:v>125</c:v>
                </c:pt>
                <c:pt idx="32">
                  <c:v>134</c:v>
                </c:pt>
                <c:pt idx="33">
                  <c:v>141</c:v>
                </c:pt>
                <c:pt idx="34">
                  <c:v>145</c:v>
                </c:pt>
                <c:pt idx="35">
                  <c:v>154</c:v>
                </c:pt>
                <c:pt idx="36">
                  <c:v>152</c:v>
                </c:pt>
                <c:pt idx="37">
                  <c:v>154</c:v>
                </c:pt>
                <c:pt idx="38">
                  <c:v>154</c:v>
                </c:pt>
                <c:pt idx="39">
                  <c:v>155</c:v>
                </c:pt>
                <c:pt idx="40">
                  <c:v>158</c:v>
                </c:pt>
                <c:pt idx="41">
                  <c:v>181</c:v>
                </c:pt>
                <c:pt idx="42">
                  <c:v>183</c:v>
                </c:pt>
                <c:pt idx="43">
                  <c:v>198</c:v>
                </c:pt>
                <c:pt idx="44">
                  <c:v>202</c:v>
                </c:pt>
                <c:pt idx="45">
                  <c:v>204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DA-4E50-9DCF-8F96A70A2D01}"/>
            </c:ext>
          </c:extLst>
        </c:ser>
        <c:ser>
          <c:idx val="20"/>
          <c:order val="19"/>
          <c:tx>
            <c:strRef>
              <c:f>Provincias_CasosConfir!$U$1</c:f>
              <c:strCache>
                <c:ptCount val="1"/>
                <c:pt idx="0">
                  <c:v>Samaná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Provincias_CasosConfir!$U$2:$U$66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DA-4E50-9DCF-8F96A70A2D01}"/>
            </c:ext>
          </c:extLst>
        </c:ser>
        <c:ser>
          <c:idx val="21"/>
          <c:order val="20"/>
          <c:tx>
            <c:strRef>
              <c:f>Provincias_CasosConfir!$V$1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Provincias_CasosConfir!$V$2:$V$66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40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61</c:v>
                </c:pt>
                <c:pt idx="23">
                  <c:v>66</c:v>
                </c:pt>
                <c:pt idx="24">
                  <c:v>66</c:v>
                </c:pt>
                <c:pt idx="25">
                  <c:v>90</c:v>
                </c:pt>
                <c:pt idx="26">
                  <c:v>94</c:v>
                </c:pt>
                <c:pt idx="27">
                  <c:v>100</c:v>
                </c:pt>
                <c:pt idx="28">
                  <c:v>108</c:v>
                </c:pt>
                <c:pt idx="29">
                  <c:v>114</c:v>
                </c:pt>
                <c:pt idx="30">
                  <c:v>115</c:v>
                </c:pt>
                <c:pt idx="31">
                  <c:v>117</c:v>
                </c:pt>
                <c:pt idx="32">
                  <c:v>126</c:v>
                </c:pt>
                <c:pt idx="33">
                  <c:v>132</c:v>
                </c:pt>
                <c:pt idx="34">
                  <c:v>138</c:v>
                </c:pt>
                <c:pt idx="35">
                  <c:v>165</c:v>
                </c:pt>
                <c:pt idx="36">
                  <c:v>156</c:v>
                </c:pt>
                <c:pt idx="37">
                  <c:v>165</c:v>
                </c:pt>
                <c:pt idx="38">
                  <c:v>167</c:v>
                </c:pt>
                <c:pt idx="39">
                  <c:v>185</c:v>
                </c:pt>
                <c:pt idx="40">
                  <c:v>206</c:v>
                </c:pt>
                <c:pt idx="41">
                  <c:v>215</c:v>
                </c:pt>
                <c:pt idx="42">
                  <c:v>244</c:v>
                </c:pt>
                <c:pt idx="43">
                  <c:v>270</c:v>
                </c:pt>
                <c:pt idx="44">
                  <c:v>283</c:v>
                </c:pt>
                <c:pt idx="45">
                  <c:v>314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DA-4E50-9DCF-8F96A70A2D01}"/>
            </c:ext>
          </c:extLst>
        </c:ser>
        <c:ser>
          <c:idx val="22"/>
          <c:order val="21"/>
          <c:tx>
            <c:strRef>
              <c:f>Provincias_CasosConfir!$W$1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Provincias_CasosConfir!$W$2:$W$66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28</c:v>
                </c:pt>
                <c:pt idx="28">
                  <c:v>29</c:v>
                </c:pt>
                <c:pt idx="29">
                  <c:v>32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43</c:v>
                </c:pt>
                <c:pt idx="35">
                  <c:v>53</c:v>
                </c:pt>
                <c:pt idx="36">
                  <c:v>44</c:v>
                </c:pt>
                <c:pt idx="37">
                  <c:v>53</c:v>
                </c:pt>
                <c:pt idx="38">
                  <c:v>53</c:v>
                </c:pt>
                <c:pt idx="39">
                  <c:v>66</c:v>
                </c:pt>
                <c:pt idx="40">
                  <c:v>66</c:v>
                </c:pt>
                <c:pt idx="41">
                  <c:v>68</c:v>
                </c:pt>
                <c:pt idx="42">
                  <c:v>70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DA-4E50-9DCF-8F96A70A2D01}"/>
            </c:ext>
          </c:extLst>
        </c:ser>
        <c:ser>
          <c:idx val="23"/>
          <c:order val="22"/>
          <c:tx>
            <c:strRef>
              <c:f>Provincias_CasosConfir!$X$1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Provincias_CasosConfir!$X$2:$X$66</c:f>
              <c:numCache>
                <c:formatCode>General</c:formatCode>
                <c:ptCount val="6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32</c:v>
                </c:pt>
                <c:pt idx="21">
                  <c:v>35</c:v>
                </c:pt>
                <c:pt idx="22">
                  <c:v>35</c:v>
                </c:pt>
                <c:pt idx="23">
                  <c:v>38</c:v>
                </c:pt>
                <c:pt idx="24">
                  <c:v>38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51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56</c:v>
                </c:pt>
                <c:pt idx="35">
                  <c:v>62</c:v>
                </c:pt>
                <c:pt idx="36">
                  <c:v>58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64</c:v>
                </c:pt>
                <c:pt idx="41">
                  <c:v>67</c:v>
                </c:pt>
                <c:pt idx="42">
                  <c:v>68</c:v>
                </c:pt>
                <c:pt idx="43">
                  <c:v>78</c:v>
                </c:pt>
                <c:pt idx="44">
                  <c:v>79</c:v>
                </c:pt>
                <c:pt idx="45">
                  <c:v>81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DA-4E50-9DCF-8F96A70A2D01}"/>
            </c:ext>
          </c:extLst>
        </c:ser>
        <c:ser>
          <c:idx val="24"/>
          <c:order val="23"/>
          <c:tx>
            <c:strRef>
              <c:f>Provincias_CasosConfir!$Y$1</c:f>
              <c:strCache>
                <c:ptCount val="1"/>
                <c:pt idx="0">
                  <c:v>Sánchez Ramírez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Provincias_CasosConfir!$Y$2:$Y$66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34</c:v>
                </c:pt>
                <c:pt idx="18">
                  <c:v>42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58</c:v>
                </c:pt>
                <c:pt idx="23">
                  <c:v>58</c:v>
                </c:pt>
                <c:pt idx="24">
                  <c:v>73</c:v>
                </c:pt>
                <c:pt idx="25">
                  <c:v>76</c:v>
                </c:pt>
                <c:pt idx="26">
                  <c:v>108</c:v>
                </c:pt>
                <c:pt idx="27">
                  <c:v>115</c:v>
                </c:pt>
                <c:pt idx="28">
                  <c:v>118</c:v>
                </c:pt>
                <c:pt idx="29">
                  <c:v>122</c:v>
                </c:pt>
                <c:pt idx="30">
                  <c:v>127</c:v>
                </c:pt>
                <c:pt idx="31">
                  <c:v>133</c:v>
                </c:pt>
                <c:pt idx="32">
                  <c:v>134</c:v>
                </c:pt>
                <c:pt idx="33">
                  <c:v>138</c:v>
                </c:pt>
                <c:pt idx="34">
                  <c:v>166</c:v>
                </c:pt>
                <c:pt idx="35">
                  <c:v>164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167</c:v>
                </c:pt>
                <c:pt idx="40">
                  <c:v>167</c:v>
                </c:pt>
                <c:pt idx="41">
                  <c:v>184</c:v>
                </c:pt>
                <c:pt idx="42">
                  <c:v>191</c:v>
                </c:pt>
                <c:pt idx="43">
                  <c:v>197</c:v>
                </c:pt>
                <c:pt idx="44">
                  <c:v>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5DA-4E50-9DCF-8F96A70A2D01}"/>
            </c:ext>
          </c:extLst>
        </c:ser>
        <c:ser>
          <c:idx val="25"/>
          <c:order val="24"/>
          <c:tx>
            <c:strRef>
              <c:f>Provincias_CasosConfir!$Z$1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Provincias_CasosConfir!$Z$2:$Z$66</c:f>
              <c:numCache>
                <c:formatCode>General</c:formatCode>
                <c:ptCount val="65"/>
                <c:pt idx="0">
                  <c:v>12</c:v>
                </c:pt>
                <c:pt idx="1">
                  <c:v>29</c:v>
                </c:pt>
                <c:pt idx="2">
                  <c:v>30</c:v>
                </c:pt>
                <c:pt idx="3">
                  <c:v>44</c:v>
                </c:pt>
                <c:pt idx="4">
                  <c:v>53</c:v>
                </c:pt>
                <c:pt idx="5">
                  <c:v>57</c:v>
                </c:pt>
                <c:pt idx="6">
                  <c:v>66</c:v>
                </c:pt>
                <c:pt idx="7">
                  <c:v>90</c:v>
                </c:pt>
                <c:pt idx="8">
                  <c:v>97</c:v>
                </c:pt>
                <c:pt idx="9">
                  <c:v>97</c:v>
                </c:pt>
                <c:pt idx="10">
                  <c:v>122</c:v>
                </c:pt>
                <c:pt idx="11">
                  <c:v>138</c:v>
                </c:pt>
                <c:pt idx="12">
                  <c:v>159</c:v>
                </c:pt>
                <c:pt idx="13">
                  <c:v>176</c:v>
                </c:pt>
                <c:pt idx="14">
                  <c:v>193</c:v>
                </c:pt>
                <c:pt idx="15">
                  <c:v>194</c:v>
                </c:pt>
                <c:pt idx="16">
                  <c:v>204</c:v>
                </c:pt>
                <c:pt idx="17">
                  <c:v>245</c:v>
                </c:pt>
                <c:pt idx="18">
                  <c:v>274</c:v>
                </c:pt>
                <c:pt idx="19">
                  <c:v>309</c:v>
                </c:pt>
                <c:pt idx="20">
                  <c:v>339</c:v>
                </c:pt>
                <c:pt idx="21">
                  <c:v>350</c:v>
                </c:pt>
                <c:pt idx="22">
                  <c:v>363</c:v>
                </c:pt>
                <c:pt idx="23">
                  <c:v>403</c:v>
                </c:pt>
                <c:pt idx="24">
                  <c:v>439</c:v>
                </c:pt>
                <c:pt idx="25">
                  <c:v>463</c:v>
                </c:pt>
                <c:pt idx="26">
                  <c:v>476</c:v>
                </c:pt>
                <c:pt idx="27">
                  <c:v>528</c:v>
                </c:pt>
                <c:pt idx="28">
                  <c:v>553</c:v>
                </c:pt>
                <c:pt idx="29">
                  <c:v>594</c:v>
                </c:pt>
                <c:pt idx="30">
                  <c:v>635</c:v>
                </c:pt>
                <c:pt idx="31">
                  <c:v>638</c:v>
                </c:pt>
                <c:pt idx="32">
                  <c:v>670</c:v>
                </c:pt>
                <c:pt idx="33">
                  <c:v>694</c:v>
                </c:pt>
                <c:pt idx="34">
                  <c:v>719</c:v>
                </c:pt>
                <c:pt idx="35">
                  <c:v>785</c:v>
                </c:pt>
                <c:pt idx="36">
                  <c:v>765</c:v>
                </c:pt>
                <c:pt idx="37">
                  <c:v>785</c:v>
                </c:pt>
                <c:pt idx="38">
                  <c:v>789</c:v>
                </c:pt>
                <c:pt idx="39">
                  <c:v>816</c:v>
                </c:pt>
                <c:pt idx="40">
                  <c:v>831</c:v>
                </c:pt>
                <c:pt idx="41">
                  <c:v>860</c:v>
                </c:pt>
                <c:pt idx="42">
                  <c:v>883</c:v>
                </c:pt>
                <c:pt idx="43">
                  <c:v>916</c:v>
                </c:pt>
                <c:pt idx="44">
                  <c:v>944</c:v>
                </c:pt>
                <c:pt idx="45">
                  <c:v>971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5DA-4E50-9DCF-8F96A70A2D01}"/>
            </c:ext>
          </c:extLst>
        </c:ser>
        <c:ser>
          <c:idx val="26"/>
          <c:order val="25"/>
          <c:tx>
            <c:strRef>
              <c:f>Provincias_CasosConfir!$AA$1</c:f>
              <c:strCache>
                <c:ptCount val="1"/>
                <c:pt idx="0">
                  <c:v>Santiago Rodríguez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Provincias_CasosConfir!$AA$2:$AA$66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34</c:v>
                </c:pt>
                <c:pt idx="18">
                  <c:v>42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58</c:v>
                </c:pt>
                <c:pt idx="23">
                  <c:v>58</c:v>
                </c:pt>
                <c:pt idx="24">
                  <c:v>73</c:v>
                </c:pt>
                <c:pt idx="25">
                  <c:v>76</c:v>
                </c:pt>
                <c:pt idx="26">
                  <c:v>108</c:v>
                </c:pt>
                <c:pt idx="27">
                  <c:v>115</c:v>
                </c:pt>
                <c:pt idx="28">
                  <c:v>118</c:v>
                </c:pt>
                <c:pt idx="29">
                  <c:v>122</c:v>
                </c:pt>
                <c:pt idx="30">
                  <c:v>127</c:v>
                </c:pt>
                <c:pt idx="31">
                  <c:v>133</c:v>
                </c:pt>
                <c:pt idx="32">
                  <c:v>134</c:v>
                </c:pt>
                <c:pt idx="33">
                  <c:v>138</c:v>
                </c:pt>
                <c:pt idx="34">
                  <c:v>166</c:v>
                </c:pt>
                <c:pt idx="35">
                  <c:v>164</c:v>
                </c:pt>
                <c:pt idx="36">
                  <c:v>166</c:v>
                </c:pt>
                <c:pt idx="37">
                  <c:v>166</c:v>
                </c:pt>
                <c:pt idx="38">
                  <c:v>166</c:v>
                </c:pt>
                <c:pt idx="39">
                  <c:v>167</c:v>
                </c:pt>
                <c:pt idx="40">
                  <c:v>167</c:v>
                </c:pt>
                <c:pt idx="41">
                  <c:v>184</c:v>
                </c:pt>
                <c:pt idx="42">
                  <c:v>191</c:v>
                </c:pt>
                <c:pt idx="43">
                  <c:v>197</c:v>
                </c:pt>
                <c:pt idx="44">
                  <c:v>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5DA-4E50-9DCF-8F96A70A2D01}"/>
            </c:ext>
          </c:extLst>
        </c:ser>
        <c:ser>
          <c:idx val="27"/>
          <c:order val="26"/>
          <c:tx>
            <c:strRef>
              <c:f>Provincias_CasosConfir!$AB$1</c:f>
              <c:strCache>
                <c:ptCount val="1"/>
                <c:pt idx="0">
                  <c:v>Valverde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Provincias_CasosConfir!$AB$2:$AB$66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55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5DA-4E50-9DCF-8F96A70A2D01}"/>
            </c:ext>
          </c:extLst>
        </c:ser>
        <c:ser>
          <c:idx val="28"/>
          <c:order val="27"/>
          <c:tx>
            <c:strRef>
              <c:f>Provincias_CasosConfir!$AC$1</c:f>
              <c:strCache>
                <c:ptCount val="1"/>
                <c:pt idx="0">
                  <c:v>Monseñor Nouel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Provincias_CasosConfir!$AC$2:$AC$66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19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39</c:v>
                </c:pt>
                <c:pt idx="18">
                  <c:v>45</c:v>
                </c:pt>
                <c:pt idx="19">
                  <c:v>56</c:v>
                </c:pt>
                <c:pt idx="20">
                  <c:v>72</c:v>
                </c:pt>
                <c:pt idx="21">
                  <c:v>73</c:v>
                </c:pt>
                <c:pt idx="22">
                  <c:v>78</c:v>
                </c:pt>
                <c:pt idx="23">
                  <c:v>79</c:v>
                </c:pt>
                <c:pt idx="24">
                  <c:v>86</c:v>
                </c:pt>
                <c:pt idx="25">
                  <c:v>97</c:v>
                </c:pt>
                <c:pt idx="26">
                  <c:v>99</c:v>
                </c:pt>
                <c:pt idx="27">
                  <c:v>121</c:v>
                </c:pt>
                <c:pt idx="28">
                  <c:v>127</c:v>
                </c:pt>
                <c:pt idx="29">
                  <c:v>133</c:v>
                </c:pt>
                <c:pt idx="30">
                  <c:v>142</c:v>
                </c:pt>
                <c:pt idx="31">
                  <c:v>153</c:v>
                </c:pt>
                <c:pt idx="32">
                  <c:v>159</c:v>
                </c:pt>
                <c:pt idx="33">
                  <c:v>160</c:v>
                </c:pt>
                <c:pt idx="34">
                  <c:v>162</c:v>
                </c:pt>
                <c:pt idx="35">
                  <c:v>175</c:v>
                </c:pt>
                <c:pt idx="36">
                  <c:v>173</c:v>
                </c:pt>
                <c:pt idx="37">
                  <c:v>175</c:v>
                </c:pt>
                <c:pt idx="38">
                  <c:v>176</c:v>
                </c:pt>
                <c:pt idx="39">
                  <c:v>182</c:v>
                </c:pt>
                <c:pt idx="40">
                  <c:v>186</c:v>
                </c:pt>
                <c:pt idx="41">
                  <c:v>192</c:v>
                </c:pt>
                <c:pt idx="42">
                  <c:v>195</c:v>
                </c:pt>
                <c:pt idx="43">
                  <c:v>201</c:v>
                </c:pt>
                <c:pt idx="44">
                  <c:v>217</c:v>
                </c:pt>
                <c:pt idx="45">
                  <c:v>218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5DA-4E50-9DCF-8F96A70A2D01}"/>
            </c:ext>
          </c:extLst>
        </c:ser>
        <c:ser>
          <c:idx val="29"/>
          <c:order val="28"/>
          <c:tx>
            <c:strRef>
              <c:f>Provincias_CasosConfir!$AD$1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Provincias_CasosConfir!$AD$2:$AD$66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5DA-4E50-9DCF-8F96A70A2D01}"/>
            </c:ext>
          </c:extLst>
        </c:ser>
        <c:ser>
          <c:idx val="30"/>
          <c:order val="29"/>
          <c:tx>
            <c:strRef>
              <c:f>Provincias_CasosConfir!$AE$1</c:f>
              <c:strCache>
                <c:ptCount val="1"/>
                <c:pt idx="0">
                  <c:v>Hato Mayor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Provincias_CasosConfir!$AE$2:$AE$66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5DA-4E50-9DCF-8F96A70A2D01}"/>
            </c:ext>
          </c:extLst>
        </c:ser>
        <c:ser>
          <c:idx val="31"/>
          <c:order val="30"/>
          <c:tx>
            <c:strRef>
              <c:f>Provincias_CasosConfir!$AF$1</c:f>
              <c:strCache>
                <c:ptCount val="1"/>
                <c:pt idx="0">
                  <c:v>San José de Ocoa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Provincias_CasosConfir!$AF$2:$AF$66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14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5DA-4E50-9DCF-8F96A70A2D01}"/>
            </c:ext>
          </c:extLst>
        </c:ser>
        <c:ser>
          <c:idx val="32"/>
          <c:order val="31"/>
          <c:tx>
            <c:strRef>
              <c:f>Provincias_CasosConfir!$AG$1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Provincias_CasosConfir!$AG$2:$AG$66</c:f>
              <c:numCache>
                <c:formatCode>General</c:formatCode>
                <c:ptCount val="65"/>
                <c:pt idx="0">
                  <c:v>10</c:v>
                </c:pt>
                <c:pt idx="1">
                  <c:v>31</c:v>
                </c:pt>
                <c:pt idx="2">
                  <c:v>39</c:v>
                </c:pt>
                <c:pt idx="3">
                  <c:v>40</c:v>
                </c:pt>
                <c:pt idx="4">
                  <c:v>52</c:v>
                </c:pt>
                <c:pt idx="5">
                  <c:v>55</c:v>
                </c:pt>
                <c:pt idx="6">
                  <c:v>66</c:v>
                </c:pt>
                <c:pt idx="7">
                  <c:v>79</c:v>
                </c:pt>
                <c:pt idx="8">
                  <c:v>101</c:v>
                </c:pt>
                <c:pt idx="9">
                  <c:v>106</c:v>
                </c:pt>
                <c:pt idx="10">
                  <c:v>145</c:v>
                </c:pt>
                <c:pt idx="11">
                  <c:v>168</c:v>
                </c:pt>
                <c:pt idx="12">
                  <c:v>190</c:v>
                </c:pt>
                <c:pt idx="13">
                  <c:v>201</c:v>
                </c:pt>
                <c:pt idx="14">
                  <c:v>224</c:v>
                </c:pt>
                <c:pt idx="15">
                  <c:v>257</c:v>
                </c:pt>
                <c:pt idx="16">
                  <c:v>274</c:v>
                </c:pt>
                <c:pt idx="17">
                  <c:v>314</c:v>
                </c:pt>
                <c:pt idx="18">
                  <c:v>348</c:v>
                </c:pt>
                <c:pt idx="19">
                  <c:v>389</c:v>
                </c:pt>
                <c:pt idx="20">
                  <c:v>445</c:v>
                </c:pt>
                <c:pt idx="21">
                  <c:v>471</c:v>
                </c:pt>
                <c:pt idx="22">
                  <c:v>512</c:v>
                </c:pt>
                <c:pt idx="23">
                  <c:v>546</c:v>
                </c:pt>
                <c:pt idx="24">
                  <c:v>564</c:v>
                </c:pt>
                <c:pt idx="25">
                  <c:v>621</c:v>
                </c:pt>
                <c:pt idx="26">
                  <c:v>627</c:v>
                </c:pt>
                <c:pt idx="27">
                  <c:v>673</c:v>
                </c:pt>
                <c:pt idx="28">
                  <c:v>719</c:v>
                </c:pt>
                <c:pt idx="29">
                  <c:v>807</c:v>
                </c:pt>
                <c:pt idx="30">
                  <c:v>871</c:v>
                </c:pt>
                <c:pt idx="31">
                  <c:v>880</c:v>
                </c:pt>
                <c:pt idx="32">
                  <c:v>922</c:v>
                </c:pt>
                <c:pt idx="33">
                  <c:v>1013</c:v>
                </c:pt>
                <c:pt idx="34">
                  <c:v>1057</c:v>
                </c:pt>
                <c:pt idx="35">
                  <c:v>1173</c:v>
                </c:pt>
                <c:pt idx="36">
                  <c:v>1135</c:v>
                </c:pt>
                <c:pt idx="37">
                  <c:v>1173</c:v>
                </c:pt>
                <c:pt idx="38">
                  <c:v>1198</c:v>
                </c:pt>
                <c:pt idx="39">
                  <c:v>1251</c:v>
                </c:pt>
                <c:pt idx="40">
                  <c:v>1359</c:v>
                </c:pt>
                <c:pt idx="41">
                  <c:v>1427</c:v>
                </c:pt>
                <c:pt idx="42">
                  <c:v>1527</c:v>
                </c:pt>
                <c:pt idx="43">
                  <c:v>1638</c:v>
                </c:pt>
                <c:pt idx="44">
                  <c:v>1692</c:v>
                </c:pt>
                <c:pt idx="45">
                  <c:v>1740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5DA-4E50-9DCF-8F96A70A2D01}"/>
            </c:ext>
          </c:extLst>
        </c:ser>
        <c:ser>
          <c:idx val="0"/>
          <c:order val="32"/>
          <c:tx>
            <c:strRef>
              <c:f>Provincias_CasosConfir!$AH$1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Provincias_CasosConfir!$AH$2:$AH$66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34</c:v>
                </c:pt>
                <c:pt idx="17">
                  <c:v>34</c:v>
                </c:pt>
                <c:pt idx="18">
                  <c:v>72</c:v>
                </c:pt>
                <c:pt idx="19">
                  <c:v>112</c:v>
                </c:pt>
                <c:pt idx="20">
                  <c:v>202</c:v>
                </c:pt>
                <c:pt idx="21">
                  <c:v>245</c:v>
                </c:pt>
                <c:pt idx="22">
                  <c:v>312</c:v>
                </c:pt>
                <c:pt idx="23">
                  <c:v>392</c:v>
                </c:pt>
                <c:pt idx="24">
                  <c:v>488</c:v>
                </c:pt>
                <c:pt idx="25">
                  <c:v>581</c:v>
                </c:pt>
                <c:pt idx="26">
                  <c:v>719</c:v>
                </c:pt>
                <c:pt idx="27">
                  <c:v>859</c:v>
                </c:pt>
                <c:pt idx="28">
                  <c:v>901</c:v>
                </c:pt>
                <c:pt idx="29">
                  <c:v>1109</c:v>
                </c:pt>
                <c:pt idx="30">
                  <c:v>1284</c:v>
                </c:pt>
                <c:pt idx="31">
                  <c:v>1380</c:v>
                </c:pt>
                <c:pt idx="32">
                  <c:v>1488</c:v>
                </c:pt>
                <c:pt idx="33">
                  <c:v>1578</c:v>
                </c:pt>
                <c:pt idx="34">
                  <c:v>1745</c:v>
                </c:pt>
                <c:pt idx="35">
                  <c:v>1828</c:v>
                </c:pt>
                <c:pt idx="36">
                  <c:v>1956</c:v>
                </c:pt>
                <c:pt idx="37">
                  <c:v>2111</c:v>
                </c:pt>
                <c:pt idx="38">
                  <c:v>2349</c:v>
                </c:pt>
                <c:pt idx="39">
                  <c:v>2620</c:v>
                </c:pt>
                <c:pt idx="40">
                  <c:v>2759</c:v>
                </c:pt>
                <c:pt idx="41">
                  <c:v>2967</c:v>
                </c:pt>
                <c:pt idx="42">
                  <c:v>3167</c:v>
                </c:pt>
                <c:pt idx="43">
                  <c:v>3286</c:v>
                </c:pt>
                <c:pt idx="44">
                  <c:v>3614</c:v>
                </c:pt>
                <c:pt idx="45">
                  <c:v>3755</c:v>
                </c:pt>
                <c:pt idx="46">
                  <c:v>4126</c:v>
                </c:pt>
                <c:pt idx="47">
                  <c:v>4335</c:v>
                </c:pt>
                <c:pt idx="48">
                  <c:v>4680</c:v>
                </c:pt>
                <c:pt idx="49">
                  <c:v>4964</c:v>
                </c:pt>
                <c:pt idx="50">
                  <c:v>5044</c:v>
                </c:pt>
                <c:pt idx="51">
                  <c:v>5300</c:v>
                </c:pt>
                <c:pt idx="52">
                  <c:v>5543</c:v>
                </c:pt>
                <c:pt idx="53">
                  <c:v>5749</c:v>
                </c:pt>
                <c:pt idx="54">
                  <c:v>6293</c:v>
                </c:pt>
                <c:pt idx="55">
                  <c:v>6135</c:v>
                </c:pt>
                <c:pt idx="56">
                  <c:v>6293</c:v>
                </c:pt>
                <c:pt idx="57">
                  <c:v>6416</c:v>
                </c:pt>
                <c:pt idx="58">
                  <c:v>6651</c:v>
                </c:pt>
                <c:pt idx="59">
                  <c:v>6972</c:v>
                </c:pt>
                <c:pt idx="60">
                  <c:v>7288</c:v>
                </c:pt>
                <c:pt idx="61">
                  <c:v>7578</c:v>
                </c:pt>
                <c:pt idx="62">
                  <c:v>7954</c:v>
                </c:pt>
                <c:pt idx="63">
                  <c:v>8235</c:v>
                </c:pt>
                <c:pt idx="64">
                  <c:v>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5DA-4E50-9DCF-8F96A70A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451744"/>
        <c:axId val="-2139472208"/>
      </c:lineChart>
      <c:catAx>
        <c:axId val="-21394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1200"/>
                  <a:t>Días desde el primer 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139472208"/>
        <c:crosses val="autoZero"/>
        <c:auto val="1"/>
        <c:lblAlgn val="ctr"/>
        <c:lblOffset val="100"/>
        <c:tickLblSkip val="2"/>
        <c:noMultiLvlLbl val="0"/>
      </c:catAx>
      <c:valAx>
        <c:axId val="-213947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1200"/>
                  <a:t>Número de 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1394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0310990242686E-2"/>
          <c:y val="6.9970013072281401E-2"/>
          <c:w val="0.96557175333003098"/>
          <c:h val="0.1861565672676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sz="1600" b="1"/>
              <a:t>Fallecidos</a:t>
            </a:r>
            <a:r>
              <a:rPr lang="es-DO" sz="1600" b="1" baseline="0"/>
              <a:t> COVID-19</a:t>
            </a:r>
            <a:r>
              <a:rPr lang="es-DO" sz="1600" b="1"/>
              <a:t>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>
        <c:manualLayout>
          <c:layoutTarget val="inner"/>
          <c:xMode val="edge"/>
          <c:yMode val="edge"/>
          <c:x val="5.9061372348536798E-2"/>
          <c:y val="0.28011131526654998"/>
          <c:w val="0.92130453572821502"/>
          <c:h val="0.66930647546638"/>
        </c:manualLayout>
      </c:layout>
      <c:lineChart>
        <c:grouping val="standard"/>
        <c:varyColors val="0"/>
        <c:ser>
          <c:idx val="1"/>
          <c:order val="0"/>
          <c:tx>
            <c:strRef>
              <c:f>Provincias_Fallecidos!$B$1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Provincias_Fallecidos!$B$2:$B$47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38</c:v>
                </c:pt>
                <c:pt idx="35">
                  <c:v>38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7-47B3-ADC7-C774AC171E2A}"/>
            </c:ext>
          </c:extLst>
        </c:ser>
        <c:ser>
          <c:idx val="2"/>
          <c:order val="1"/>
          <c:tx>
            <c:strRef>
              <c:f>Provincias_Fallecidos!$C$1</c:f>
              <c:strCache>
                <c:ptCount val="1"/>
                <c:pt idx="0">
                  <c:v>Azua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Provincias_Fallecidos!$C$2:$C$47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7-47B3-ADC7-C774AC171E2A}"/>
            </c:ext>
          </c:extLst>
        </c:ser>
        <c:ser>
          <c:idx val="3"/>
          <c:order val="2"/>
          <c:tx>
            <c:strRef>
              <c:f>Provincias_Fallecidos!$D$1</c:f>
              <c:strCache>
                <c:ptCount val="1"/>
                <c:pt idx="0">
                  <c:v>Baoruco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Provincias_Fallecidos!$D$2:$D$47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7-47B3-ADC7-C774AC171E2A}"/>
            </c:ext>
          </c:extLst>
        </c:ser>
        <c:ser>
          <c:idx val="4"/>
          <c:order val="3"/>
          <c:tx>
            <c:strRef>
              <c:f>Provincias_Fallecidos!$E$1</c:f>
              <c:strCache>
                <c:ptCount val="1"/>
                <c:pt idx="0">
                  <c:v>Barahona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Provincias_Fallecidos!$E$2:$E$47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7-47B3-ADC7-C774AC171E2A}"/>
            </c:ext>
          </c:extLst>
        </c:ser>
        <c:ser>
          <c:idx val="5"/>
          <c:order val="4"/>
          <c:tx>
            <c:strRef>
              <c:f>Provincias_Fallecidos!$F$1</c:f>
              <c:strCache>
                <c:ptCount val="1"/>
                <c:pt idx="0">
                  <c:v>Dajabón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Provincias_Fallecidos!$F$2:$F$47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7-47B3-ADC7-C774AC171E2A}"/>
            </c:ext>
          </c:extLst>
        </c:ser>
        <c:ser>
          <c:idx val="6"/>
          <c:order val="5"/>
          <c:tx>
            <c:strRef>
              <c:f>Provincias_Fallecidos!$G$1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Provincias_Fallecidos!$G$2:$G$47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33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55</c:v>
                </c:pt>
                <c:pt idx="23">
                  <c:v>57</c:v>
                </c:pt>
                <c:pt idx="24">
                  <c:v>61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7-47B3-ADC7-C774AC171E2A}"/>
            </c:ext>
          </c:extLst>
        </c:ser>
        <c:ser>
          <c:idx val="7"/>
          <c:order val="6"/>
          <c:tx>
            <c:strRef>
              <c:f>Provincias_Fallecidos!$H$1</c:f>
              <c:strCache>
                <c:ptCount val="1"/>
                <c:pt idx="0">
                  <c:v>Elías Piña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Provincias_Fallecidos!$H$2:$H$47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7-47B3-ADC7-C774AC171E2A}"/>
            </c:ext>
          </c:extLst>
        </c:ser>
        <c:ser>
          <c:idx val="8"/>
          <c:order val="7"/>
          <c:tx>
            <c:strRef>
              <c:f>Provincias_Fallecidos!$I$1</c:f>
              <c:strCache>
                <c:ptCount val="1"/>
                <c:pt idx="0">
                  <c:v>El Seibo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Provincias_Fallecidos!$I$2:$I$47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7-47B3-ADC7-C774AC171E2A}"/>
            </c:ext>
          </c:extLst>
        </c:ser>
        <c:ser>
          <c:idx val="9"/>
          <c:order val="8"/>
          <c:tx>
            <c:strRef>
              <c:f>Provincias_Fallecidos!$J$1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Provincias_Fallecidos!$J$2:$J$47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7-47B3-ADC7-C774AC171E2A}"/>
            </c:ext>
          </c:extLst>
        </c:ser>
        <c:ser>
          <c:idx val="10"/>
          <c:order val="9"/>
          <c:tx>
            <c:strRef>
              <c:f>Provincias_Fallecidos!$K$1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Provincias_Fallecidos!$K$2:$K$47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F7-47B3-ADC7-C774AC171E2A}"/>
            </c:ext>
          </c:extLst>
        </c:ser>
        <c:ser>
          <c:idx val="11"/>
          <c:order val="10"/>
          <c:tx>
            <c:strRef>
              <c:f>Provincias_Fallecidos!$L$1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Provincias_Fallecidos!$L$2:$L$47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F7-47B3-ADC7-C774AC171E2A}"/>
            </c:ext>
          </c:extLst>
        </c:ser>
        <c:ser>
          <c:idx val="12"/>
          <c:order val="11"/>
          <c:tx>
            <c:strRef>
              <c:f>Provincias_Fallecidos!$M$1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Provincias_Fallecidos!$M$2:$M$47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F7-47B3-ADC7-C774AC171E2A}"/>
            </c:ext>
          </c:extLst>
        </c:ser>
        <c:ser>
          <c:idx val="13"/>
          <c:order val="12"/>
          <c:tx>
            <c:strRef>
              <c:f>Provincias_Fallecidos!$N$1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Provincias_Fallecidos!$N$2:$N$47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17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F7-47B3-ADC7-C774AC171E2A}"/>
            </c:ext>
          </c:extLst>
        </c:ser>
        <c:ser>
          <c:idx val="14"/>
          <c:order val="13"/>
          <c:tx>
            <c:strRef>
              <c:f>Provincias_Fallecidos!$O$1</c:f>
              <c:strCache>
                <c:ptCount val="1"/>
                <c:pt idx="0">
                  <c:v>María Trinidad Sánchez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Provincias_Fallecidos!$O$2:$O$47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F7-47B3-ADC7-C774AC171E2A}"/>
            </c:ext>
          </c:extLst>
        </c:ser>
        <c:ser>
          <c:idx val="15"/>
          <c:order val="14"/>
          <c:tx>
            <c:strRef>
              <c:f>Provincias_Fallecidos!$P$1</c:f>
              <c:strCache>
                <c:ptCount val="1"/>
                <c:pt idx="0">
                  <c:v>Monte Cristi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Provincias_Fallecidos!$P$2:$P$47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F7-47B3-ADC7-C774AC171E2A}"/>
            </c:ext>
          </c:extLst>
        </c:ser>
        <c:ser>
          <c:idx val="16"/>
          <c:order val="15"/>
          <c:tx>
            <c:strRef>
              <c:f>Provincias_Fallecidos!$Q$1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Provincias_Fallecidos!$Q$2:$Q$47</c:f>
              <c:numCache>
                <c:formatCode>0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F7-47B3-ADC7-C774AC171E2A}"/>
            </c:ext>
          </c:extLst>
        </c:ser>
        <c:ser>
          <c:idx val="17"/>
          <c:order val="16"/>
          <c:tx>
            <c:strRef>
              <c:f>Provincias_Fallecidos!$R$1</c:f>
              <c:strCache>
                <c:ptCount val="1"/>
                <c:pt idx="0">
                  <c:v>Peravia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Provincias_Fallecidos!$R$2:$R$47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F7-47B3-ADC7-C774AC171E2A}"/>
            </c:ext>
          </c:extLst>
        </c:ser>
        <c:ser>
          <c:idx val="18"/>
          <c:order val="17"/>
          <c:tx>
            <c:strRef>
              <c:f>Provincias_Fallecidos!$S$1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Provincias_Fallecidos!$S$2:$S$47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17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F7-47B3-ADC7-C774AC171E2A}"/>
            </c:ext>
          </c:extLst>
        </c:ser>
        <c:ser>
          <c:idx val="19"/>
          <c:order val="18"/>
          <c:tx>
            <c:strRef>
              <c:f>Provincias_Fallecidos!$T$1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Provincias_Fallecidos!$T$2:$T$47</c:f>
              <c:numCache>
                <c:formatCode>0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F7-47B3-ADC7-C774AC171E2A}"/>
            </c:ext>
          </c:extLst>
        </c:ser>
        <c:ser>
          <c:idx val="20"/>
          <c:order val="19"/>
          <c:tx>
            <c:strRef>
              <c:f>Provincias_Fallecidos!$U$1</c:f>
              <c:strCache>
                <c:ptCount val="1"/>
                <c:pt idx="0">
                  <c:v>Samaná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Provincias_Fallecidos!$U$2:$U$47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F7-47B3-ADC7-C774AC171E2A}"/>
            </c:ext>
          </c:extLst>
        </c:ser>
        <c:ser>
          <c:idx val="21"/>
          <c:order val="20"/>
          <c:tx>
            <c:strRef>
              <c:f>Provincias_Fallecidos!$V$1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Provincias_Fallecidos!$V$2:$V$47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F7-47B3-ADC7-C774AC171E2A}"/>
            </c:ext>
          </c:extLst>
        </c:ser>
        <c:ser>
          <c:idx val="22"/>
          <c:order val="21"/>
          <c:tx>
            <c:strRef>
              <c:f>Provincias_Fallecidos!$W$1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Provincias_Fallecidos!$W$2:$W$47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F7-47B3-ADC7-C774AC171E2A}"/>
            </c:ext>
          </c:extLst>
        </c:ser>
        <c:ser>
          <c:idx val="23"/>
          <c:order val="22"/>
          <c:tx>
            <c:strRef>
              <c:f>Provincias_Fallecidos!$X$1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Provincias_Fallecidos!$X$2:$X$47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F7-47B3-ADC7-C774AC171E2A}"/>
            </c:ext>
          </c:extLst>
        </c:ser>
        <c:ser>
          <c:idx val="24"/>
          <c:order val="23"/>
          <c:tx>
            <c:strRef>
              <c:f>Provincias_Fallecidos!$Y$1</c:f>
              <c:strCache>
                <c:ptCount val="1"/>
                <c:pt idx="0">
                  <c:v>Sánchez Ramírez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Provincias_Fallecidos!$Y$2:$Y$47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F7-47B3-ADC7-C774AC171E2A}"/>
            </c:ext>
          </c:extLst>
        </c:ser>
        <c:ser>
          <c:idx val="25"/>
          <c:order val="24"/>
          <c:tx>
            <c:strRef>
              <c:f>Provincias_Fallecidos!$Z$1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Provincias_Fallecidos!$Z$2:$Z$47</c:f>
              <c:numCache>
                <c:formatCode>0</c:formatCode>
                <c:ptCount val="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23</c:v>
                </c:pt>
                <c:pt idx="25">
                  <c:v>28</c:v>
                </c:pt>
                <c:pt idx="26">
                  <c:v>33</c:v>
                </c:pt>
                <c:pt idx="27">
                  <c:v>38</c:v>
                </c:pt>
                <c:pt idx="28">
                  <c:v>41</c:v>
                </c:pt>
                <c:pt idx="29">
                  <c:v>43</c:v>
                </c:pt>
                <c:pt idx="30">
                  <c:v>43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F7-47B3-ADC7-C774AC171E2A}"/>
            </c:ext>
          </c:extLst>
        </c:ser>
        <c:ser>
          <c:idx val="26"/>
          <c:order val="25"/>
          <c:tx>
            <c:strRef>
              <c:f>Provincias_Fallecidos!$AA$1</c:f>
              <c:strCache>
                <c:ptCount val="1"/>
                <c:pt idx="0">
                  <c:v>Santiago Rodríguez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Provincias_Fallecidos!$AA$2:$AA$47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F7-47B3-ADC7-C774AC171E2A}"/>
            </c:ext>
          </c:extLst>
        </c:ser>
        <c:ser>
          <c:idx val="27"/>
          <c:order val="26"/>
          <c:tx>
            <c:strRef>
              <c:f>Provincias_Fallecidos!$AB$1</c:f>
              <c:strCache>
                <c:ptCount val="1"/>
                <c:pt idx="0">
                  <c:v>Valverde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Provincias_Fallecidos!$AB$2:$AB$47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F7-47B3-ADC7-C774AC171E2A}"/>
            </c:ext>
          </c:extLst>
        </c:ser>
        <c:ser>
          <c:idx val="28"/>
          <c:order val="27"/>
          <c:tx>
            <c:strRef>
              <c:f>Provincias_Fallecidos!$AC$1</c:f>
              <c:strCache>
                <c:ptCount val="1"/>
                <c:pt idx="0">
                  <c:v>Monseñor Nouel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Provincias_Fallecidos!$AC$2:$AC$47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F7-47B3-ADC7-C774AC171E2A}"/>
            </c:ext>
          </c:extLst>
        </c:ser>
        <c:ser>
          <c:idx val="29"/>
          <c:order val="28"/>
          <c:tx>
            <c:strRef>
              <c:f>Provincias_Fallecidos!$AD$1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Provincias_Fallecidos!$AD$2:$AD$47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F7-47B3-ADC7-C774AC171E2A}"/>
            </c:ext>
          </c:extLst>
        </c:ser>
        <c:ser>
          <c:idx val="30"/>
          <c:order val="29"/>
          <c:tx>
            <c:strRef>
              <c:f>Provincias_Fallecidos!$AE$1</c:f>
              <c:strCache>
                <c:ptCount val="1"/>
                <c:pt idx="0">
                  <c:v>Hato Mayor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Provincias_Fallecidos!$AE$2:$AE$47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F7-47B3-ADC7-C774AC171E2A}"/>
            </c:ext>
          </c:extLst>
        </c:ser>
        <c:ser>
          <c:idx val="31"/>
          <c:order val="30"/>
          <c:tx>
            <c:strRef>
              <c:f>Provincias_Fallecidos!$AF$1</c:f>
              <c:strCache>
                <c:ptCount val="1"/>
                <c:pt idx="0">
                  <c:v>San José de Ocoa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Provincias_Fallecidos!$AF$2:$AF$47</c:f>
              <c:numCache>
                <c:formatCode>0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F7-47B3-ADC7-C774AC171E2A}"/>
            </c:ext>
          </c:extLst>
        </c:ser>
        <c:ser>
          <c:idx val="32"/>
          <c:order val="31"/>
          <c:tx>
            <c:strRef>
              <c:f>Provincias_Fallecidos!$AG$1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Provincias_Fallecidos!$AG$2:$AG$47</c:f>
              <c:numCache>
                <c:formatCode>0</c:formatCode>
                <c:ptCount val="4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41</c:v>
                </c:pt>
                <c:pt idx="29">
                  <c:v>40</c:v>
                </c:pt>
                <c:pt idx="30">
                  <c:v>41</c:v>
                </c:pt>
                <c:pt idx="31">
                  <c:v>41</c:v>
                </c:pt>
                <c:pt idx="32">
                  <c:v>44</c:v>
                </c:pt>
                <c:pt idx="33">
                  <c:v>46</c:v>
                </c:pt>
                <c:pt idx="34">
                  <c:v>49</c:v>
                </c:pt>
                <c:pt idx="35">
                  <c:v>54</c:v>
                </c:pt>
                <c:pt idx="36">
                  <c:v>54</c:v>
                </c:pt>
                <c:pt idx="37">
                  <c:v>55</c:v>
                </c:pt>
                <c:pt idx="38">
                  <c:v>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F7-47B3-ADC7-C774AC171E2A}"/>
            </c:ext>
          </c:extLst>
        </c:ser>
        <c:ser>
          <c:idx val="0"/>
          <c:order val="32"/>
          <c:tx>
            <c:strRef>
              <c:f>Provincias_Fallecidos!$AH$1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Provincias_Fallecidos!$AH$2:$AH$47</c:f>
              <c:numCache>
                <c:formatCode>0</c:formatCode>
                <c:ptCount val="4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28</c:v>
                </c:pt>
                <c:pt idx="8">
                  <c:v>39</c:v>
                </c:pt>
                <c:pt idx="9">
                  <c:v>42</c:v>
                </c:pt>
                <c:pt idx="10">
                  <c:v>51</c:v>
                </c:pt>
                <c:pt idx="11">
                  <c:v>57</c:v>
                </c:pt>
                <c:pt idx="12">
                  <c:v>60</c:v>
                </c:pt>
                <c:pt idx="13">
                  <c:v>68</c:v>
                </c:pt>
                <c:pt idx="14">
                  <c:v>77</c:v>
                </c:pt>
                <c:pt idx="15">
                  <c:v>82</c:v>
                </c:pt>
                <c:pt idx="16">
                  <c:v>86</c:v>
                </c:pt>
                <c:pt idx="17">
                  <c:v>98</c:v>
                </c:pt>
                <c:pt idx="18">
                  <c:v>108</c:v>
                </c:pt>
                <c:pt idx="19">
                  <c:v>118</c:v>
                </c:pt>
                <c:pt idx="20">
                  <c:v>126</c:v>
                </c:pt>
                <c:pt idx="21">
                  <c:v>135</c:v>
                </c:pt>
                <c:pt idx="22">
                  <c:v>173</c:v>
                </c:pt>
                <c:pt idx="23">
                  <c:v>177</c:v>
                </c:pt>
                <c:pt idx="24">
                  <c:v>183</c:v>
                </c:pt>
                <c:pt idx="25">
                  <c:v>189</c:v>
                </c:pt>
                <c:pt idx="26">
                  <c:v>196</c:v>
                </c:pt>
                <c:pt idx="27">
                  <c:v>200</c:v>
                </c:pt>
                <c:pt idx="28">
                  <c:v>217</c:v>
                </c:pt>
                <c:pt idx="29">
                  <c:v>226</c:v>
                </c:pt>
                <c:pt idx="30">
                  <c:v>235</c:v>
                </c:pt>
                <c:pt idx="31">
                  <c:v>245</c:v>
                </c:pt>
                <c:pt idx="32">
                  <c:v>260</c:v>
                </c:pt>
                <c:pt idx="33">
                  <c:v>265</c:v>
                </c:pt>
                <c:pt idx="34">
                  <c:v>267</c:v>
                </c:pt>
                <c:pt idx="35">
                  <c:v>282</c:v>
                </c:pt>
                <c:pt idx="36">
                  <c:v>278</c:v>
                </c:pt>
                <c:pt idx="37">
                  <c:v>282</c:v>
                </c:pt>
                <c:pt idx="38">
                  <c:v>286</c:v>
                </c:pt>
                <c:pt idx="39">
                  <c:v>293</c:v>
                </c:pt>
                <c:pt idx="40">
                  <c:v>301</c:v>
                </c:pt>
                <c:pt idx="41">
                  <c:v>313</c:v>
                </c:pt>
                <c:pt idx="42">
                  <c:v>326</c:v>
                </c:pt>
                <c:pt idx="43">
                  <c:v>333</c:v>
                </c:pt>
                <c:pt idx="44">
                  <c:v>346</c:v>
                </c:pt>
                <c:pt idx="45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F7-47B3-ADC7-C774AC17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0660832"/>
        <c:axId val="-2000655120"/>
      </c:lineChart>
      <c:catAx>
        <c:axId val="-20006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1200"/>
                  <a:t>Días desde el primer 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0655120"/>
        <c:crosses val="autoZero"/>
        <c:auto val="1"/>
        <c:lblAlgn val="ctr"/>
        <c:lblOffset val="100"/>
        <c:tickLblSkip val="2"/>
        <c:noMultiLvlLbl val="0"/>
      </c:catAx>
      <c:valAx>
        <c:axId val="-200065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 sz="1200"/>
                  <a:t>Número de 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06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0310990242686E-2"/>
          <c:y val="6.9970013072281401E-2"/>
          <c:w val="0.96557175333003098"/>
          <c:h val="0.1861565672676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- 26/abril/2020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- 26.abr 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- 26.abr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Sánchez Ramírez</c:v>
                </c:pt>
                <c:pt idx="9">
                  <c:v>San Cristóbal</c:v>
                </c:pt>
                <c:pt idx="10">
                  <c:v>Hermanas Mirabal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Valverde</c:v>
                </c:pt>
                <c:pt idx="18">
                  <c:v>Barahona</c:v>
                </c:pt>
                <c:pt idx="19">
                  <c:v>Azua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- 26.abr '!$B$2:$B$34</c:f>
              <c:numCache>
                <c:formatCode>_(* #,##0_);_(* \(#,##0\);_(* "-"??_);_(@_)</c:formatCode>
                <c:ptCount val="33"/>
                <c:pt idx="0">
                  <c:v>1571</c:v>
                </c:pt>
                <c:pt idx="1">
                  <c:v>1173</c:v>
                </c:pt>
                <c:pt idx="2">
                  <c:v>785</c:v>
                </c:pt>
                <c:pt idx="3">
                  <c:v>594</c:v>
                </c:pt>
                <c:pt idx="4">
                  <c:v>435</c:v>
                </c:pt>
                <c:pt idx="5">
                  <c:v>198</c:v>
                </c:pt>
                <c:pt idx="6">
                  <c:v>187</c:v>
                </c:pt>
                <c:pt idx="7">
                  <c:v>175</c:v>
                </c:pt>
                <c:pt idx="8">
                  <c:v>166</c:v>
                </c:pt>
                <c:pt idx="9">
                  <c:v>165</c:v>
                </c:pt>
                <c:pt idx="10">
                  <c:v>154</c:v>
                </c:pt>
                <c:pt idx="11">
                  <c:v>114</c:v>
                </c:pt>
                <c:pt idx="12">
                  <c:v>111</c:v>
                </c:pt>
                <c:pt idx="13">
                  <c:v>86</c:v>
                </c:pt>
                <c:pt idx="14">
                  <c:v>62</c:v>
                </c:pt>
                <c:pt idx="15">
                  <c:v>53</c:v>
                </c:pt>
                <c:pt idx="16">
                  <c:v>43</c:v>
                </c:pt>
                <c:pt idx="17">
                  <c:v>37</c:v>
                </c:pt>
                <c:pt idx="18">
                  <c:v>35</c:v>
                </c:pt>
                <c:pt idx="19">
                  <c:v>34</c:v>
                </c:pt>
                <c:pt idx="20">
                  <c:v>25</c:v>
                </c:pt>
                <c:pt idx="21">
                  <c:v>22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3-4911-855B-AB4D333CFCC1}"/>
            </c:ext>
          </c:extLst>
        </c:ser>
        <c:ser>
          <c:idx val="1"/>
          <c:order val="1"/>
          <c:tx>
            <c:strRef>
              <c:f>'Graph - 26.abr 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- 26.abr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Sánchez Ramírez</c:v>
                </c:pt>
                <c:pt idx="9">
                  <c:v>San Cristóbal</c:v>
                </c:pt>
                <c:pt idx="10">
                  <c:v>Hermanas Mirabal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Valverde</c:v>
                </c:pt>
                <c:pt idx="18">
                  <c:v>Barahona</c:v>
                </c:pt>
                <c:pt idx="19">
                  <c:v>Azua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- 26.abr '!$C$2:$C$34</c:f>
              <c:numCache>
                <c:formatCode>_(* #,##0_);_(* \(#,##0\);_(* "-"??_);_(@_)</c:formatCode>
                <c:ptCount val="33"/>
                <c:pt idx="0">
                  <c:v>37</c:v>
                </c:pt>
                <c:pt idx="1">
                  <c:v>41</c:v>
                </c:pt>
                <c:pt idx="2">
                  <c:v>45</c:v>
                </c:pt>
                <c:pt idx="3">
                  <c:v>76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3-4911-855B-AB4D333CF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00321712"/>
        <c:axId val="-2130266448"/>
      </c:barChart>
      <c:catAx>
        <c:axId val="-20003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130266448"/>
        <c:crosses val="autoZero"/>
        <c:auto val="1"/>
        <c:lblAlgn val="ctr"/>
        <c:lblOffset val="100"/>
        <c:noMultiLvlLbl val="0"/>
      </c:catAx>
      <c:valAx>
        <c:axId val="-21302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20003217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- 23/abril/2020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- 23.abr 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- 23.abr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Hermanas Mirabal</c:v>
                </c:pt>
                <c:pt idx="9">
                  <c:v>San Cristóbal</c:v>
                </c:pt>
                <c:pt idx="10">
                  <c:v>Sánchez Ramírez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- 23.abr '!$B$2:$B$34</c:f>
              <c:numCache>
                <c:formatCode>_(* #,##0_);_(* \(#,##0\);_(* "-"??_);_(@_)</c:formatCode>
                <c:ptCount val="33"/>
                <c:pt idx="0">
                  <c:v>1457</c:v>
                </c:pt>
                <c:pt idx="1">
                  <c:v>1057</c:v>
                </c:pt>
                <c:pt idx="2">
                  <c:v>719</c:v>
                </c:pt>
                <c:pt idx="3">
                  <c:v>557</c:v>
                </c:pt>
                <c:pt idx="4">
                  <c:v>414</c:v>
                </c:pt>
                <c:pt idx="5">
                  <c:v>185</c:v>
                </c:pt>
                <c:pt idx="6">
                  <c:v>162</c:v>
                </c:pt>
                <c:pt idx="7">
                  <c:v>162</c:v>
                </c:pt>
                <c:pt idx="8">
                  <c:v>145</c:v>
                </c:pt>
                <c:pt idx="9">
                  <c:v>138</c:v>
                </c:pt>
                <c:pt idx="10">
                  <c:v>138</c:v>
                </c:pt>
                <c:pt idx="11">
                  <c:v>109</c:v>
                </c:pt>
                <c:pt idx="12">
                  <c:v>97</c:v>
                </c:pt>
                <c:pt idx="13">
                  <c:v>79</c:v>
                </c:pt>
                <c:pt idx="14">
                  <c:v>56</c:v>
                </c:pt>
                <c:pt idx="15">
                  <c:v>43</c:v>
                </c:pt>
                <c:pt idx="16">
                  <c:v>37</c:v>
                </c:pt>
                <c:pt idx="17">
                  <c:v>35</c:v>
                </c:pt>
                <c:pt idx="18">
                  <c:v>32</c:v>
                </c:pt>
                <c:pt idx="19">
                  <c:v>25</c:v>
                </c:pt>
                <c:pt idx="20">
                  <c:v>24</c:v>
                </c:pt>
                <c:pt idx="21">
                  <c:v>21</c:v>
                </c:pt>
                <c:pt idx="22">
                  <c:v>13</c:v>
                </c:pt>
                <c:pt idx="23">
                  <c:v>13</c:v>
                </c:pt>
                <c:pt idx="24">
                  <c:v>11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D-42CC-A22D-97BF2C0FF9B1}"/>
            </c:ext>
          </c:extLst>
        </c:ser>
        <c:ser>
          <c:idx val="1"/>
          <c:order val="1"/>
          <c:tx>
            <c:strRef>
              <c:f>'Graph - 23.abr 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- 23.abr 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Hermanas Mirabal</c:v>
                </c:pt>
                <c:pt idx="9">
                  <c:v>San Cristóbal</c:v>
                </c:pt>
                <c:pt idx="10">
                  <c:v>Sánchez Ramírez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Santiago Rodríguez</c:v>
                </c:pt>
                <c:pt idx="21">
                  <c:v>Samaná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Dajabón</c:v>
                </c:pt>
                <c:pt idx="29">
                  <c:v>Pedernales</c:v>
                </c:pt>
                <c:pt idx="30">
                  <c:v>Elías Piña</c:v>
                </c:pt>
                <c:pt idx="31">
                  <c:v>Independencia</c:v>
                </c:pt>
              </c:strCache>
            </c:strRef>
          </c:cat>
          <c:val>
            <c:numRef>
              <c:f>'Graph - 23.abr '!$C$2:$C$34</c:f>
              <c:numCache>
                <c:formatCode>_(* #,##0_);_(* \(#,##0\);_(* "-"??_);_(@_)</c:formatCode>
                <c:ptCount val="33"/>
                <c:pt idx="0">
                  <c:v>35</c:v>
                </c:pt>
                <c:pt idx="1">
                  <c:v>38</c:v>
                </c:pt>
                <c:pt idx="2">
                  <c:v>43</c:v>
                </c:pt>
                <c:pt idx="3">
                  <c:v>74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11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D-42CC-A22D-97BF2C0F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135908352"/>
        <c:axId val="2135427104"/>
      </c:barChart>
      <c:catAx>
        <c:axId val="2135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5427104"/>
        <c:crosses val="autoZero"/>
        <c:auto val="1"/>
        <c:lblAlgn val="ctr"/>
        <c:lblOffset val="100"/>
        <c:noMultiLvlLbl val="0"/>
      </c:catAx>
      <c:valAx>
        <c:axId val="2135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1359083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Casos y fallecidos</a:t>
            </a:r>
            <a:r>
              <a:rPr lang="es-DO" b="1" baseline="0">
                <a:solidFill>
                  <a:sysClr val="windowText" lastClr="000000"/>
                </a:solidFill>
              </a:rPr>
              <a:t> por provincia - 22/abril/2020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 - 22.abr'!$B$1</c:f>
              <c:strCache>
                <c:ptCount val="1"/>
                <c:pt idx="0">
                  <c:v> Casos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- 22.abr'!$A$2:$A$34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Hermanas Mirabal</c:v>
                </c:pt>
                <c:pt idx="9">
                  <c:v>Sánchez Ramírez</c:v>
                </c:pt>
                <c:pt idx="10">
                  <c:v>San Cristóbal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Samaná</c:v>
                </c:pt>
                <c:pt idx="21">
                  <c:v>Santiago Rodríguez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Dajabón</c:v>
                </c:pt>
                <c:pt idx="29">
                  <c:v>Pedernales</c:v>
                </c:pt>
                <c:pt idx="30">
                  <c:v>Independencia</c:v>
                </c:pt>
                <c:pt idx="31">
                  <c:v>Elías Piña</c:v>
                </c:pt>
              </c:strCache>
            </c:strRef>
          </c:cat>
          <c:val>
            <c:numRef>
              <c:f>'Graph - 22.abr'!$B$2:$B$34</c:f>
              <c:numCache>
                <c:formatCode>_(* #,##0_);_(* \(#,##0\);_(* "-"??_);_(@_)</c:formatCode>
                <c:ptCount val="33"/>
                <c:pt idx="0">
                  <c:v>1401</c:v>
                </c:pt>
                <c:pt idx="1">
                  <c:v>1013</c:v>
                </c:pt>
                <c:pt idx="2">
                  <c:v>694</c:v>
                </c:pt>
                <c:pt idx="3">
                  <c:v>547</c:v>
                </c:pt>
                <c:pt idx="4">
                  <c:v>388</c:v>
                </c:pt>
                <c:pt idx="5">
                  <c:v>175</c:v>
                </c:pt>
                <c:pt idx="6">
                  <c:v>162</c:v>
                </c:pt>
                <c:pt idx="7">
                  <c:v>160</c:v>
                </c:pt>
                <c:pt idx="8">
                  <c:v>141</c:v>
                </c:pt>
                <c:pt idx="9">
                  <c:v>134</c:v>
                </c:pt>
                <c:pt idx="10">
                  <c:v>132</c:v>
                </c:pt>
                <c:pt idx="11">
                  <c:v>109</c:v>
                </c:pt>
                <c:pt idx="12">
                  <c:v>97</c:v>
                </c:pt>
                <c:pt idx="13">
                  <c:v>79</c:v>
                </c:pt>
                <c:pt idx="14">
                  <c:v>54</c:v>
                </c:pt>
                <c:pt idx="15">
                  <c:v>39</c:v>
                </c:pt>
                <c:pt idx="16">
                  <c:v>37</c:v>
                </c:pt>
                <c:pt idx="17">
                  <c:v>33</c:v>
                </c:pt>
                <c:pt idx="18">
                  <c:v>32</c:v>
                </c:pt>
                <c:pt idx="19">
                  <c:v>24</c:v>
                </c:pt>
                <c:pt idx="20">
                  <c:v>21</c:v>
                </c:pt>
                <c:pt idx="21">
                  <c:v>17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4-408C-8A2F-265E0A4A05AE}"/>
            </c:ext>
          </c:extLst>
        </c:ser>
        <c:ser>
          <c:idx val="1"/>
          <c:order val="1"/>
          <c:tx>
            <c:strRef>
              <c:f>'Graph - 22.abr'!$C$1</c:f>
              <c:strCache>
                <c:ptCount val="1"/>
                <c:pt idx="0">
                  <c:v> Muertes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- 22.abr'!$A$2:$A$34</c:f>
              <c:strCache>
                <c:ptCount val="32"/>
                <c:pt idx="0">
                  <c:v>Distrito Nacional</c:v>
                </c:pt>
                <c:pt idx="1">
                  <c:v>Santo Domingo</c:v>
                </c:pt>
                <c:pt idx="2">
                  <c:v>Santiago</c:v>
                </c:pt>
                <c:pt idx="3">
                  <c:v>Duarte</c:v>
                </c:pt>
                <c:pt idx="4">
                  <c:v>La Vega</c:v>
                </c:pt>
                <c:pt idx="5">
                  <c:v>Puerto Plata</c:v>
                </c:pt>
                <c:pt idx="6">
                  <c:v>Espaillat</c:v>
                </c:pt>
                <c:pt idx="7">
                  <c:v>Monseñor Nouel</c:v>
                </c:pt>
                <c:pt idx="8">
                  <c:v>Hermanas Mirabal</c:v>
                </c:pt>
                <c:pt idx="9">
                  <c:v>Sánchez Ramírez</c:v>
                </c:pt>
                <c:pt idx="10">
                  <c:v>San Cristóbal</c:v>
                </c:pt>
                <c:pt idx="11">
                  <c:v>La Altagracia</c:v>
                </c:pt>
                <c:pt idx="12">
                  <c:v>La Romana</c:v>
                </c:pt>
                <c:pt idx="13">
                  <c:v>María Trinidad Sánchez</c:v>
                </c:pt>
                <c:pt idx="14">
                  <c:v>San Pedro de Macorís</c:v>
                </c:pt>
                <c:pt idx="15">
                  <c:v>San Juan</c:v>
                </c:pt>
                <c:pt idx="16">
                  <c:v>Peravia</c:v>
                </c:pt>
                <c:pt idx="17">
                  <c:v>Barahona</c:v>
                </c:pt>
                <c:pt idx="18">
                  <c:v>Valverde</c:v>
                </c:pt>
                <c:pt idx="19">
                  <c:v>Azua</c:v>
                </c:pt>
                <c:pt idx="20">
                  <c:v>Samaná</c:v>
                </c:pt>
                <c:pt idx="21">
                  <c:v>Santiago Rodríguez</c:v>
                </c:pt>
                <c:pt idx="22">
                  <c:v>Monte Cristi</c:v>
                </c:pt>
                <c:pt idx="23">
                  <c:v>Monte Plata</c:v>
                </c:pt>
                <c:pt idx="24">
                  <c:v>Hato Mayor</c:v>
                </c:pt>
                <c:pt idx="25">
                  <c:v>Baoruco</c:v>
                </c:pt>
                <c:pt idx="26">
                  <c:v>El Seibo</c:v>
                </c:pt>
                <c:pt idx="27">
                  <c:v>San José de Ocoa</c:v>
                </c:pt>
                <c:pt idx="28">
                  <c:v>Dajabón</c:v>
                </c:pt>
                <c:pt idx="29">
                  <c:v>Pedernales</c:v>
                </c:pt>
                <c:pt idx="30">
                  <c:v>Independencia</c:v>
                </c:pt>
                <c:pt idx="31">
                  <c:v>Elías Piña</c:v>
                </c:pt>
              </c:strCache>
            </c:strRef>
          </c:cat>
          <c:val>
            <c:numRef>
              <c:f>'Graph - 22.abr'!$C$2:$C$34</c:f>
              <c:numCache>
                <c:formatCode>_(* #,##0_);_(* \(#,##0\);_(* "-"??_);_(@_)</c:formatCode>
                <c:ptCount val="33"/>
                <c:pt idx="0">
                  <c:v>35</c:v>
                </c:pt>
                <c:pt idx="1">
                  <c:v>38</c:v>
                </c:pt>
                <c:pt idx="2">
                  <c:v>43</c:v>
                </c:pt>
                <c:pt idx="3">
                  <c:v>73</c:v>
                </c:pt>
                <c:pt idx="4">
                  <c:v>7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11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4-408C-8A2F-265E0A4A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1990831936"/>
        <c:axId val="-1990730032"/>
      </c:barChart>
      <c:catAx>
        <c:axId val="-19908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1990730032"/>
        <c:crosses val="autoZero"/>
        <c:auto val="1"/>
        <c:lblAlgn val="ctr"/>
        <c:lblOffset val="100"/>
        <c:noMultiLvlLbl val="0"/>
      </c:catAx>
      <c:valAx>
        <c:axId val="-19907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-199083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Casos acumulados por provincias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Casos acumulados por provincias</a:t>
          </a:r>
        </a:p>
      </cx:txPr>
    </cx:title>
    <cx:plotArea>
      <cx:plotAreaRegion>
        <cx:series layoutId="regionMap" uniqueId="{811E190B-6F16-4582-A36C-2C0C3D5BEFF9}">
          <cx:tx>
            <cx:txData>
              <cx:f>_xlchart.v5.2</cx:f>
              <cx:v>Casos</cx:v>
            </cx:txData>
          </cx:tx>
          <cx:dataId val="0"/>
          <cx:layoutPr>
            <cx:geography cultureLanguage="es-ES" cultureRegion="DO" attribution="Con tecnología de Bing">
              <cx:geoCache provider="{E9337A44-BEBE-4D9F-B70C-5C5E7DAFC167}">
                <cx:binary>3HzJkuQ4kuWvuMR5GEkQe0llixRI2uL7EvuFYuELd4IEuP9NH+fQh5a+zTV/rNXMIzLDzd0rolpc
RsYnUyQyw0DQADyo6tOngP39evzbdXG7MQdjWVT2b9fj72+Stq3/9ttv9jq5LTf2bZleG231Xfv2
Wpe/6bu79Pr2txuzGdIq/s1zEfntOtmY9nZ8829/h7fFt/pYX2/aVFcX3a2ZLm9tV7T2n7Q92XSw
uSnTKkhta9LrFv3+JrT1Ji2KTfvm4LZq03Z6N9W3v7958Nibg9/2X/boiw/gFWnb3UBfJN9y5BHp
ugJxwZEr3xwUuoq/NTvcfYs5/Iup51KXC4S/f/fppoT+vzSk3YA2Nzfm1lqY1O6/D7o+mMGDlmvd
Ve12BWNYzN/fXN7Wf/yfr0V6vTkINCwO/E+1eXOQWu3fP+jr7ayCs90y/PYQi3/7+94HsDB7n/wA
1/4q/qzpEVr/mDsY2osBJd5SgRlgRWDDMeZ6j4ASGAuPIMo5IoKQ7999D9TPRvM0Rve99uC5//AV
I3NvUq0+ON1cw7baFN+X6gXsSbyFtcfSA4gQ5kzShzAx+VYSz3PBohjxKBjU9+++h+lfGtrTmD3x
ij0An3jiFaOpNtp01/r7Or4IhhQhiThC9xCBz3vgE9FbjAlYIKZUUu7iPQzVJvnpiJ6G7q+ee4j9
1fCqgTKwMlt//YJOETEIT5QyQjlF+9bG0VsPYeQSjwiXMMHBGu+/+97a1ObnI3oOqe89HyH1veEV
IxUWf/zHxh6cp3/858uiJeEfDxygQK5LBXtkVwy5lFEkKH0CrV8d1dOIPey9h9rDxleMXLDJNl//
+K/q+z5/AW8o3xIMxiWodJkEgrFPPNBbBi6QS4kRIy7z9mzsV0b0NGJ/9dxD66+G14xUt80YXhQn
D8KRcIEjIuExxPesy33rCkyEIAzwBPsCpv+jLwx+Op5nUPrWbx+jbx+/YoTC4uDqNv36ssxCIIk9
sBOXUwZ8/iFGwA5dsoUQUOKMPrKlXxnR0yj91XMPp78aXjFS6+rmtr6FP6rr9GUDFvEw87igGEsw
mj0yD/SCAdHnGDIzCax/n1788rCexmyv+x5we62vGL3jzcE/inYTG8jGXhY9yuXWEXIJCCK6b2zi
LaNA3wVGnhQCOMlDh/jLw3oavb3ue+jttb5u9C51uZNhXpDWU1d4mAssOIFcbC+UMfFWcuwy+JdL
5O6Q/TGUweL+fEjPova962PEvre8brQ+3MYvaWUQsigB1g5+EFJiih8LiAwDIYGQJtlWGhGPrOxn
A3oWqfuOj3G6//wVo3SyMZCAHbwzoHDebG4Orv749wqk6Pn70r0MqycUPN9eSNvqUwCkBAlxRxLF
Hlz/k5E9jd/zb9oD9PkHXzPCumpvD3wD4n76oqhyBAk2J650KX+cA6C3hLoeR+A6yRb+PTX/ZDuq
658O6hlAf+y8j+GPba8YtvPbm1sDgvGtfUHQOJgcBcle7vTgfYsEkkkx8aA6gwnhHmQF37/6XsP6
tSE9DdmPffcQ+7HpVQNmNv0Ls0qMsSclw0wQYCkPM7hdvcyjBJ4hkrlyP9yd3/50PM9B9a3jI5y+
ff6aQYIiKVRjzqEs+bLMhBOyrZURqLYIwfZYJEDFpYDcAFgk2Ncjcfj8F0f1DF4Peu+D9qDxFSO3
ujVb6m8PTlKz+fqihTSQHZFwMSeI0F3l+bGhMYGQCw6RQ91zP3v7V0b2NIKP37CH4uMHXjGSVxsA
8o9//x5bXoRheh4gBIIWxR787376DQCD8UGt9L5ys19F+4UBPY3bnx334Prz81eNUnVPGv/4r5e1
NjhdsEUL3KCUYHHuHljgK6Fm7VEP2CP51v5jxn21+TYu/ZNhPQfZg+6PgHvQ+srhO+w2L1mdEW8F
5wLqZh7U1eDYwX76DRVQIThQRwxVmnsRbB+4n43oeczuez4B133DyyL18DDPD2eYHOy+hRXAnksk
ZaBGbEsbPxbsQS8SAsHqMEQ4FO7l3tmY7e596UU4fHOwN/1/mHi78k+dV/rH5f8D55W2qwCs3+iD
m9uDk821Bg3iJdMcAMGDIxNw8AVDWH900gyUB0IlHDUDiKCC9SRI/9Lwnt+2T7zmiT38xFN7iL6m
02jfJaSDy035x3+YF9aSXCQEdaGwRbFwH9X13bcQUaCoBaaJoP6/9VEPfNA3dWs7tPQnI3sG1Edv
2Mfz0QOvGcoNuJFN/JJ1SQknmlzJXc4IaEOPSiUQ/oEXwPlCBnr7Uwj+woieQe7PnvuI/dnw/wFS
UI64AW8ady9sdmBsiHv8PvJvpdofox4IR8C7JRyLgpM28p7TPTC7byv8i4P75/g9eMkzUD545hWj
+mFT9Lfm5mXPblCo+LsSiii7k2p7BAaghDNs4GAxZRL+2CcwvzKip/H7q+ceaH81vGKkQM+2t3/8
pzYHp7q7fdljvnAaigOV4Vi6CPzinu25oF5AcRkKLC6ULyE6Pgx5/8LAnsbt0Qv24HvU/rpRhFrJ
S6uDQEcxh6xpe6eBQ3L7EEBgo9sTbRwUxK3n3D/UBsv7K0N6Fru/Oj/G7a+2V4zZagOC7slm0ub7
xn8BRQkgA9WdETiRA8enHp32BcwwVC4pEJknzk792oieRuzHvnuA/dj0ivHapcDa/vG/t8nf2bV+
SR0eztls0wMCChPfXSJ6aGpALiFvd4mA9u8Sxh5POTj81aE9jd8Ts9uD8YknXjeaYH67G1IvmiaA
Ssggc3fp9saYB6LSQyTBAAFEONhNQJbf1Ze/G/99qRIW+deG9SyKP3Z/jOCPra8IvV8b6r1J3HvR
Bz3+1Rt/4EXh9JQHNS9I+bbXVx6CuDNHyPEgOO60tH3q8ozo8fzwngbzmdc8mNn/5ft+z98F/PMG
ZQAVynB39fKH64D/vHU3fbgRutf1mwLyJJ73a7m++f0Ng+M5f97n3L7hgXDyzBo+7H67se3vbxzQ
QDFYLEj4cD7k/ibMcLtr4d5b14WD4YxB0RrOJW8raZU2bbK7HQqnlYHhwi0aF3m722xWd7sm/paC
iUsJgh7cHXXhbOz3mZ7rYoqBee/9/aDqynOdVq39/c222FPfP7adJtzfgWs62IWREchviMeh/lBf
by7hfi08jf6XbKpmiFM7hG4xiKCEMkUYVc7tPOZ5iJmzKA1/V8mc+ek4yLCkdaOKoR4USTlWCSoc
38RJ6ce0E8HUqK62JOR4WLCZecpNx2rd4hXLIryGA71GITIgxZoiXVbFerDyi26mwh9chy7aLn7v
JpXj/4DMtxn/OEPI5B7PESosoJTB7UCopSC5N0cHW5r2TTmEHHXN2q3yDzKNDhPS9sfwtsZPPRsr
WVZGWfCuyzwfS1VVbn6YU+2GJB9DmhSdX+WWXM6BZ7R3biuYnTTWn6KZLTy3WSWloy+aslrYPs0W
Y4nP87qOAtoR6U82v6NySpcGzVQ5UVcftyOsA+0zxVrsLHXfdquuoBfdOA/KYd1w2CMTr+eMqLp0
22UcF8OJxcOxGNs6jPre9ZMibhSTCT8aJjapcqprFWkYV91GzrKb4d1pb7mK0WzCru0dn2aNWaE4
+erKqFc6lzAH14Xvi5zIr0exmptKKOb1g4+7ujps3RkQNeIzr506dKX4yEanC6sBy5DpSYY1dXuV
auIXadSqbJoLFdfVEOze2vS9CCoUlz4bXeUmA1uYaSjCqazfW0S+Jk4/nuPEfJStTIO4P6MWwE8s
Py9l4qxzd5W7+XuHx/ZLPM0qatCXuNAmdNJ6DrcgzshNlzmKzmI5H3qFLPxqGAc1Gr0mBa8DUc+f
0WQcH84g+71XMZ9bxwTe4J7UTKfL1vU+DjMjSqae7xDYwJwVs5/DaSG/ah2tirxLfeLE2SLRk100
85AG83xqUonXMi1rJRqnDzRql7ggzrFlc7yMdLauSIH8RGadP3GSLrvukjadCUsnPpQ1P+dJWvqU
59zncvJj+XFguQ6mrr+a5Vh/9qouW0WoPpxKgd65Yambd3VFvLC0aAt4dzRzY1ZVp2G1WniVUzSO
3+W9DGXLC5+zIV3OlfiK40GfWCc91ljXyhui8RCN3nFuEh+zbFBeRfF63pp9K0ehbBGXajBgzDay
aTgKrbiYYHfkNcx9+lAmrQjizLuK6NiBpUyfTFGf8DbTR531BmW5FgEhQ7s0cazcMT5Ohwz5eU9s
UJo+dPohOqviMldUVqEWw+Qj28pwnnMHLEQnYTclYmEsfE2e51SBDX2eZo/4smLGZw7s1N0CjWjQ
R5LOy7EhNSwxTFx4+Z2Xi24FJRAF6WV1MhT1eddEx5rQ7LiSOFMUMFWEwdPd5KdJzPzJpQ2s+4fd
ilmvPuokjc52K9mlKFNVixw1SlkuE14JP8tgxZ3FbC2C3encVMyr/B6N05KB1xya1vFlrM0q6UYS
wBGLNOjQLEMbtZej15QwjfQu7wqyHhk/a+b61mkmT7XU6KMkrQvl9OnS7ZLu3ihj8FX+0OlrXWjY
SL1ZjC3sOxtH166o23Ut16Wdk0C7Wa8mERfH/ZyF2PaZT2eTBjt/HVO95OnYLLdtcGKAqy7hg6Kd
J8NibkQQSZ6G0eBRH89OEo5xmfpZ1F3wSEwhSVDvlxWxa9FERSBSx66ihCkjxnRJHekqEevh+APh
dbpETnHlxpqHu9Uca9SECc36IHZt5veGX6UF7A9D0bsyscxvjNWhzis/9lBox9ys4jkop1Ycttud
zEQNzsPNL514cJQDW6jlYNu7IFW5mQjG7Uat+mXPxykU0QSfRC3yW4OCSTuFj/vaufcHVWIbn4EB
BTvzYJNdt5O4cWTcBHa2XwaYV+BktT2HIr1QucObw5nPl6aihZ9XowhqMZ0Xbn7mZHGlmoh2C6/I
Pu+2Q22qy9aLmyPcVz6ZTO47bIzDfAAUt5YFJ37v5tnc7oY75+h9q5FRKZXjZUdzrkY4MwqmCegw
prUyJoN4g/E6S9U4xjTcbfip39p2kZ13dZEekq2bBLefhI4tW8VIKUPHuXN666lEsvSoTM9k2Z/2
CRhXVdUW3joWwW5bo7ZKl4RNl9Lp8HqHW5MKCTtdKC9DQTpNS0cm46rU7LKb02SdsPLE3X4/1slx
StshzKuo8IHVHM8FjFL0/MNuJaqGhwM1fjpQvcAiIsHM5vVuEDxPWxX3Jg/ylqOw7aoaiIA3L5wx
xRC4usXOdzjDBMvX63VWyjjgsl7ZwinA92ZWDUONFzwpjnQpdZCP3hjaTifrdPBUXI7TYTx6s8+5
a4Ia6z40sl/ArjAqnqvirGHOJus6Ge72lkMyhXScqdYipFInRsEAdndEM9jZ4Eq9qSZ+7GT23uJF
2aRLpsEfxLEzBxMctV9nRRGM2D2MUmJDRomjGtRlqhi33aNp2QqUhIk7mSCbY7osS5IFXQlIELJw
aV8tiJ6bFTWxn5TQJU5dYFsChlu7pVmVsaeVsHkJnhJIA7iJwE0yscSD0wQd8c6mxuHAl7Iu1Ak1
QdFMOKSy61XU2wIsRX4pir4KZTWOATbkqK2NCKRr28VMyUmFBV63cHHHZ01cqKhsmiWv4Ru3VtQS
qtWYLCvplEvWVFVoZ0RWMZ8CL7fNmbRTprIqOqq24aBE6EtUFR+9GbqaObkbIjuoIeUr2CCD6vIS
vJ1d11nvLlq3bhW4oCpAFbAPCo4wzlAUkL5QXTP7cI4Ar3kU38xNkwWDN42BhyhWaOqipRkWunQv
4rzpVjMf5xD8aLVARRHWQz77BY2u4Udman/mTbkgTqq0U05BN3fBFLVmBeL++UzLLNBN/CkG6wxj
HeWqRi5fdjStjzIvXmBpgb8M8QzBqfogGnKbolwGO2ob1xw2Gv0YD3lyMpB+UEmcreopKpb1FgJW
HeNY6YGL4yyqzIJTs2wnZpW3DXH9Ng7k02EtO4hOU3JuOO4CwcBQapv4JiLRVTlolRe8Ugw8yCUD
zxs51UXpOfWKgb6zLsVxNWryPvOiUiVNfm1xz4BPzB9yFHsXFZNXVctUnidAC6jHlhEujncEvZur
GAw2ye75OrbxqmzMuhvL5mj3gNzu8CzFQdHpcp3FnvRdp/ExBOAPhGVsPW89ap3U4NeifiFLxyq3
zS6rnvsDTxazGcclGmcF/WeFWwzZQez4estQSJf5hve38VTDOtQQw8cY7CduOzWSUgTeiM9GC34j
MyapFRkk+Gnm+YKAp5Kmz5XF7BSkkUGJFihas2VubnLr9G4CWwYz5dBKBLZ37XLIiq+xhqhG6ynx
Ra0PnVK8FzOBb0gvrWdlmNVNqRxn/FybFnKQuHT8dELTqkj7691H2lnImXi+V7dZ2MAYekHS49Qk
jYqSaWkM9EBbY4zNFNitu+hlVgfz+CWpSn00yGEdY/IlS+Mj4zn9yuHFhYxg+XacuFgUso6X2k16
NeJyUk3HIdeoO36PTe4U48Lz8k9sS+JElcFcyXlMeXI8R3ZVx07pzx1nocydUWVNVS4mL1VwpQQS
EI4b4DcDOXImeyhKTn24P9QGPRWl2s3N4hLmjPIEyGm5LJtjHc/l2rA16rffFjufWFn3i8o7HyHy
K+y0XZi0lPkaoo1yUB594HIcL7MWfRAynoJpYINvEIw5jkisBtkJ3xU5OjW5M6lhrm+oRuNqGjVw
XW/yozipfNR6Vs0NLw9rr1+0OXbXUyZH1bVNC7nYNs1sWN+pomjTwM1n4k9TUMx0vJwQeMrMC9p+
a+H91qmBKaZHQDcHc4rdjCwlHd4NcCHKrxugVYWIVOy2n/PWfGLAhI/mll1NEc8WKO6XTgfpkEuG
RqV5l6tUiGbl1kMYFePoywLGEckEiGxfBlwMaVgkQCk5Hi8dDBFYxFMaQnbD/GTY8nkzDCpqt0lX
3LhBXWwpOjAauHQc7DaNyMxFOkeJn5VzGXTbwZeDVChKzIpvk6nY8c7jdhpXmVMfF/00LUhXX/UV
ZSFGtPJNDe6pq6ZwAOp/5NZ10KN2DtIYtnVi/WZE3TovgCRhmmMfzhwMy7yzq1KC4U1sMKEZxhDS
B33EdOIU6hxzzx6xYbypZQbE1uOtQi34yJHm9WFEpi+wGx01tbk8xHXWhmVKxXE3Ywt5S44XQ13H
qmydSvGmJqoqIqoSSOpOy6k5xV5sVj1L5XFOK3ORz7Wax5L6iBXtCRtmG4Ar8Ts4YXfcNuOnSnfn
lJdziEfgfVGVFyrvweRgy/Fjt+g22rp6Iapi8AnnV62TdQutQbXAuvwY4xEMT+hW+GN6RjjEippV
MOkRHZqIOb7lwtzHZkwnZ+HUTaziTvsVq1lgBvsuFmC2g22+2JGNS7jj36latrHibXmXU8ipXMi6
VTGVZtGjJF169bieuwieKoEM9F57MRWV9uOS5yGZ4q87VzOY8aQQbQsSO5hdWzoIloA6ymgD+VnP
VdtHmwYRC9kYH1ZFTJa87JOwTObznbeccAq73OnMcdWztSgBRzhyeNIDeYeQ0B8Xje2DPm+dgMwz
pCdeTwPjuUng4KQLCtR3C+MChXWHz1PWmgWkbL3v6aFYm0zrQCAGGV4/A4giaY8gB8h8Mmd3NE7n
w9xxgmpOu5XGKQ9JryOVcvTBxU2q3GzOLxOJzvvJAS4r4K1FDbSlc4BCFBgSHj6CS+rueiQz4BgN
WUgdlgb26W6z1lktFnHqgKPsYzV2WPi7RHNnW10hZlWlHvMpeP/VMI9qt99pGbeXYu1mYGbelsVO
rnOiHU5AWZi+JumWKEp6SAvsBhkaxZJP1aIRCUhO29jROzBABH7EAOdq5HQ7940MMq9VVGTFSduK
TIHbaJSpMxnyCS0gCGSqpMVd1UFeNs+kXIi6UzxKLvBcyGMsdBp4/bpCzqfIIBgQE6BkbW0zyecF
CDZ6MRqIyBnuwnLs3WXWXEVOeoerwqxIO39q5/oEkhMbRtSEjRwus8wb/czGeFkaYHpFzsJojMla
gpyghTnPiev4O09uepH7eUfu6mI4zRqaqyESznKuvfe9BHqeG2TVBKLPsp47lW4T14wJcJkj5FlA
l8Mmhi0IrL5PuAbNxQSR8UJwtpCd9d0UmLzKIbzMEG+5ueiGAXCqyDtLQETJKKhl1lDY/Y51/Eic
pXywIT7MSw38fRuNd96tw5Pvooz7sYb0g4+58gqIAZQCf6EzRETBNd0wWwLCreX3XjLttPJEMR1V
Dr2ZIaOpKoCHdHiFUhfC/DaGR02laMEHfwA6Devl5T7GcRQgq4t1lkx+FQU7j4p676yHCfj3LIdn
8riwUdBJPN9/xO2pA7+womZgpYsc5Wd2Kz6YGazUqWtIEEAXAS2iZ36OkV/Ico0HAhyz/trNwCo7
C84vbxlVrtEtUJ1hs1sSbUHly6crFIGlx1qSgHxKJuBYbpDArZkgqclV7AoSbLcDk+x6AJcE3btV
NoEnlkWyxAJSwp2nMLzbeNNigkB6vtNZIAyAbwNFUdSgviZ99XGoDQLZpw07cE6geEzj+WgzvXIS
7TeUbVLmWT8e2iJwWvx1Z2uQkpEA7B/M6k4OTrR2QUtDNb6WsrmbJ/seNumCNDEoJaN73VU8DrNe
gLpHY1V4JVW96TfE05Mq3DoY4/zzCHJACtGpK/Vdl7iFSso8HK2jeGmtoiPKfS8NyTAveKnnwMmb
PODTKH3aNEJVOSR5VWXWaTR8yhepjjK/FkUVmKh6nwyr1o7vWll9GOeq9Hlb33nMLOME/A+EHk2G
Q2dEF2PZj0vNQRspQe2sRogi3ViskJ5yJYu2Pk0c+x5SqhOv6ZxTlqHBd1s6Qi4CMmZhU5CHhjla
wHXBAlTcKFE4J6VKTdT5JZpLpZtSLAuwo7lITQCu5nPblSmYbgYBv7qB+/QOaOACdC3QgxzhrN3U
RkpjNz0VtQmHMlshOuEVN+2Nh1KwgvGdTSbYEEheguIHcm/2ns/OhxrnK/j1rQVhxUkUSfDQc3Qs
Bvjll6m8Ym68ytIV6WHyOJ1GH+eQ5oAyUSKwhImmgeTa+oXXDGHTy6tsKohfp8yClNP6LcnbwCvE
NoFJF87wrk1afNRE7vVQJIWieAEbNsjaZPZbabiqu3rR5e9d/L7B7WGCzQVUlBM/mj3VpRaUXnGb
lYn0wad/Jk16xwvzKfI6L8jTeaUp6IgDSPtJe5FV9fmQuv6I5o95PwPjdnrltDEoBkDzTFOG3oSu
TYuPjUOmMHWzL8KmTOm+OdVGoiCh6SpGxSFOnNMqhnmRCqkqzsDC2KGXpC7IWkOvhoZ/hUQ2TCT4
fjq94wNbRaK6jKeiU8CH1307nxIgD4rmDFhL5ykGok42BHpIDzvef46Tdjk37AKs8wNq6vdN4g7r
zg4fTiFjCVnS3pa1c1EmQod9U42q5vqkYbRUpU3ASt6PFRA13kFLM3aHLZKrPhlu59iCjGcaUDfS
xJ+jj6Zx+wDYdaZ0RUF3StkdKGRHXoI/oVT06yzjq7GBTdkZfSaF9pR06wugmRdxOrxnMb+u3UpB
mn4IbPgEwZoN9QpVYUOzS9x0iZLg1pkDGsRQtKettKBdJTqA4/wcRFMg3VAQCjxCzj0+nmfW3nSx
t0x18a7G6ca4w1mkKQIeBLuh6jsfl20TTkV2VE70PN36WxDIoBg0tf4QwVbsa72ugByqKSdzMBYd
DzC2GcgO5IzRlq/7TJ9mfdb6vIqDOW7kuu0i2A8mUaYcvKVIyg8Rar7iwWaL1iuWJCuAuEByYfvY
hwv7w7EvIT6ceVU1rat2vob41i/qqH5HXWPD7JSMTrSMPJ4t8xK3sBZ5UOYVJJDZGLRJPK+L3szH
Q5osMttRoK25UNTUawcolzIpGZWJJqwM/TSDqSskWhfKM5AMkAobn0Aw8IcaKIts2CJmYkNMpdJm
bC4mrziDZJ+CJ8FAEUV97IBSoYauRcthbD1/7GUVdFWnBB580I9VzeIv7ojoscEe5M24WsWF24bV
qVd0ZWAIfN9IcuBgdX8qY3s+YjEGJcOKTRgBQaYfQXRcgNfMgqjjy9oTVEW4l2du2agymuZMXRVz
AaJVUpdAxhLyAZXiSHTRVW1IHNZ9lvtNlqRBUycb4c758Rw7S6gLXMSA1vsaEsxzKei6Ghu+SESZ
HLle9SXNYkhXC1kdtSMAZB2mhHA+1ZGXH1I7gNiS5lcG9m4nzOXuL2jkY+iaYgjl1F2h3IMChQMD
SNLC+Wj6Arh1zLKwFTWCXKiOPgpn00F0/aBRt8IzFBnLBlh65LBz3WdBWU5kaWW7rSSmxVlm08/Z
DE6TmzqII/mR1DVwmyxWkTVEtbc5FgnEwMjCa5KzZCwJuBu8AictfOnwEaLPrEALvU4g/4UNQER8
bBvxKcIi9iHSHsmJpyDplSj0PKgFAFvSkkFiIIBdYhqgsT53Su6qwZN4OUyF8GfUbgqU0JXu7yBA
VoueQJ1gKAujNFQFlB0hZ2BitopANauc8BzsylHATAPHregi3wrzjmshz0hB8ShcUqiJftAJFFmG
nfposjubJCEqpmWW0DncVW12FSwwEBmScb6s8wpqJl2+RNvC2ATZeZumxT0BRxlwtFiw0DpWruJt
DWmSOlUD9nuGgBQMoFyj7XcPJaRjeD2gjh7X06npYY8KQyFiTVnll+6IsQ9iOgpAJfI7D7SR0bVo
USfuOgJpRG7Za4RK2Nii+5QuXF5M72akNzODPKKnc3ZSyQoEzihflOKLxtUA1LdHp3org6ZxkQcV
S64rr4zCn1SF4RzoXt2bep7Y/nolotuf/ILr5D/Wve0kGOTDuAl3mm1junXLOORPCINeP9x222oD
cbYKg70QngF+Hcmt7ln4cQMlzWzIL8ueXlmvWLUEhG7H1j8pXFM41LM3RAEHk4mUCDH4oSQPzib/
OMSyhwrNxDwd7ooHSY29pTbn7vzf3J1bb9w4u6X/ysbcq0HqSN0MMDqU6mCX7SrHh9wIiZ1IlEiK
Oov69bOUTr5Op3d/mB5ggL3nooG2HdtllUS+71rPejmSo60cN9r2qQJda5yPptlNfoAerYNnUY1O
+PStUm7waEG1Lo5FwVkUiAELPZXoUjj52sDdObNHAs1mXzF9X+fvaGShD1ntR0yxOHrGP6AigIVg
t0Uq676DFDKXWMFGns1C1nHgmU/u4gYnOedlQuvKOwU+ZG/PO4RT0Nyt/O2bx2RC3IGsZSzhbCXJ
yZuxALrOcg/fvYrRJ9nQHdDR4TLHbllXp29v9Xdo5DsB8Dvz8NZo03H83b98+D/Pn6bhS/tt6PS/
/s03SuKPj5Lr/3r8j68glm+vu8df/+X2y/71T/HDv//yDQz50wfpr4jKDxTjFwjl98Hkf/PFPxEq
f4KtflBdG7pBMfgHyVEP/OzfgyrXT+Lty/u/Aiu/fN93QmXLmLou7jMbmW4XKAhutB+IChBBzFiz
MX0S5CemTYJZ+gNRwfBXm4WYtYAwBCYq/4//+IGohL+BKCQb7QRhHXx98E8QFdSPf3kQMN/IdRk4
FQaQ0dm+/hOjYvvNMCy8NimgiTbNaV/eGMfcFfTAeYB7R0cAEaLcKiNqq0MN44EKGWs9xJy6idMe
hwDqDXp9u70AS46UpXeqIlipm9hr8s2CjAdZZ8HqRLa2sJEeS9QNiryhMI8qCleAoHLupjgcyqjo
oXE3VWIJOMgD3/TjY6dfm1AnlscjVbq7nEAabOyDPeXocqt4FW2SmyC2a50EakxW7sTChLuKmaiS
VlRXXyqKOkqGB9foRKLhmCZYgijXFinjfF6PS1XuDB8SizovLKz3ZeMkbk1TJeckl+rKltd2NrdW
+6ptiYYM/RdajnLN07yWl1HVD5hwfkOqIRuwf9kdzYR4tb0+qYR16NHo13yG44B6G70f/TRML67A
0728LeFDmeeoPetIdDAt6JQNNMgsaaWdUBlZ5WmQm03T1jtM7Yhny0rXShxamkNEHyND67Qc61h2
63M3V4lt1X2ki35vFLmK+QifZb80j03/Fvjwnttq3/gOLiqDVD7GiwmSJRjBVvBT75oeNqJ6NVRG
vbaPlVvchQAsBh99eNnd9qWzwApv71j9RbJnPj85jEd8ZScaWknjN5nTfJxJCMWujbUzZpZnIO2r
aCDXpUt98bB0D5S+NcWrSw+BjZbNOej1agoNP2n5QOowWvsxcfwVnpvc53YeDcsON+XOz72LYGJf
kQXeIqraQOwc1CzSsW9LNHA5hBN70DtRK0h2KFCDel/44duwqiObg4iswa4hdkyay9I28BR4qqv8
vl6bpPWWFJXijjKd5HnzUuA3j3zE/R3GQoZHZfFdqYpMLvPZqgeYPxxq0ZKGzmMFViHKSYFtYo38
tf6k7SDxlzl1aQWpsPwAhOazFaxpjo2QkT4dLOFGxnQgmrpEjuTFkRdtd6fKM9fJqpOKjDf2MERT
4MbztN52RXBVkPPhhx7tsb2ryPqxb99KNad250EsDRIxqMwN4HcItNtz8wSn8LIU88FY0Mo1eRW1
iR1wHHB/sq6kWcDILvTnl156O69mKXXgGaiiuUIAfMnrIulIAaW9B0cyEvsRjSMK2WnK6p4esRih
YRF7T3xwivqmUibSLSgK1u5omydF2CbL5GZsJo84kQK1u9jV2n/OIaGqarixRp6qOr8B4/Dsj1W6
eCFaeG5HrSxwvXICn73eNb71eVmgdfbdUQ15MqliT7WfwTi9QTuaIoyZ+F4XBQH6JOARrbWvcHkl
f+rmIdXCi2XJIa5BXlRd9zh1l96Q44xuJxrqAv0MCBZIt8o1h6BaLwvNP2/Kf7vcWnl/WFv3RrnB
oXTYk5GoAnTDjgGv3joSxrjkOWxNv/ZZzP327Hck63N1hMZwyEu5E46MS31y6mqJ197gWX+ZCvak
mzpp6jGxQyt20AABKG9iijs6oOImF+udbVXnUdIYBk9MLQNttd8P3Mr8bjj7LW7FtbvlwSfOykQW
6OqLJcLWkNQomeXYP9Kxx+eu6GEgD7rRpKyI44aotf2wWjDfBVZMPZtIVTlKYZZpGDpiqvSOzO2t
t/J4Bloz+0XEZvAuy7onhQUpil59dimWPFsC8mVevurVjsNRguQLZbTazWFV1nnmVZzzOfWojNuW
H2ReXB2Tx6rjcBes07L6+8Jyvw5OBeuVvHvrGkEcS5tqToV5rbmC949GIwxSbpUH3ZNz4ZVROQt0
0nxvqjIpQw0B3Mq2z7XeWwHHc7Vf58ak+puRscAwpzrjRHwS/EF6JrbhFXMUVMBQgvy9KnYjvJdv
FroHXQbCwTCEkSOeWUMjj5bRJskqMkHmFBk6rEMTQJbiy60MAa7lZA9eILbbFhCCGwdTf6tke2ds
56GcTZF4Tn3GDncYPFx3dywzHwQULF61FDHtxqgD+zGWZ2d6FW79yFvn3mD1G0E+QgqU8A5nLDxz
q1J/fndmP+utAliF6vYhq9K6zDNNaOY1WKAG+KNTsctD9+xI9BGO5lenfmPwI6N/XtPd/jgb5tdi
7eda7W8qv/+C9ZyPHiQk/7aa+3Vq/jdQ+ce3/VHMhQjyh66H3DcCi9scrB/FHIbQuRQDc30UeliF
tjrvRzGH0zNCBzPiXfZ7cA7t0I9iLtiyBQykso85Dt9Q5B91659qb5DW3z/+mcZFNfmXYg4/g4LH
JTgYAGAz+XMx55MGYkEwzWnZdW1aFWN4pprRqBvDpQfNxMCNMdQi41IdCfzoQ6mMzWA0zvKzUJPB
CiE/eaz5qAoxwV81H7BSvISS5DEJJy+aK1C3DTNh1IgKDyqR+1ouh47z6TzmC2o5B3adB32sccMW
BJsgTsSFCm74WKdqlSadWPu6jOsOsApIIaMODu3a89TMzhGtZBjLIf+IEierlHORo8CW4A5ou6w+
m5zqqKHEWSU2O6WaIOkHDbd+6r/WgXpYoHWcnWUkD0uTJ8QlEaDK/SiD8kKqwFMRpYID35vYnjio
ADpy6oh1Pw/sxvL8J8Cj7z5XMp17ix3DIqzvHHcjN4FdXEmoX2Xjyf2EhSZVDlnPAZdVPNRYS6y8
g91Z1HZCjL5rK/LUOg4mUuTHuQi+omJc4iEoA4inZRjZ8G53Q4O6FTyfEzu64Kd8dPLIVJD3Ctu6
7/R64QVDEZt3t7nTt+nU+yKSjpC7vBw/eJXsoq6Yn2wMKYpaq8lxYW0r6vPiYeTCT7xqvF0xkAJ2
2nwr/eoV28bLutDlYFfTY5+HHd4YByZwMTjAUYdPubXeM1ZgEbLn17D31EVUFDAWxeJq9UrFwvfB
Eg4C5ReHJaALgNB5VcCfMDBe6YqX0DbFi17ImU0SzO84il1Li/eqYzDPBw2pQbf7eqQq1hsYXFeb
twkFtA+st9x2zY5Zi469wYNr4JRfh2V9F7Z99EPQbFUI8o8GDcTgOfgAwa6ISktfGCePVW+dS+GX
kHBATg2ugerVwalmPYk6f3mjJYWxSF8dYT3ZyzLHq9VyNBoVS/zRgteARRQeWHU318a76tDBjivt
ixhqkPSK9SziTkky7sp3Q+QYWy1pYki7z03ooBLHGMzIUXURCzE6kG0AoY06vOm60YmbuUrz0rae
pFt+sIqwj/HUQqUSQ/vYOdANA0eD686h66Qr2rJoITy/cexxRvHJm8iv+nsxijOg00fl9fdeQfLE
HoMQnB8b0VnAl8SwPvBkXYDHNVxi3sq3yi/PtHV0NAZoQQZveJKzMyWecpsYSxD4+7xuor7y6sSH
tL+JnF7C5WYQ2L2Je12gxrX1F9AjH4mrg3No8SJdTQFRYczvXaQtYhQrwJ+Zc2wIZxcm8q/G8p7p
2JYQfNvPtTfe1mJw42nugSM34ZwULTzGsEF6YV6qGpCSpmnVOSdr9IYdlGIQY37bgTaDeF/0rQYA
7eh4dAU6H3uoI8k/LQoI1hw8d8oK0EP250blD1gVsMU69aPMcxpPjjtEIqzuOYTJ2MnHPVn1sxTj
F0uN97WPBrRnfEh9BWB5QFQkytf6hJMH8C5YqOWdGdYbn8d+t34LEHTNvltamtZN2B4EKQ6WvXWo
hJrdP99w/w9ElGdec/3lnX/6dU/+L7nhYpAkpIl/I5/8J+c1ffmm8Py+837//h9BH4TwkIHFRKhv
45625PKPjRcnQMAI+yMi+5OKgmTfJq1ALfl9Og+yKz82XuzJNgkx/+Nb5G8bcv8PNl5K/5qCgRCD
LdxzyDY1OtwU0Z9UFD+s+0rXckxX3pldB00iGoUiqVoEKNiuw2reB+XB8hu4fhqrdR7gGTcgY9HR
LuD/an1trWLEDkBTf/SgGetHwdH4UZnpDuUeDOxaPgWFF9dwFuLF4pd10HtdhynR8NmUZi+jNvtq
sm4m6SSSW6ecIhwidX1xbNzfAgXssAZPoCZfUODuVx18XHOQtbRm52FF3wS8+CLIkjS6T0fONzU2
6xTf0z6fYqO9GC9xQpiFwzT1q8Tv9KOu+gvaxAcPcCW+GjFbJ0PhgNQudsBhUtjIj+XUgPu6kOZz
uFsUTxgrIwC7bx55gFQMhMGkXrU+hYu/R8OTIF+SUIIfPbUvXsvTam7viJguK1mBlqE5LK16DyJe
oJWzE9YFD2DDYfq0+aM/UQsAjr1J6AmfRpVVgfXF88I7PpNT3YDfreiuCFBkw3UfkmEmcM7hepcl
ypkG3ZwY1V5QfhCygM7QZ/9PnvTsS7NlS/v/Bg/6d6XUxw3/90rpX85T/Ekr3b7zj/KaAIxCngxq
KcPZE9Ai/3jKtxNgCKauOzisB1mBP8rrb4c9YhrFNrwW6U8Xq86PpxzZeTzkmFaBYD3ORMBj+Q+e
cmZjKfnFNNhGK2BCLoRMDKjZ5gn+6SmXdl0zcDYpNJjHHJGYqAvlvctejBfcOPVlnfsITty9TxDL
a2BtMQqoafTva+yExl9i6GcpogdRHd4HLjiC3ofrH9FCZKwTiBN5OxcypKQicVvwevVHa6hi07xz
dL/wxSEOtvGKrljzer99btY8GpR9Nn11mAogYELd1W2TSfPaiCVl6LVFQ6KAvC+BVHBQg68GPbmN
3jwIgLaiV5e8uo7FM2pQ0B4Im4GGRaonnqryjqDN91rADwv+oygWl+UrCvovTQB1ornWdExg16QD
VBcN4QBEQdIOEF15COjCTY3r7ZBt07sWkkML6aGBBGEHq4kWiBIE4oSASFFBrJjRPHdoLwz27aK8
EkgaNhkf686JlBMkAXQ/BemjhARCCMRnSg/+Aq8bCskIpYRBMUGYMFugoExQUoCYnGfq7AHVvoaL
ube9uYtKAZNGudHoFUnBJ1gqAlRU/lT4L04BWYKoBbLxCcgPChzQ7yU71JM+ckpBw/XnYJN95Czw
QrIWahDUgjfqh0dg3DCLoBdJ6EYG+lEOHUkvtzQU0Qx1yYfKJKE2MahOoYE33ZTwLCFH1bV97NDi
QKXim1wlsP7S1o1b6FiCP00u6iELSvR8A+vs3oPmhYcDChBiSNDClhVsPbSxCuoaC/ujaOCoQjvr
arnroaUZISq4jJDXBm0d2qlOx5E9r4F100H7Bl92kw9FiljncwWdLrcVrCf7cYZ+ZzHoeK2VoE/b
NdD3VGAiG3qf8B4bqH/lCNEeaqCGKthu8uBSrHvX8q7rxF9L3gDrA1hmQ+KWkBVRyyO5A6Gxg+CI
0MKLxe2d09pZC0GyWtq4hkBZsODDzLyTq0qUZW2k7ClmUnxYNIdA1sbYjROt24SKNSJFmfoGl6o2
+a62AasBXsq8HHxozWOz8hvPEUDhARt6i9gFSJ6MWt/Qtc/swItsXuwtr/BxBwbbddoR0qTh6kd+
+Yi8j4BqaYMrbigik2rP0bM0vo4VLROQxFnDBmjOTdaXIm2rLTciz0HTpK5+M6i7i0keQDkmcm0y
E/Y3UzscAt0BjHCOREJdTILTSp+N+bwa+1M5und1UBwr3Sc+HU+17iDglTv0RwDULjkDbxIapHzd
nQJ91lcwFXBPjC1MGvnVpevj5L0DdAN2w9Mar9IT6BQXF6kVN5WkvPfsr0yVB9uHGrDRA274YJeP
MIwzPQwvktlnXdz3Nfa/poxqH8RBC2/HEXE/q+uWvnXYh5q30eR0ab1M+w4NFIRBWMv5l8kpY65V
DMsrqt3gWo0PXqeyAuwqRlJHPgAzZfwY5APa6S9e3xxMfVjs6tQH/dH3kB+3Tm4RHArzWoL5mIIr
DOWklDplxqmQvsViwFcDhUFVNwYYbjY4BhejmM7V7NyORH1V4Yp84upCX2BQbRl5kBQhI1rm6A+s
+ZMnmisYmF03lkekljN3hCuOINGD9qAHQrdDMMvmCUI0p2YlYFND53Ua6AHoKh5Ehda6lKBHSiTh
hrnFbUWrU9kv+Q7Dt/0s1IS9dxIqezgWERiXndPNB92iwQ9melwmxFYcXiKA44Oto8VJcVLEa7Mk
U1tHygQgeSCSC787tY2Ol96HGVWdZtpXUQ5Fr57dMy0LxMXbt1ygMZsQXuvzDvtCA9KhPaNnxv+o
6nZuF3Q9oMHjpg/Plf84my9uz86s7WNPi3jxV7AQ+RdNTDRafizZunPmixHTm8F6lMv6vlgnwMxr
PMEv8Yu3oKf7XuWxo9S79GrUps2+tiG8emayEaR8IY0GNtue/M7JkBW+hQkISj+zLLTWBNcWfFuE
TjWx5vLBdyDHl0NMwEHggMSb2m4uo0B7rMYjGyGSev27nJeTbcNQLLtjsDx1vDv1CsDHopDBtS/A
cHdKDGkr3lwFDbZ6patz64wBejxyGBokSEMvCtEUL5M6tlOIWAcSYS1uTTBjSgEWkmUDV4vXC24N
C0tG8Wh53UmE3h131cdeYQNzVGLj2pZgg2lOwSsP1235o84jz8W+H2jUTgwl58gTz54iVi2fWa+y
aepv+hJmVj9mHZCXSX9Y+vVF+uqU5zy2KnI/hF48O+sFcTO4IGh/kWQGdpIiAH1frcOOTjwpA2R3
7AJtvYtiNCTxYE2ood0rLe1TPRaZbc8xEyQRvXOpyuUZeNQ+DFaQbSuCFyCIwdcgphcXi2qBzS5V
jFz5gWA7xjCojPfrrdRw0woXRohnf2hdc59TsgVGGtiI5UhjDON9nDv7GqzHQuqs1i/TBBAT9QnD
rR+EIH688lw3KtW4MUnzsaA65b1I5dxCjb7iOJ19WIHu1HYW5PKgg+pu7Pxz18MMETy89kYmZL6u
K4JN43TxKhDafn+u1P2SKxgXX2rcYwZrXus6cYWLYuSKDI9IsZykZRlsoaoP0rYRAHydwzAqpw6E
kYgo2WNQRIwx0Od5and50GTl+pabBWlOF6DZuUGSrZ2P+TwnCLF3UV6MexdhfLMii9XJZ2WpvQu0
s7NVMgNx1vWW+oGRCkPXQqCn8fpo6k1Su+9T/zRA9ndhASMhtmehTFbrPfTMTuOsG3Ufqs80R7h9
AOJdoG2bnTfNnrsAySJ+hduzuRKDuVu4iCfiJpXUoAQ53qNzMXxjohBT+xQU17WHGYGcazfMmUZp
ZsqLgzsTmbrUDVjatq8I0ALKeluxOUKiiSbxyTJHM2NDltdlOC9rlosH3sL9xIyEIZQxkejOhvu2
BFjqv9NNfEONEoBc1ND0FmSkZ2hoxfjcVc+aywQ3ng24FdLIwbHPBPaVhmeK1o4K0EmrSC2E9G3a
7I3bxchlDHJINirYhv+OEAomFjy1+f2UH5S60+PHyct3SGDEIJipCTLbf7dUgBeU42cAuhuuwiWQ
cJAbDE/5hKZZoFwW/Jmy+ZYRK+XDEjd0V2kNh2ZKx7mKJR4DEAXF4iU5AyRJ4frW29YLREF8xXaD
FQcZea/OGBLv/WIOc2dtlktwM4XdregbyG90RzAgQPUvoUuRvlg+cm/OxmHd9RpkFYCgKOcWHloz
nsCTRiUyEw1paWRVzSdnGMAAAqkifLiRS5P5A7IYar0wCEUlg0lKq4vroP7w5jtuMIOAl5/HBWM9
2i+UKnsXUnZXLy64SprOq4W3IX/zCpZa6+0MGJwTJJVXeRz8/OJ01R1A48gE73SZE1ZeQmxfiz8m
Qe4fhgnilvuGwHRtwIkxkYBEBBTpJCoQj0bx8f/CJPr/TLP63soG6Pr+vpX9/Zj4P4Sqn77pjy7W
RUkeogxAzhroDrSiH10s/W3jivBlgmFSGEj7k1aFE8cwLQz6Fs5h2abA4Us/ulj2m43DBlCkEIBE
33rff9DF/tUiwilK+EEoU3C2I7CfP/ewhRzLRlfrxhCMLJst9u47soy0GrFJe+3NTxfnP7Gk8CP/
2jOHGIPjoz8Hx+S6v/TMjmhKQxAiSGtvsKNuAY/BK4l8XA0osDy1gfncAlI3aIsBqAUQzzHJhi/F
9BAE7XyWnHjgOCUASvgIKbPg3jQgLDHYtzivM6hNPnQvlW9/wDuxMxTGQm2v52LxkWfGCmYB3DNB
i3yx7e7LxUfnMCx3dCirRGzjAdaADcBoVlQ/LnJ7DrdMXBVgYApTH2GiPFatdyl5ON9rM1aH2RIf
XSbpSfn0uTCbu4FJIliIqbe3B/+sZkBLLiysYYafgQReiVzaGILc7D5YMs9MVz0xWWMiBBmbXc/s
r7zxQbTgHUnAQedHa61vrQCr4myGZS/y3AF5zvpdNyv7xiWGbQp+no41oBCRU3preSjh/WKtksCx
FqzAiLf3IOyjhal3+ANv9Vw+1w2uXb8VZxgQA6ILBlaEgCaLltY5OuBQkSf18sihbZNUPYQJFXRq
Y1TeyRa4lL5r7UpNHj1dWzui+RuGSz4vPpqB2suPnuT+wStmKBmiy29FIB8qj1xsWWHogsyf4e03
sMAKJFlhZd2R0n619Cx3AJS/cKsD1Y4oD2dLjEjPl5WLEovWcuElDPrRLLdG2JiPggyZQdMN4tJ7
832NymSsP8ESBI0wD/BdGvYSwHycbKQvWjdEBnJtylhpdSNmlYW+Odaiey2K5bVvg9dwBkys7MZJ
ywDxGsdP66F4WEBEofIQ+7Yt26yxYT65vAUPZg8Xn5shsmzHQaBKKmxFPYbDNDVcfwISqUeGjwXO
A0izIgmL4A7pRg/c2zoBe+9RtLrrK6YMXZEJBt862uUurw1UhBxjJQQszTDMKJybsR1i1Thfeddj
yyWTGzcEXXHjOHeNNzO0Z2Fw8qV/h+gNJgBQH9gdUxrYb69ip9P5DvF+UM2mvc9J+WZygooWZkya
4+a+QLEvzosXjJlfjOq46hWxeD8cYNTmDpQgr9Bgw6o2FiVxYy9fj4ihIupgoz4eLL+HntTZ2YoZ
P4kyiEhDCzp5BF2zM2IHdbFhhaUTwiQ2a0z85a4w/e1YuogAW8ETZw5oOWzgNprmuv8Is2ZK3NKg
vfaDC9Dqa7G4J77SfdcEtyVHzUtZ+eSgiGbBfGMheIzGp1RoQQEcBra8dEMHM9qCf901MI4AksHI
8RFGCfHsm81nGpciE7KpAFt0uMDrnCOAM3xlVvjsASuG1hVGQRe2cTebYzlWV+gWQCzWPIeohaEs
CJ5AJJLscRUK5rdlpgPLMV8BZj/yJzV7wySIMrIxzysNRyNw2yKzhyzfG+gBO3J6/SSlUxbwAnEF
uTdB5qaHMsDqoovuhWsNaU7Wn2o1PXUByMpuQdOMeBZNHQw3iolojrlVtLjnuytZQdFpaY9Hy5OP
veghN9bVZ3fW+b4PoYig0YfRvEExPYOOXfC7QpdVNPk6zwa89jjIQzBUE+ZAixcmXZZU/vAO2ApN
i0HkipLwTdj64PDiM3GQ8h5Gt4p7tPTrluOZfKkeiFt8VqW+bXV1S8BitgPWHQwAKZB189HfIo+y
HxtaIB5cWbs2x7q7lvBrNQNkZFtSYkgHjIK5D5CEDlFmI1J9dpX90vgCQoQzwYOw8YJAvUM9cIvw
0IjSpGvjIeLc9m8iXD+MJXpTEM9+Sofus9XaNx63gIOWBrH/qn6eigWaQACgrhgopugEyCoUs74d
7KZI+oqNMWCgTGNFiYoc8qql+j5pq/lzEEygfOTyRga4LKNwv+SdvBq/BXTVsfGMOVxtNGC+AQbH
AHcc6nxPO6RGvBx7TEVpsytKO0Vd4GKvcvFXhsErK3Ln7MFWZ7bEzBAY7aZ1aowycuFYOP2bOw9u
5MCWFyOb9r6eMC0HjhZ0sP7WXiwv6fP8fl0NoC6b5ynUbw+yxfAkKBqLeoZsuGEB4wYIhBsqIMEM
lBs80IIisKh1v2xYQbgBBvaGGtR27yB6YVUx3UCEaUMSliL3IyE56mvpfrUoO2rwC/5gAyfUd3ID
G/INceg32MHfsIdOt+t51WjNJsjJ2dIsd9aEqOm/rx02z+zP0/PsIMAeDAYahyxgR/lzpUJtTHbo
GjrDXSjLrAmrp5ygrfV7vDkli6da76xtotO33/odKv9esvyCsP/y4d9wTX9Cn/47mbE/PBpcwL8v
bP8yW/svNe72BvxR49qoY22AhngSscOhWv1R45LfALV7LnQ+8mNI+A8QKvwN4xBhuuJout+J959r
XJzfSXGgHXYwDCv8R0YNxn3+5dbZDsDGzYOzJXEG5bf0x0927NBXpGowLC9Ftv4EYe0eKMuLxoiw
QpYPU+9eHJQ8CMhGvggQf7UglS8xOH5UQEieDB+EmJ/QKEcBJnbY3OwL7P32uH6u6Btcqzs7HzFf
oR9TWk9PupxTBNj3C4NCU1hnTMm5B+bw2joz8pnstunpR5kjK+JMAaJ50O6VvjZ8MrGriY7dFmqZ
oQ0mR51mC60zb2+Moi8I9ew508BGfASUe9QkyuzE1CchfddLG6E6QspyJUfI568YJPUZ+9hDgyTc
yujZnxiQ5iFZhb0T9Mq6NiPt19x/bTCM0PFSg0Ecg4oqdljpCThZ7HdfewsMx4mBVuobcq4wGsRC
Yl4OGLY13JaL/bEmOurwYom1b6szgwTshWw3q+ZArbvJCxKjz0Ojs16Tm965tm0BtjRIFaZStUYl
oTMkPXkhJepiwNWbuOv4SKxWwL6bfcNJWjEEmhcknkMMQGJxixgpIqJZxYbdFByZJ24XpoETYQxa
K2BlY8+bHlYwOJJiuuR4dc3ZLwHJt5iQJIrdEhY7azIRE35EINlhEMqBYh9HKD6d4M2PKzCxcXml
pMk6jI3qKucxKNVhmiaEDTCowJZZP6NU98wdLz6RbtnP/odgK7ft/FjVI746oaRFNtZdU4OZVz0E
6NHWAFne3MaKKoR9nUIdZsx30oPYVfCoBjokvpApR1phpvhrfHLnhN3B9WH2OB/pWh8L7idNh8Sl
JfctiqUJ0qNU+6qmGwSGsH+ehrOPnHQLsh188DhhJ8/hKwYHzP7cjdsgBZT8JsBoJAT2CFJxAJMM
mxB2lVBceDKMR6H63Va/8wJAPKcoqMYdp3BIZhkvoox6y02rEsBUIDDfDr8R9DeiiZDqZdqpNib1
x7xwoqpD1zg/57OGomvvEG2GnT8gTCFgZmzhChLLHKYZiiDLHuMBG6SF2LZlua/OaO8sPDNbkdba
D9vMHVBrh//N3pklt46c23oqngAcSCDRvbInRZEU1esFoW6jbxP9nM7DjTsET+x+KHu7qmwf36jH
E8dvFaWiSiKhzL9Z61sCa5uRMfHyGYsHCQXScDOyW7KLR1nSpTXAWlKDZARrM0iWYQOO5IKFi29e
vNg+lEFKmYmwdgI1EUg+dsFvQOTBYhzui6Q4Ia66+N3VTo1lpY5u9c7ScZtn7TZuGsxgx5SuI3P2
2PSQoz20TJ4ypsvW2O8U8B8clnZKTW8jpyrs3awkEkD+Mggg1jise+2uizWKwelq4KHoxQs2Qoaf
FftSD6+8kyz0QjXsagqwOtAEq6h6a5rky7TcBzzvxxGlOJK8FbMjDtmFaOuVGi7VEB7a5iE0vt3x
Kv2NwX8lM4TRk72Ppnzdael+7C1Kt3o7RfFRwxIeWYJpZhbtER3D/us/SmwPaGxu+cj42CVyjOxO
6vlNWbEMbZ2FkVh7PA1rPc6/lGesbd39SLSEpyN8EgqSiTZ8sehAjTjtJjp4tGLUBZ+dO5y7jCEy
QEwmkdOrB/8IsVjwit7rmnT1wlbRQeCdEIr1aWuLbIWyLqBvonEY1GfOvCv2Qs5YCENOtDcbecl4
wlTpbLreu4WAhE2zhvh063bRJUnEq4HZUvgaSzjt1UlQjA86dom+fzEa3lcL31KFKsSqygOrarwU
7n4e1ublyJJcwfZIp7s8d96kQPYeZPomyceTCgp+OOzStLFT7zwkVt+s6JWK2ff3AIZoV4XOuuYy
kC4rwmmu+8NnYdI2W2XGh1jm7IFwxVvxd28GN1by1LY8EW64TcZQh+TE0Ry2zwX7l0k9tbj0Wfdd
6bN3FIkhfyLdjVDBpRXjwkoxqiblojHVLgTU0ihj1RnFZu6jiaSkkmZoG3wGfnwMKWNHLAaG4nkF
u5OZP5wG36nu7gwRMOb2TjoHgyYHiHtFta1NecgoGacw21qJuIw1YlrYbEvLHTd+Vu4yn2M3VJXJ
Rrq4QR94iPjjiFDFhZ4BsVhuwGh8SCPg7yHbRZN606ph3w+ARyL2PX3No9QqdRpswAGA6BY6K0Wr
80/IxY4hn6dDUV3Y7dLVTBA5cfXmpvFH1XjFgtJ5Xg1QoKON6jKtWST1cKqsatN602Ly+dDZgrki
giJhH4RMzolHMyYlfwTRWvM3mB+XUleLAdkTO4WVq7G85wkcPVSxbCFCDuXCgo4S871HhACTj71E
8+mkcabD9VGolF10jHgAmJl/Tw3bDRASgVWiEkqOnmis+WB5aVFIuEqbT8y9JspFR3MKbmNrTt21
qfN1Pkq2Nngv8wy1/4BcWYSfU+Qzc/ADb9EN7X1UjXt9lmUZhX3W/IG5FDgLlW4iw2UtpK/1ulmP
VvllhvG2TkwYvf7Zs4zTf8rdv5o3ZwX+f1/urtM/3X9HH//KvTm/8Kfs0P2zg97HIMrhl1oWmeDP
OnfO5ZjrXw+1EqsBauDfKpJ0SaCRzszWQRM4V8e/znKJG2XMa3C4/DVz7A/Mcilp/6nQtYRNe/QL
tBwv8z9Mc+24jmtmSzXsvR49cE5TDOkMFtUPPwIJrRJWSGl3hG34A5zi3jAjH6exkqtIxjSJAWNW
Qtzf9CneGkmAiUp/SvTxWswmmkn1YjX0YGSt3Mm3PWiCXR6JpyAwKYq6/lzkUbYPXJ+KIS8PVdI8
DTywuJFmr1uCFUxw03SqVYsmcz+stn51+pA9bDXFJ5zzcpFqlOBhoJyliEAtmsmlBJal6vE8WsNe
uN3XFBn+DKuSO3QrOPQ13M6ai3lejsmd0zmIgKzhJm7YJGsJtVPCBmhhGdj+p7IJdkFosb6b2vdh
ME6B9EEjQ/HcVfowrFWBS4mP6ohV8MOJO8z2HTpCvavM5ZTpgGa4lZallXBwIgAGLg5/LG0fDSaV
EAloyREz6GwgB9ZYIc6wtEwA+dkI75um/upK/5UhMZtDFAZAPNYSK1JqhedhrnsAo6fSOsWe9tWi
1RC44ZmK1IgLrO84GA6dL49uMez1DEhOOqC8nxwHCWfmP3iJwErvxytOERB3tXV00Xmw6kpPfjRc
tMTTV7aXWmu7TKaj7aH3ieP4NbU61tBx3TJKM4NNkMzDWzWLCLRWcriiv+5q8K5Y77LkNm0cZ5G3
KtspX9wPPap5mTnRrkNtsqFNmZ1U1rDTfQAeRorAp5NMtZKhP4R5zhS6EefBZoJW6z1arQxMhVeX
7U1g2u3aikZnk9raUzxG3nJKhgoQVvQucu9ucpF8Y5ovelovaHkoW+NtFCQZTCZmORmIl0XAduXG
zWveer3i0jFLhA2VukCjA50lU6CWVnRs2+h5TMSVVJ1iKVN4UFkzvUnffUq8HI7tWO5lEnlb1qje
q2c1UE0g9GCLeAZh+BZWzrmJhkeoj8B1e63bj6N956nkyfTK82QDFw6TILrVvBaBjZ1TrfY3XcsV
lFYw0BJ2E0nonTTLwX9slEwt0P0vbTWly6KZ2k08IJ9FATKvVvNiBTbpeZiBtbGf/pAtYEBkBi2E
VQ/EXxz/YD4Ha9EK93HpPIKFViCK/Y9uojhpUix8YVpXsGBKoEANc89YN9o9zLFqMYj8yavDbiuM
+NHFy7Gsp+IZVbDYAf/DeDvaAH9ley7AGmwCpDLQ76+BoPZw7XAEREVLkE+AddPApXadQW2OicAr
HUAeJaY6j37ypez4nARavsoLsJ12XSN71t1lYVdQUJpvHcA7BBh/owfleYQ+P/isiIdUu7Ga8TMC
CpjaxR7MzUOWo2ATSqyjcZYSp762yJD7a/6EgKJBSNXzF2smGewofKlFtQf2v04bAFHKRB1THVHZ
/CiZTNzJuIw3Wmp4zJ69+sBYIl2kKn3DuPetgbXc96WijNea28DzP6xa32tjuOvK9H1042Mjxi/A
dveiptDMS/s+C5huYu94sYtygzTxuZAmuQK04R5Umg1vNR2WhulhNcVlvciAa+z6vOT+r0sM473N
mUAFtgM7tPzP/f3X+9v5t+OqxXtRt5//6vqeX/frmAoVsWl4RPSiHCYT7e/XN+GD878hRRprnkS9
xZd+jqmIdrKkx/jK/iUOz/3d9Y38WEdJzPVNcqEn/oig2BCUD/8w4oQKIUykMYYpTdKc+fpv5lRZ
5eiIWuWwNjz1aNexB+WU/Y0WdhGEYOpGiXFJWearRXOtMDQ1fU87/4vHKRHP9HiMlUTOBSt6UhP0
BxGqq63YTgy9KFagsRJuT9ZYuIUPQ2F8uX3ygyzUHk4Q+0lfaeOmwYIVz16s3tGYf2PPYnOdLye9
3pWzc6sz8QSxt/yCtpqCCUVX1WTDlqMBVLLX+msrj5GZDhyfdp/th14Xi8bGOmaUfT7j19ulwy5y
2c12siJLsNSNHFyuT6EfzvOAxC02cp6hY8o3qd21nT7P14UL8ZAJ/MtoxxxHbAMwMmsKqDcoXo8m
wh3ch4GiXYfityyZ2+fAfRaVOX7E8WDgjWdIUs1j/nlrytvaAtFhBRCyC/DmpUA4rwc8t/TR4yGE
ZmP0bM5LBGS6xTGJMGt585YhyyKf/S2EAhYQOeaoRTnvJMS8nWDWBrNx3lgYYozwILDF4KN6CdV4
ipFmrRK9i9ZT5n3QNFoblbN2jh1khV4IIkrE6FblmsUKdGoJgwmwK4IPKHPvKs7kvV9SAXRmfoiR
WbGAKZ4QCScLrZfjtTPGZpOHs85mMG5GVqoZamTRujdOzKbO7923vKlqLp7ge1L1JUsRYUvkUsvY
ZZUqO2oH18yCFWDN+opxBPIft+3CEzVozVykNJkjtVxNBxdU9n1cEIOjBx/hoH2leXotVZwf+sF+
wJnPp8ztDvpTVXucW+YCsT5LaIf1eienB9XbFEzOeJeQubFwNfa3LtZop06nba5lR6PNkAWB08VL
h5RsysuncJyOIVIB6K21sTKpK2Yl3btss1c7U8GtpdL56bOMtr6nxJM7akKshWnPKMlKn9O6/0R5
21wDBerIl+FzIJMPdrR3VotojJU7Opq4A9ja2uei6yIu8IK4hxjudmFIjaFUNz3rWilucLxK9EiB
d1CAubxU3oS1w19ODHV1KPKvNtfeGXjXi9gGwqkya0dBgjC2Vg9dNn3DN01fwS4zHpn69vyfs/9v
Zz99zL/r3f7yX+/qT5foL//nnbP+76axv+05HF788wIQfzYFgzLhSOunK/vnnkL82QVR5Uib/dLc
1/08/eHrgIPCF2ZiKrNh8Py2ecPghV177uAc18EF9geaN6D8/3z6k7SqG5jT+F78w+9PfylLVnwa
g2/Nk+Uil0N7B74k2riDvHN74ifgvYJQH9J5ns8fbkOczhD5r6j65lOHYVNfB8dBQ7JYhYjf6njb
Qp12M0QR2Hlfu7H58Jjddr3+iPgAsQuIuM3YlMbZi2O1ZiWfIO+25/GOH28LwQIkMls4FXZ/n6bZ
V+jX70hr8hU1K0AL3Bm52fxw0Glvim6kXE284tbPzK07GJvEdV40BxyLpdkMNh3IMM1opfcVrr4b
k6oW2+kvil7/LsmzvWq9F6Zo12owYIAMxTmtLRat3kSphMcidZN11LsM7MNlEo4KAzByy1q+OMb4
prnTxckaVLhF9FKM0ykBpNlL/1RKEJRFvQ/HsUVXiDYulCFEIDldaqN/SA0TzwcmkCgJ94F88FJb
7LG83rudcVB87LAaYh37RrBsSimWZoMxJcsGrp/KfvPseDzDnalWbPBLmPMVBhw3QHasRy/eUHO/
iJyDcvbXm9pbLvoOGJgRb21ULwuSS/ifS4ZYUT2BPwu6G9dynjRv0CFGuveqtMxt2LQ1nvCBZUN5
l3gBNGT75A0hY0m7Z/YXZmKT6Bk+hS66lrEZUKtLCChTtxwmZlKGRf7Q0EWPdT4c9DZ/G1z0E7Vk
KppV060dpu9FKu6q0HI2hkYkwNTVIH3t9tVxhw66mI3BIA6X/IL1YrBQWxSEFrRxqObvejWt6M1S
dCaJrY5Ihx5R/7RLo7NPbmB8QV950f2UQYC9ifqC7oO+YHDehN/KlYKbvXZYsyAIsC+txfM0JWN9
NRgbIH8FBjkqxmMRGIAOjTP3QXFDFtqzklGxa/KKqgV5VhgDSXOS9FLM/VMV3NZpdltO1jrKyxXU
kZ1VmT80szzERrKrtfED7dTMVJRncpB2VhKku57kAiQ5AphrvyuclBaqB+CH3fGjIxRI9M1nkMaH
FMpH3/K5IYCio7LSpw6/9MIpzE2iwOx2EVWKPI5ljjUZxJXuxT9klZeMDbuHrKclRFH3aU8UYDaD
9nziRkym5tRY/rXP6mfZCaYy5l4gQZLtsAtKghimiAZOJihH6CzcrrntuGWqxiXbRCsv2YyKIvan
Wlmlvo+H6OoUzWdYV49aIb80ZR1ULJmrVpqxrDVsO2aKhzOW3YWFE8EMSfQ+SWNfufU29hpMFOQv
jM4Bwop+m4b2Szemr0modtKm/aswZEP4Iqgr1mgpPcd9t81u3aX2xoQAVBXiM661k8inWzOprno2
3nmV2DVmgbVSeG/9OBzbDJVIpR6xjh3xxe7sof6KkHUBT0ULPAmoh6C/HFfrF0mVrhuPQSdD1cBy
992YrJXbvjXCuhZO/hDGAdwJcDZetJlGSMawXr1kuMrIfg5K4NUB9pPJ9C6N6+3MjpmD8LdxzUAG
fA+SX5PmWjRYwo3JOdtgTxsD04Ipf9hudmk54pbcCATuSCTncZxtzSo/yomoHhM3lxEdRdMf0fTj
7A1ffOnVW5Hp3yG5GMtsjCdIWhYszcBJF1LG7cL0w2TBeInpBtQxPhB8Jp51C9HgwbaSMx7nU57q
RFVlO5H2O8t3twwDFqnBdtVvRnMLshASjrFznTJBSpWdmnpgkzXDRc0SdoDWtmcloO1XSN+6kqPE
zc1jojVwHd3ToLRt1jZvgPevxAyAZ0tGiUKlfSEL7Yc/csa06PEDk7SC0D4GrVYuhqbeupPBerBG
CTaF9/lEjF0IJI250TMX1CuSyZ2QztpO0nOZp0sP9ZWpw8FMESEmAHL0FGawbLJ3J2kuepVfmrY4
BX27y/Lo224HnoPmqZXah6hBGWhhbC50Emk8t7/YtYPRiBM+k17BxjtzF2ZRvEyBfLM6AtJyHkbS
G4xFEeKRJnxkC1FlT5zfjZHzAqvo2c7YzpI557rz+XTjeQOY1B+R6rglECU6brGSfvwdSoRQCmCj
FRQcmllxVhV3BWxQ2gDfYB/C5KEL8Ar1s515CDM0P9J51gH8swCFER/UWCI0I9TtRUD812JMs+5O
tdV3o6gjnQGDwST6aRnE7VfLnJHr77MYR2ujBU2zI6AiWHWpEd85CKD0TVDlLC36zp4urV93+Ko5
OEtZ23QmkXFbOgNbiT5GYORTX9Y+krF2mk1auC8PIHfx9nlz7k087vn2TzUA5gWCdnGbGT5KHyfb
ZTUGsdAaIVOOwr38pwT9WwmKbPu/L0FX7/H7x1/+b/6vyk9e+Gv5iQLcs2y2AGheWAf8dv7gUH5S
llK4zIBHXvVrBcpIH7OyC2kI0ahOcfpzffAL/JEQ25/biD9Qf9q/QAl+J7AiU5xNGaI8tvewQv5B
mu3Tl3UGi3Amxfo+YhjZuw3JNenJKCH2B/nG8rungec+9KJDl+enHnpBOJElyLXU0sUqq9vA2PHV
8JY7yTLmYAYjcFP68c4ogUeG4ybwdJrNdOmnNeabl7gUCFgunlHvEhNJ2bQbuAx7aHtxjfhAbxfx
XH+ybzMDfVEEPaxGDL1ueOv59ew62SpLX0UGkShOiwDAPiBeeMrKCzf5s4m51BiPQ9vsbPDfIxkI
C6Mx1wiENzVc7NgoYSA2G4qyiw/8xCK6qQIJaeLmIVJvWXTfCSWwYEPtoQCcLVUM/9ajj0AX7UyW
Bdz50UxHQLiLQ7ahDxQIE/rtMOkYpjAoAh326nOuzxlYxq7X0LQjz9DB3uGlw96oG5/wnm/7vFm1
VBtJN+/N/f2IX4Qxw37IECyO7z19cjgIEvSuVXHKrXJtQQJ3cBZ7+g/Dh+5iP6T2D8v41m0CpCDB
uEG2GrGCOf7EfhZENqwHEUGH0XX7Og3Mbk1kxp0btQur8XdUxGQCtW60qCsDcpN/TTBa5lQFqQEy
GO0kD+BLCYTPVs6T0x4sPXzCdpqwZCr1p5T0iaBn9m4rrgeqNgNnldK3ZZpuQyPeBLKjPJ6dNsOy
8om0McdZA7xOWWlicFu0HkZox8QSUGx6wHItFEQl0gfDhMPJOqmt3urgkT3FTZQzEWpDaoL+DjDd
KmAQovqnMsD90+ebZkSWiQVUj+L97NS0wV7mwt4MPj0JGpQYea4+jZildrHjLLvgNBawmuBYk162
dEXAj+mveoY+qkFryfKBrfM2C2tYkYiHGBlBEZq5FqQrIfeJoG3aT6r8Yva1SopvQwMz5GubpBt5
jslhzUAAOzu3GoAxwuXoUIYZ16GpmCxkq47HTOTVVmr2TgYNMhogUF18aLtX0NargGhDghwIcIOO
Xzc7NJFr4RoIP8xtiedsHraU2oOq+J0STTxOQbaJEpAeNpm1aQZBwCcR1lqNWCQYY61sDcP64BDe
4G2Alm/VqB0M4N1NDdYc+CSUVT29KT3zKfbKvSVS7OCU+QA49PA5BAfu+c1SjW9CxBevokKdsEEB
/GeNUXzSUq5xKN21drSD5r1zo9uWscgs/Z05+GSuQdomRpdvk3Q5KA4GXSwlJvszBjJQAc+P4ttK
6mscAbxP/Nf1N3LmdRd84CZZlL7YkhbQLpOiuJEjIQO5OLhT9p4in5qDWijn+XiIP0ndC7Smufx+
TkLzJPzmIRu1S9PZ+ALx9euDvpsITaNwXMASWJPBeejYtWBCGfkO5q6kTwNr1b+TKqdv8kg7Nkm1
ITlul9bZzhKnpoLdSp5XjkekVNtKIPWJ1bY1MQfUCQX5OUi26FQBNT4JD9sfm0+JYBWgErNKl6gB
Ak/Ch5adUUPQqMo5vzCbTh5wrTze1JbOCA8dijsjmYgVS1BY0CXqCEtChU6dY7P90Kt4o0yxlPhx
ndJ6C1AqqTS9L20mdalTEUyQUYuawW2EoNiTJP7h5WAEi8MvEyvTzp7ctDm2Vb+VknK793kWNOAu
4jiGjwj1l17Sb+sIbtZE+MfIIqfQNOaE00gcST7/PfuK7abbr63MfU35K6kV9lb6HANNggteHer9
KlRkOGjfQ8KGOak0Djd7+qEmYzs2YFwN67XkQXQclwg1md8ZdGcLyDdYngd1TSa1cyp0DiFlVxUu
ZQxMAILBU1bPLUNmvBDPujFMOHIDkj8aggm5iBmrGyKDlqKV2664bfhlRfCkaoRMZH0SHTnWT4Jx
w9R7N2nonKO4OecZ2jiq+ObRT+1sYxY6cxL/XVWeC5eHj42UJmyw+lIyLFiObLkKkR+gSGwcd1q2
bX/yAwyKKCQ99qdYYq69b+2qFJu/5a466vNWi69x6e1QO7FxDrbKgAwJzYIraW0Ew5oqD+/6tNXm
FiqNCN6c0FZO6UVjJMqp1EKEN8cHPZe3M/4X2sOi50SHQruXhrchr2irscyO6v5m6Mcngd9Zo4Ni
xXCrpnFvMTCwY3TafbNQ2nSoBI2nF65lBkBjIuAnvpmG9LnsZ1X9e9tkO4ksyp04KFwfuy37+AIQ
m3/282avI9234+xrUHQXdrzBkMIOsOThbL/4NPAZfSOOdwvImwn3a94cIM6zPfUw3czzqvSZ4M95
oblMMADXjVjLHiNYe1vzWynwBoT98XU8jV3b3Zp9dW8y27W9aWPQw6a9vLQYx2jPg0g/u4Naldnt
pJfHLrmrJndrFPGWEuwAifhsWNEBVe8Rasq+iACcdNU3wdeHQnwHHT2WA6a6K9vz6IGAJdbTc4K3
kYZ7KWyn3HYw1fbukF+nmnygGNDISMndOtHKrK1b8uTPnTQ3LtlrVdusJa1xmWY76HSgX3UMxFXO
QmXaTn1/IsNuRlkvc+6GeFx2trcqgT7FyCHNlt0B42/kd8tEiWe/y6Efkk4wMWLOxP3Uhncm2Dod
qV0j+AGi4TvLw3WpAaGwzWepxl0WD+skuVXGuFDCW81KW7fvPiPMtmwfUMbq6yISR8191HsW4139
5VBNpZYiWgppp64x9xHLidCkvtxyS93Yjv1u1NPeyjjZvWtE9mTaU55A2wjA22FA23aBuTEMzHuu
d1+iz/TBcWPjvpO2cUh6d02wbokGCqVoRqgiYTismzZ59jp17h1s2HXR9YfEEDeZS28nQErww5cw
EUjg5sM2ljgaGBqiThba2mlMtJMEmNvj/RTYj7GGlqzvycOGTTIxnko+ZGmwTX1qDR93cL2JmIb8
r+9sbBsd0/8HykbMUfP9267m7y/6KYny2I5iMxG2PTtYf09iMx0caC4ZTvQz81d+7WhYcIrZAoql
A+/TbxsaHVMrk3jTMNBLyT8k/Ge1+08jdSksYdDO6Ezq/zpy/81CVUZTPBoWTqu+zRr6BbY9XofJ
p7AwhvIrPRfEwSyZh8IsJdxB4wH1OwrPDvUxsx6fvalziBzrnFlRx13cbdueCc6QN/ONEzGkHKwF
br8vPJNQhMfqjlxYRMOth8Y/fUFOPisnovtx9tRYKd0DwwrO/157CznOVqkb4evqphuyzpAOF3a2
ZDi9G0kZxghYjsus1CviJkIySV2DMQcI7QXIQ2ppnwLWYSmLfgiFpBs9iKSdxwLVrdlBGda69EvF
0V1Z+VsrLK6mT1uR2NsiYyyez9uxnGCjBjjBaFrnriDdO8+e68lbKQUHzqr2RmZv02q48bqKer8+
wjq/Dqm11WefcGQdGBFdbNPa8vV9XhFfyt79gRkTa8XxEYTRQeInGHtcl0U0vKcmqwAb1jpE0Zir
z4vb9EE2IOGcgAjaPmNYZqv8MeUWRzSfnKRS7Dryq2VBfMSdNG7bssLuCiuFVKd2kVd+TxRsRVXc
G0iM1IDuLKqLqzcpcaMqdcbcCWNHzoBLv2N6bNrsxVu5UT3XVK2h+yxHc9b/uGtZsELJhvzOL/Co
pdD8vTh9gLFNolEVkw80zlGGOt2H2TslZJqYJhXnbIDod+W1FAoDmZHsLVhPRoYO0QsV1KLPxuNU
UYcbA1FMTIGSU5YQgAsrnaCvtCZXerCjE4P3iBFe+GgAsUMj7zyMKifHsOoOUVveBNJlHmfzMDoS
7JHlRC++zdts+KIEFUTvKvzHWA+eptp5YLl/KMrmpSnjsxqC6DAZ3YNuBSmvwwnrzd482SKKQ7Pl
r9M2eoA38zHmxMKxt+52XW/fgNh8wtVJVyq2UDIfaptRe8udZ3t0PlMueIdUOKzEqED22MOzkVQF
O2c8hYSQnoAemJS0Lhtkn6Kji+u3hFH4MtCtB8Pu8CoOn7h1qILhmYQ1g3Dp1jz3mX5BXoximlic
DSinCfl9cslHcL8eWH2huDXjmoYPevgXarLnTNUvMHBuyyY/wRJDJcvWCcfHImnB+8oATTZWgE1p
j19S9F+w/Ygax2lYwgucE4r8tP/AEhtgo22efU9XBz0qIYU26MGESyaFHdEumvoh9hAa6U2Ha6JC
U61mQExB4vxNQ5bgQnOAiHckMaCnvkypOaxyz5wpj/6llYSGjjRruY76qirrHRCoS0DIy9aLp/uw
dU6pMTwQWJngkzDxKMc7FaHEIBdeLTuGxZMGcgkiMlhd8i2gjrxm+Cy9It47tsn9PcEzz4fbUk53
Xg2/o/PJBuqrO4s9TQMTjZjfp5jx4mIgwz4V/pHmaufRSqbhdO8AryF1b9/r1UrTOsJMW/WpF9V3
aZGWS57Mm3KSjjZlOCfKn9aNS4MrHMaUWuI/mjCY08Flcs8GyHHiK0So+6hUezllJ7K/1/HsttES
8zMakTh2LfUX4JmFpQIaIzLg6sg8kuP4DI1ifjowaORWoy+12snOfgZbC+XjCkAy2QJyi+cVCwKT
ZMOorsjPb0Rb7PRervoWw7xXMNtJxrJfuEOCmF3wlPusBhIg9PqINEB2axlGu9BM9gho7/ukw7BQ
brE/HrRQv+i9/UY26ibHTrhwIedi0gifMMxu+757aUb75MThdzTRPuf0PjQXfeweU8EsOnE+k1iu
82bccd5u3bZ8KCpwIXD5FsXgbPLBmglhxP0F2QG97KYiyyRDQ7jgoAI7V+3gIxF4XUAE8usrCVvv
ca89emBXAr99AgrP70JMGBh4/QPX71Nuqo02Fd9VnJ1ylHusqlqSiUcsz1hWF6kk7VD0vKUT1zWN
bnWsaA2B/MGLm4JOu5NaaN6H/aivHDs5OoOxl4TbeqMBScy+OhUjOkK333XXISwIFtyqHIb4VAoE
Oo5BXnIkCNOm8+wIV6jr/RAEFOGGZh0LzbwN3BJvcktqodEfxrI46wlEBTIQg2NIdMH+j1dl/5Os
lzYXInXPvxslX9rvuin+dEnJO/p94fW3l/4cJut/JquYmsb6JwSumAEhSIMdSh74IL9XM5AgxHBX
d9C4OeZvtWzen6mUXBsNnDCoiZAn/IFpMhb3fyq9mCVKMdM7YXDy/fj6b0ovm31OG/rdtK6zptgQ
EUI0rFa+Mht7bVvIWLKX92UHd2+waX8Qsdpru9FHIvbGTTUNtyqV4SKeyVVaD8MqBfQzDYRd5KJ9
7kfEwLZdiZVTVdraGBpFlhnhDUGiX0gTu4699kM1/cWL7C96WbjdwtvHETYPrRjuGWnAtYD0xaT+
zJEOGMvV3ipdMlSN3XvNVFeEc3S8cMVqwnEyiAnMnMNlDYZsMrzbaGRiMWUvSkNLh+f4GZO2xUzC
vMMPTp5GANmJ0J6t17ICDdCCjxm/jPyFl8ZcYOUGHFeTnz16nYuLP2ej6qLVNkbSbNBkHbyk+goK
WObE+i0Hb0xWLaxRYF+WvdNAwLWEsGCYAjdHAOPTGFTLJgqYIZEuGlOGaKMXMaaZkgBnJGeZaxWH
wuzdHYOCZtmhAbhULBA3ZeGpLSz0YTsO0jowwMNGORanKoOFPjbeWx7ZuyHKHoo2thYl+jWEWKSj
2BDpfRCQTvAkXSBdZlsay6yV37bC9VioYZmH3DRRQbnk2j+M2trjR/oyiy65zSMLieCIcatu9obr
69Aipoe4QHtn+P0b0ueziBTMvkqfzmlHaoHrzyu3WpyqPO9Xyp1u1OBsy1pfySF7Si1GEsraGgOW
sSh967Wet6bSxzXqY2c1JSBXwqa+NzyJLtzSZs/RIUGrbpO6itN029a+hfW2nhZdD5c585mRsV6l
6cZwp8XgKixVwyH0xNKfU0z92twNiSswxpFjnjibMWFkl5Y46ezhVjrF1S2rWyJerkxH7vo5uDT1
om0pfbkxpsDZ5SooaS4MsdDnjAGAdyIjIVdDgGyo5oc5dHxsbXacZk6IljEVt05ilMDUxEpXcseU
4aQN0Ua5OA2o+W34HsFNUTAEMEoW/vVQ3uRZegEziFbOdc+Ww/qwYYCSZuN25Dz3LRTYrSUPljE+
qDx+CjPKCOZYIDEOLJ1XKmEekAXETneymnml28YIoO8zjv9/7J1JciRHmqWvklJ7S7FJbVjUon0e
4Zgc08YEgQDN1OZBbbxNH6BPURfrz0hGMoJkpghrV925SUkhCBCDu+mv73/ve0n/U23BoZjAatHb
8FJo+m2VJx+jXj+UwOCKmcrO5hKcD87KdY1bFEAoITeif3SttLa8jcIoPDBDDbyzQ3XOOu/MRN8t
o8og11D796PtnTScASDT4Hg54AoWFC7Gu8S12+toGPamtVpU/R4hCB8jg6YPsbZwwCsWqMWV158k
KtvoQplvQSWo/EGUgfvCjcs4jxlxAQMPRRn6pAfFplWsJoJOu2A7PzopRLMWPX0pteYur3MGyYxK
48AeZ+4taWSth3DS5lGG69BkP5VnD9gGpxX1h/WC0f/rFPjDjWFZT4ZR6it4qPeT5l+Ez3fEvQVV
l4rivG6/WkJgQmjYXZU9f7Z8BvTmuGbHITtzkIMwpclp3TvFbdx73aq0KiZV12Eeywf21S1m0arL
uvtay591NbzVatgHA7WQAuzv0meRvAvh9ixxZso9tgdk3DQZlmFYPLpN/TVpeNhgtvjCIj1dNeaQ
r80UU2fMewXfuyUwr8BJjBmghmsj4xeR9/na6hP8AAZ3oLrro4Or6Sg9zp4h4jQG6r7PY2uVRgnw
PFHjGU2Gn8x8vOtgUaKQOemmiOfyykqM68pzUSU1TF51nnQrqlnLY9xy7wXdcwz0gXQwZdAHw2sR
mknGFaDn3BsY3NQH2Dckhh8NH0JpZEbuTpNZQ9wpzfMVuRAKx9Mc132fgvzrRLli3U65bIeboqES
wi+1+X5hvGcZS5ncSrgwCPMxoMOYpGHrbC0ExmXtEvmOEudtCCviqvIyTDWmpCl9CpzUXpUTEbyq
r65m3ERLhz9ZoogS+O1DWaYxPxwG69JraUDNgm5VlaQQJ602F26riWnx14eg/zfZa/MK+p8v3ff5
18/yk//JP+QPo9Kvxs/5s78NS4xEBq2LuI1d5pEfZCoT0hqTEDk8NNufP/JNpsL4z3YJzJr7j7jA
t8W7B7rCofrH/GVZj7j1F4Ylxqs/DEsmxlOLQCugDA+r6Y/DktUadQK6n/K5uH/q5q4OvUI/1UjG
Sa348NXwbmrFbU+3ByieghwpK1yPNcQ6rCLW02yHGGjaW5N2EJ7CNymF5p4CLhroyUYIez1NMViJ
uVJECC5HJG7Grfdz40hjsaAo5xoSPbBokqE/fJnTUYLxL3y2+2Rd1dSXqNI/hSOplmSuNiH8Sv5l
rjvhqquty4Ret7kKZZhLUSLaUaK5JiWbC1PKWOA0NfLX1GmMR3yv5Lxm/7Of6+NzhzePlUz76OmB
tixYBiWzbZo9B9i2HO+VD5sx0yRg0Z9d1tit9b484g/EACot58WYPdltPDzbuRZgCq+ie+a5aNUL
H+mGQ+ISNgh8nY9VzmlR/+w8uamsnvQ6LnDWU/XOm43hwlAffWz7IICsdGsU2bucbeTyZ0e587O7
fAzN8Nz7xetkmlR2E5OmgoZYQWW4ULKmUzfUT3E/3+TagV+TizLgl/UrIPdpC8iHnxinu+5qeKI8
/a6JiPi2uOG9nn+Se2wPOM6tReSY52H25cjZoUOqTa6r2bQT0tNozD6eZnb0hHH9FBnusK9nt0+G
7Ucl+H+6n51Asycomd1BavYJVbNjaGBQZ73KGBD5NNBUqqDkBX2tU7g2whp1I0qmbBWaHG1lDb+9
LbF/anZpbSlBuWZyulSduZ/IfqCDyIMI6WtUltoGY0SftCjMpTeTcikBGtZGKF8ooH+OjAjLXfXV
M4B6FaNZH/KcP3dkD9fCK6d1SwweyVQGx8k1PmvpJg9Iet26kZIaQV6m+8oc+5PZZ7TOzCca3Tgr
l7TlObVj2ud6R3+eDDWEN62lA7ZwOu2dtkjr3fKi9CtQo25bKNAOepK523jU6pWV+wQcGNFWQRP0
O1eKW0BP3j6wpxac9pT2j1FCGnUhy4HyyiHNFuqlDOGchB03+dCoqQxsYBeCSbwjOFpsWKCeRrqv
YFU1BcaJ8hVzIy3yLYyE0jDWbW2X6E0qWNoTm1nLpTrbTDocpBpjJjXH3pHXLcOoqPg9TrxpNK0C
K6APGK1xSaShDq3Blcbai2VPWAU+Cq7h0PpvbDf+J92jf33CC56j//x8ePiv/w1k93P62/179l//
B8PA99fp777Cb5sMTFYml+O5WeKXEMC3cAB3bWz+XJvnXNaP92l2gTrP7DkfoHvih3QAWwdT6KxF
CAhw7PyVIwLs5x+OCFsQTOM+bepCOD+nB767T8eOW2vFVPcQXGJx4xT5sK6sIVhWHuzoouqzZa/F
HvdI2fG0HE5sN7E66z0DVW5khHTrN1pN0y29ktPaLRJzicf0XKHSGBaOHm4NEDqSn5zAeCmimS8Q
o5vZ7nQkzHzXGA7/6vRA+vm+0nzqI+I71Ysc/cpmxR9hCrNN+VWvQVHqpkZLbrUz2XIvoF0+qJKL
RFU3t0bKzM/OaBMzyK+bRtw2OeHO1HxxHOkA/+cSnZrhfTnln1XgX60se3BzsLwiNtHPqIpgr+lc
VE2SSAvUW6yqvQefae04ZLAJdpAElfWXJMcXMFg3YRk+eVN3bi1CWn7i7RtZ0GcQr8M6PFQl7RSJ
dm0pYE0gpQWRWhU4pnKBk2TQToy42lqL5bCipe6hI16swEaHkcOqenpD061WDvGBHvuGQ1y0JleG
TJiieY+XAQiNT8BiHkaxYVp7x52WMjHmp1CxTyv7vottGOneq5w7qujbumj8HVgNRMs+bB5KdDQA
Is5Jz2K4pKEr9mKW2+JZeOsyszwBrm+X1SzLCXeYGU9IdWkv3p1ZvGtj+77sjbVA1bOkse/S+CRn
uU/Mwh/QfO3OmsXAMQAjNaAP6rNQaM6SYTaLh0gq0JEC2D3dLC1OobWr0RpDvfjE0reZ0CAjtMi+
ZX3eknteROiUAXplJ6InJOz30ivBZiW3Wesr5IBsa9bVFkYbtipTX1sBS6seB3I34jHjuVq4cjY7
JytIro+xJbd16O3LCHdXDm4yktE28vKLqIK9ryAjzZsyJou7duie7Cjcymq6hsKnycRd9V2TEWHx
NuQL3jAI3JqBfVAIvX2MvILwy15kbyEEp2YLzZlXeG6Fe4FUjAlkPtuw1USqXzQW36fQj9AOsOsN
1go86w7039FCfR4H0XCJrbkMiS0ZvRPR9GKbp5pxMcoekrfI5aaYRW3bGZ8bVO5S5xKQmvKJa91M
woY0ANR8E6bWR6cAkRQUbAhUcyStfdxDchcsy5RsqSHQg/sMUjrOY+u2wj7i9PFt00a7wiTe7mcO
ZY6GuA2ssV2g5gj2Ff1aOf5jK716x58IRM1wTnwbYuM0rqxCWzU0rcnU6zaitb31VHss1GJaksfy
HRN+DP1FT/auFT9xX7F2Rjc8+Wl0X4TJjhTssW5jbqBs9VZTjTUzTbKfoARsdcDfTki8WiigMuMw
LblEjoeaGz6jXv8T7H9v6aa5s9DK4haElrnqlbWZpEZdYUgXTT3xm7ZcBecr8wS1CyhkeUx6gNKI
g6pUT59Bzi2u7Z/sRvsw7eJuCtHfY919b1IVbDtNFcsJfpdyaJdte+OhV8O29vNzKKEt+GJH6O8O
fv6jr0MTor2ui7qNbU1PU1aGSC/1I0lMXnP1js5rJgT5aHMP9Mbx1EAxA/V0lNSQwIYh3mFTYYVI
dBsCMxNezE3ZNY+dpnOvxLNlecWdkSVfika8xqK2Vv++7/1isnb+5Xl+ev/b/0rVe1i//5P7Hp/9
7Sz3oLFw1+Ngdk3d1S3s1L+e5Y73d+zNgn/oce/70ZfAh1xLcJjbFuxt3Ni/GROAbpPM4z5oc+/j
0veXjAkE+v5wmuPX9Hwh5nnC13+f9HaCwBVR1pWgrsy5GAptwc+QKm3SXnchyaQtNeDVEohYtTJH
epUxY3JCEjNZjKW6t8PxwocgM1nt61gAWWbrAEjOpX7U87e8Cp91ndVMaxeXzJTN1hGmttVsV36E
BYBCXzbRjYwTuJ+aka2NqFuGEzeWRGorp4L/P1q19hpjbiT3gAQagQKBj1wzmQ/paJ/M3Bo2ZtxS
I+CJ7t7VevDB9H1UWhZeyQdn67zD91m3PrT5dKIrJCzJn9Tl0k/bY2RLzt/0hoXl7OUO16mv2HRO
0VkHhE5wJn7ASfesGUTOs9JZqTR/MsGiyMZcTpO2nyiY3SjQFUizAB1V7Uck4CL/xBVgS1gZmqFt
FI9BQVGoToc2TyXtOtZjfmHVqG1cYtXbapzn/IAUWlzhLfBEvmUgIf011LTxtbl8BPdsoOywM5CT
Pry0uJLnnAcVk+AGUQyrXLtHO9SvgF2nfY4q6VAK4Xahs7BU9OZEYNRZNJjnser3VE6e4WGxx1BC
W5mZ3z6TCqKPxXCbYp1zsdAFtfV1Mz7iwidBFEKLoHH4QtFpslJW4S+ow4ZHCCRlEZbeh5W042Ls
mvJGoq6uzLo0q6VVDCD5ssgPYNYx+VVDcjOlzj0/5ky9Stt9zCDnCP81sgZjERJg4c7W3Xp0jrsz
NUbo1inWKx/HBK7gmSwDzfax621eaRHhFluj83sM1Z4l7WNL0UsSW58doBp9JtbodX9xpuSDfflp
4M+fGcM2A3FjzzaVJtn0oG/qbkQKE+4rvedfaw22LcIHsayZmKM65S7qmaITWui2xs9kHb++6jNr
R2tpepjpO/bEGc/tX1tNM5unmSk9cQ0FtmlAlOQdUZ9qqod1URTNrvftHPowtJ+oeddC8D+1Nxts
QDRCuhEPhZYAXORXSNZrOFrSUsRi5F0IdGZlC0GwZuYMGVFCpjxj2taBEDn8PZsW3hFwohhIkQ6s
COmRuFHbwS9Swl7UM9Oob4AzGCljuM0BvJTKArFpTPQr+8ZGdeapqADMmbq8j+nIYf1Bv0yITFNG
sOOCWlzjCB45ixPlg32PxuIWj/chK/p6BbsFd0xlXycxjxkWfLwgtw6ZA4CT6y71ZRNzv4+hszbb
x8KmtURvDHNZmvqOBwtI9NHEqin7xzpXF6tlQyY8njJGrLol0H6yF4H7mRb9T22OHzK3gwQGYdtt
ZBo+kBgEs6byfE1yijiecQrc8Cd/onPW7g2FBR5Aj2tLAYOp0jYqa69TOy0DJddBGRyTaSJikljB
Y1f09kswjxLDuO0ia9s6vInwSNsu/wVjVFj/4659Rlm3LphP+h0+CgYdd6gkedTR105OGFP+aAlW
Jin27yF4yY0ReJrh4KgYDap+QEdg2H/Uouaq2lmeSv0PU3kr3hIrCmZHHjfeHdHoU0tn/L8P6l8P
as6zf37x3r2zwD6/j0X9Jzduh0/9dkoDADaFbwgBOe2Xe/W3QxpXIWAVn+N4PoZ/wLHwSZzn+Apd
Pki5Mirvb6rsfNWm6wHYMPd4568F8s0/EqdpdgfH4oE1Rpl0f4djYexrBt9pKT8FqUh96fTpK3pK
VVO7S1CQB5XS/s2GoUCWGg5erz77bOIoNh+kM3coWHG1iEuWK7X3rEvTwa6jv7EXDrldTTcAXXYc
NrNjHsq6po7SQEcbvOrGYCNbiWpcD75d4OSLjpSBLIXDNDm//FWXX6o63qdDcZi6GXvrN4c67HZj
IY/E5ze5okPObjejXS7LQW6TlHVWnB2qAUD+iDdpmqYjqP2t64gt1Mln/j/MUood+mpdw1Gi1xIP
dJ4hLaINhlm3j1Pcy25tEuri29fs0aBJS/vCG+qRd9g+gtrkQG8aoTj5U25hlQ4PiV9dGjhPyVTj
7YX8hC6n76yiP2Z9f1uQKUhnShTz+mUCG+VN7SXD57ZkD1vhrPT9TaSRfu56wzpG3ohLBaxoNMOo
tK6778oXqevrciZVpSCr+hbCDRoOJUQzz6oBbJXkAAZMM74GM/NqBH7Vxgi0yczDKmcyFo0A044S
df6cRdwvYdPQn22GH3rD4zUf/Wufsf+KqTevLELhGTVoJ6/lThy2JXtF6Fz9jOnyS9g7BsNcAwUG
ldRXSzt02o2YAV9Ad9WSqFnM+hj8l+cFN/HMA5vBYO2MCBvH8YgVlSR80++xV8uzBRmWMu/yMpjZ
0wRpLJqRY54FfKyFQqYawS8MKhl0snTGlA0SqXMGl4kZYabCek+dGoE1o3jwKvVV6cPtGBQxnOKO
sLF7qfOU+Id9k9G3tUyQf/eAqY95LIHQOkXz0s551wyj2aPyoTHIRNNZVNbvSdnuSt1qOX0Tki+8
b+ekc7REDaBkIksOnsRImySvDYWibT7muzEYxM6q5DuT56Ne+5eqhfjpkwSpCkJfeQbAE+vctlHj
8+Rl2iFNpccUmHlrPdW694RUHxKW2jia/xBN9SnrChbozroykmtZ+hsNKm1vgj1idpCrXo+urhq1
fSN8et3oUgjD6s3Dge+wGtRLsafQcB1bEOxDSBU9VZGOuGnT8H70rIulE+7mhmr16TWo4se8194N
aiMXVTPRteKdzMp/qOvpHHneKWQlmylQ3IN7DIZiCc0I7mwYnTq+eg4qGvfpkt7ARzJbRASxqjKl
82L9qQyNnRYT1mC4QgY5lxqVy6Noyes1z4kpjiWLeEE7Td7js9Whu6bjhizwtqPkpG6GF+UlGydx
YJTHJ5okyPRNXOib7k2xv+5CbTMI/9nRnWOR67TQZjfUfdJdKmOga/ZXoXfPGoJQ7tjPYmrOtlnd
0Bi6FqVxl0BuiJpkRXXk56RhThPWE17i1yQtD8ppDpkct7M2+Oj0NW1aNrIF0JA0AfEd3TLy4FAp
7Wh51y9HethGASoisdGKqrPd0rpXDFawU27ifW2C/IEmlT2CD4497D07R07OySnpliySbKa7Mgid
xx4zJ8uBs9PY2m5wOodi0/agU0NQG8ZJRGTTbb/6dHrdA0sHkDkKRL0psPjYRfaKixi/QwAOa2Sg
WORECpfslW9cXb523AiU3WdrGjsOFY8tslEUJxaVu6mgwEFYAqJVO5u+dOl1mcZrJIHUtdP0asaW
vRzbaR946cEImJXdtH1OSVdjLdo7mvElytw1Jxs4kfy1rManIZ4GULJYYCetFCtVQEgKXeehUMaD
bakjTu7dGOrLxmehlug4ayeblGbXXMlPbIc2/xpIsYfrvU17dbII2bqTefST/KMK6TH069mVjuMu
CzUH5lStFs7krNkFrdJiArkoLlpTaNu4EPlnU0icD0m27HIAIrFodrLtdymIA5W6fE6waWL/kLGJ
yukOFfaXatKWTWgp5mP3A0l4QomKDrJQ7Yp6kk8Zkh7JdHegzZbkjc0VcUNNG3ngDLlv4k2wcAYs
JHRFLCeH29Z3c8Wv5Qx/y1tsB5JD6z//448mM6H7XPRxq5Ge5qj+cW869H1jWD0KcDvl2QZ24nOg
3PcuNk6JK16kP4Zr04Z7Tyfg//ejHckOAxLtd3+AFRbEX3lKc//4f/4HCsw9u8/8h237Pz7v21Tn
/Z31hG9TauP9sm3/TXthdgMnZ+KFQWx13DkA/92yHcweyxfb/BnO9IP2Yuh8MXYs2Bb5sn/JmWiY
84vih5w7Cxn+K2CdsATojv+7F80Utk3dRSav0bi9TGh9s1mrasZrZxB2FlDBoWCWKVAWF9u+NpDQ
siODbs2Q8i1FBmHUyXPJod6xZNK2yaz0tmAFly0O9c42H3mm0toKqafunquWIgJ2Cj3pWVVNu0aQ
FUwS4sttfWM5wxM/NjlCZ5dkjxHYG93+zGzCqqO/YxxRm8DHLdZw9+SRkV/xbQLw7WGHArdfFLLe
DCPmbt2lSTFwDAqy6hJXuERZ7dn06/uRlIPtkLOr5IZu0/0U0gwQjqSmoYb2XdssS1tdW4V2IGZI
DQ7AIEeV8vIzEOqNm1bJijnnLu5TSE6FWumGOmSefqND+hai2MftvASgrCH5HHzJtUr4K4crfmc6
yKSSM66oj9LnCW913W4Q2mtNlxJkI5ktOOXOZOlWbvMGdHcHtATyK9djKztAFr0z5Hhym/heyeTI
2xpZNt25Leo/HiLmaaLOXr/HVoDN0gNKR+TdafCH8czTMm/ZlwR5Q7CNq74OLqWfPbshpHE6GLjy
3+VdvBmtaS1C9fzdO+JPHkl/0nAnTGy5eDksVoKGPmeSvlvUZeHkt4NhVWvdTVegFB5Ke9giSEAa
jC6Wm207GtsWDLP7plKPPiR9thZX2WgaeMeBcfMLud+nWiN7S3k4DRI09pqDf4hd56yVH4apn7pS
XrIU5rl3KYPwHKUJcBUIhqakJ5OxSovI6/mAvsQ5YwkUB+NDKLOf/vUPyvvyD28kT+f2Zpi4Wz3C
V9zEvv9JZdFlbYKxd82OXqdolcJK3SemEPYhPAhCzEF/NZtnb5hIpBOqiOW1V0+quZYIj7n/WbaE
p5xny9v1TQ1aSu5GF0tfZBeHBj6YE2mY80I6R+HHC4Y/T/Y708f5C/ZxVC2R4GHhdw7yD0TCkRA5
hVM0ZXsUHK9Hbg6lFp6zEUxuEt4pGH+T+8S1Yunh8SLQ6i8irb9E+tkHIJmUw6n1iPqCJqZ4/Flh
scsybgjBdKfwHfCDHtyQrvL0fvIf2uJcxw3BDPIto3fnj8cuuvawqPzgrfblcqY2E8awKZR1hjfb
hvpbQ4cPb/vE3BOAdNkCqWo4xMTnO2x4leScSgHX9LyYu/CDduVy6RC70OPqxaGrwanOvBsefLO4
SPdBiwiLM+tDXYiG17DAtJGnoBnkPb2Bt5Ub3mlpu1Itt8B4BjdO+7pItlGW76XhUQzWLVgMXe3W
frBKjQEB5W6QJED0m8Kqth3VH6GiydpMTknhbUoT1MHIgC+qmyEWy3iy7i3iGz57sjABdSUYcE1r
Twf5uVJfDICd43xhMLunIrTOMiMDkwxYJSLaqbgs6ETMEJ1gft2mwCHzWQOT0WMZ3g5Ns+k9f0/d
wxpD8qpCrRoVY/OQbEtrOLd+ANOK9oIs3lSetVeKJvj+E5/RJewENxlxSCdvF6YBsA88qoZxM1Tu
PkcVs6ZqpdfNGmDEqnD1iyijAxjeYxJO751Z3TYEzlrjyZq8TUvd8AgIVdjU2athbsNIN7AwVl2R
3QBquHjEShZ29EaonE/iBoVMF+judXTrTZSnr9Ped9ub3NGfRlRUVyuP/jhtCURtC8nWXXaLrohP
LrvcFhEwRwwMM3BOWvJe8bpI3XLjCCp2hA9hQn7RS6AZZrZxcMsMLKKMqV5i9gUcra2gz9GKPIBh
B3ziKLAS0cHkgKpMugJaHs6GYtPZHwQMbuXgBDOwyAp32w/Yo618N3HPH+fEmEHwsCctlzNoL6oo
oUa83dqjWmezPx1kx6iKN/KL7AXHJ73Kzw21dxoO3bou77Jsus2FWHfiwYq0dNX62V0PKz0U8nlE
ayQf8CEVymj22UZvHKWP4EuITfUrDo4dMM/7+RKZq9uqmBWRG41ms8iFKtfIrYNKUePotHwkAW2V
2jjKguQ5t6jKo946rb2ViY/UNp6a+KMybx0NYF6quIjcV3a6EdELgtZa1wGXe8Z+xMmG+xgMAbfa
IF22enRSGei23qPN2DgK4kxNJeAhVFgnugXpKaTcT2vWtkP25+pzMqx9jZG5YRnguO9a7fMehNIQ
5w+ZW25bD29yVJzC0D/XvthkMYVN5o3ygNWwzSiA2kSDt0rgPtvVy9TXb6XFbx7lIsrUNp/qVaIO
VjtjbuBck1UbvfpSmsmG6zfED7GvWVHkTr9RdPKkZU/qAUIqpI1QiX0U6JgAuXlH2ddgGl66UByp
JF4or9j2tr+yyxc/JFwRtNwAiqWmJqL3/kZFe2IrLfWNOKy5pkkdr1zkPrD9pIYpO+txujFiucqJ
mFXFnoNplfEleB1/SQyD+E+wcQeqOwr9ZJbGg5cQhmrv0jHYtknDo5gQWhiycE2WpMXuJqqkpecc
yfVtErtjkVAeleL6pdKnbG5oihi/ICUE6kyZ57bRrgneWVL3L3o3vNj0p9DuUu161W64DsT/HuuZ
QekYZkj/7nT/s8H+6TP8Yaz/7vN+Hexd/e8mrWwmmquFuArP8B+DPR/CkzAvVH9Jbdt86NtgTzGG
65omNqhfHFJ86De9FjcTn0UymN4MfFV/wURrz0Ly7+Z6Vro2bXMULVvzcP/jONJWDo4jIxrW4+RV
j8GobjFxy1M1381rTLVsCxmlXOkCKmbDQk0sfG3X2ltlfJU+OdQ+ptrJshuL/hrPXw9YjJrBo7GM
12JJj8OYdm+Sr18X7kvjsz/0mvQuoFmzt+2HvMFSorTmHceSxrs8e59iinGcAbJl7X5ipUekqSz6
XZAWRpv2sAInD4BARR1vBUCQtEQfazdZRLA7Ga1LHRcPmahBa+uODemuY8igCEj6erf0kowmrZIc
LNVCXVj6V3IE0Zpo7shjCRWTzXPOJQLSYIlBftFTfrbI6DjSTN1eux1tn1L5d0If2OlJO+MLUptE
RqVZ06lgoUJQGBEPerSce7PoEmGRZHUkm0qeAIkXfBVm3syzGI2++EBwuupPwqQCtywc4jjMtKFH
r0WRk6PPB+fBL+w3XLV3ow6FhqH83SYDwpd073gWEDBsa7kKR0hGokVvken4NWu9TV2oEPnLM762
LEyXEaucQrNXAZFcj0otV/PXVZLsU9q2As2LroNtIb7QxUcXwH2CM0XLUS/KVtEgjE9sUZKPCut0
R6rh3sTX4uaBtfNwupSdl+zz2fwC5uydigXC8CEFZ1bgQdKR/cbT7KNbBKu2YK84IGdbaXLne8Rq
ZpsNuZqGffDEU84uvrJm3VV4crzZnBOO/OKjnEqxXl6TvFlXpk3aPFrr2vDFF+Nbq9tvXYxWE9n+
xiZSy/RyNeeMbTunbdM5d8ta8YJuBg2QSC5nPD0CwAoiq7mltpXMrwg+DD292kPNAZnttSpeZcR7
I5v6F+K+A4Tskfivm5LiUrEjblsryo4jz9BTr3ScQQOaYInFzctnxo5XkSzBA7P0pSIEHm6JU9PE
Z6VQknrCzNIWd65sLnnRnlWgYzHqmgFKlLMsaYVz8/wpsd0D+8Ft6DEmeI3BzhiC8soEf2Bz76x1
7xBbFlycjnXGrDavJuGeWICins/d9DKwAR1HxGvyMl7LqoIJkko48ml+jZMgWg2Was/k+tZdF7xn
qV6s8FJBdWrzLwN1zGs7NQElmdQxuY0LdKVH9TKD7KOlRWADHetBKm+fuB4UIsu8MfvwNSQqfqd6
Frhlh+vMMXs4NcGpjfgOKedbuvbgrpXC6IiX6znyNWb6TpxGx6Z+KlXUUzT+TWZXd/QQvmLkuwe4
xH2aiAh1UTrvAppZl/kQMSPYHcx7Ge2hwj8XSXw/DOXtqHH2O8RxS+HGMPApU+tyMDCqIHzElgBH
NA9kzB1w9CqDKhsvSF6LAO9lLe6coPzwc4iPtnaumobpZLAxOOgAmlIqoEMzgjlf0eddJRvscw9Z
6t14U31Azjt0fUUDWsY8FU/0xMIyXemhv7VphayMaZ2KdF/qhjOb1hh8uiOqNDN6vG40/GeVY5xz
Xl5Eb6weev8IErRyxnUSa8mmVsG7DEH4pDTfZd4NHvh30+yPgU+6Cl2eXFhhnRCSQVAE/rJU2UNs
xjxUZbhRZbfPamRB6qz5raVnVYqX0cInpmS88zLrZTSI49fggQhaWo+mk8PKzmh/90CaAW3+iLKR
PIJfxtuwcQYe/dV7ZfF07PzwTcXtfdeVxBmjplkTbP5U6Ec4WL2v9Ee/TFlNb4mO5SIPjXQ1lM38
dc2PZo4YDLn+nIO8gCjSPOUCl6IfjVQv07gsIt3AxCpex7l6hhMZSofAmkNZvBtLYwl089UMGdyM
EIC960cJw6gf7QILV0OPlfgct121y4YkxdHa9ryxJRgm8gPkFF74wyriFu47u6dxVRGO4ubmXTIE
GTKxpB1g/PtAVzveRxL4mHa1k75HWzGhN2XrqnDPVHJTmuO499bcs40wChWO6u0st446pswgagCu
ZfddhOPHFhV7mO7Sze3dNAdhCZkcXPVyY+ukBIQGumcu/Z6fGys3oQicVwSV4HM5eKGwvkSm7mFa
mOvD5yJxd64UFz4DtYj85syeAqGYlcFN5oQ/VWkB9bnoXhNA5Ht/LicP55ryIaCw3Ke5PKHBXMGN
QUOeqQ4hl3mI0jddW+RLUA3lY1YiUZOEx9lQ2hcj8aNj1IDxFW7gYUD06UoCOcWDBeUqaY6BIMlQ
a8MumLxhnxZk1cja3vLHebJqS/2iUv+7Q5h7wb+aKs/vNWT+vz3WMpdf37/+7Zsh/89cAXyhb/qx
/3eXxwvcIJxxHvPhb969eQIFuOHbNh1sf0i2z4Izn/SrFf87WwCUVGZM3ePb9W2q2P7KmGm6s373
o3xsGwaynoF07Dqm8zt9z3KlHI1S9uvIqElJ8fSz2BYrkDX+RMImTahEKyk51WAnLENitetJU3NJ
Y8dViAl0gJg98eyiDPfSulp3njSnv+kNUsR5/GjS1L6kM/jkCmhYzXxLju30aYTRvkuBCJVZtLV7
uB3unKaVj9PI0kfLVLbByWwM+OO8al8p7p2dQEGkKRH4vnEdWHUv03wCiTk8T5l3pTLpJswj5OQM
3FpWJvdtHN9aqb9Na+rFiKviEMiXTc10Js1ViY8NxA4IYUuixXHwT+YL8U4CY7ZOndPEcJD0nO2V
GTjbzkLT6mqu8sKpb2JHHcre26VpfRLmPEWk1VMz0XYb1uO9XcGaI5kKjylL8T1I9zXk0Z3K8ILB
t77D3Mms3g4obs660VueLsWlgq+zNkgNL8xUnv4ve+eVHDmSZt2tzAZQBuUQr6EFg4ygCIoXGJlk
Ag7t0MBu/jX8S5iNzUFVl2WpqbF6r35os7bsSDIjEO6fuPfcXuoXhbKbnlquAg+OeepR0XqbKFKb
QTl3neJ1BnlYdeI/qRrs3WT5cLnrJF2G3vCsxxH1VFdu2aAtG7T2FCWgTaPSvgkkoVFTmbz2Y7+y
UBCLhgEUGa2LoePWh7D5VUYTNYW+rwM00I58pnSk9nbaZjcUIeqstnjTtOjeDMJjL/hwR9zAbN8F
e8BlCAS2i8W+mV14qGTuelbIDrNhEc9DeqG+iik/xrYLnts8K5N6PbN1jmtA0liuMbnipnBSwFDe
PmXS4GvqRcWEOJvupUtRA8aa/lJG9jrymztXiXMyxM9ezCej3GtYe1u9zU6+Mra07UdB4LPLVSNb
+843je/DEHxKK3rwbYksexDgwIsCsSj+c9PFt51vS685R+lcL2naN/idwY3ErofSARFkQNfHZMA3
0SsODxok79dkxgYBDwfcHRvioFzxWAQTnvT+lCXy2gIfknxPdsPMI3L07COZn/BWQQyYmUXez/Si
mWPEMjJZqcl4n8Ko3A9pemeb3QubiwPsg0cJDMkHiqQM+2wEUJICFdHnMEPQpkSt+pml1PcCU0hZ
HvSOm8PpWIGb5CEsAzhMVcKDFale3jYzpEnOuCa+1iMbCBBObPoJQJqxTqE/3eBMAe9AG7aAx2Ku
shK+uqblXywt5TIlImnlOyE+ymHCBGkcVAX7qg8oS4KkvyXsKecH5Y8JxKkgYPbNR3axZhhV5+Tg
L2KWuSh2rgLJ6cYuNLlLZoyVrtqjM4OtNK1Hsm54DxL7wIHevbjvZxCW3oPEQiAssJLFA2Y/iup6
bldmhJY+w7R+Ptf/veEcNGR/o3Q7FXnz9V9L4HCN/KtbjRf/OjwxfmLnCPSOsCqDJafO/fSru8wg
VZSGnO+kbc9/wl34Y3gyu9FIn+HeI//D5rL5dXgCrwWJHMFkKN64kKx/dK1ZNr/a76816N+AX1DO
mZ5l/2kr2vthPDQeDhNN0CbSdaMXsuUNg5F+Hzs2E3mXFSAaB5ZyjLJN3dn7Ee2OwDwBWWWjZaiw
y4IdJHnCb6rpDykWCksWjwX+m8Di+vHYyKmgY0XSPduRekxn90RAprSRaZj29YAsLRPWP0nDaq0N
EUqFCFGGNJp7H9QBVH5zWxnWe2BN77lnvpsefbdDKu9SN/NvlVLnpB0YlRTjRzTLsGkC3/2ByOfa
t7bC5nd0nQoKlv5sVfK+JxMkzAKAY4H+zKlOn2sMak3qggcKZfbWAldIZzQrhC0PXa/FQHiGMIC3
7Fahl52jGdDgzaiGCQCAP8MbqhzVXpkQryDbjmrVJxVHDp9ITm5pbBHR5s54DDnHH8NaQL70x3vm
WXMqm4YmWESnuM8IQnTIjMqc6JWidd2N1PVCMeUeXVxfntSyTZbbL0Nb3jOGbpDUG7d+aKK+bbxL
HkfOnTGqYZGOcb2aWncLEYpqoOXodRQQbFGSEMLvsRiqPtkGTV49DIhh+RC66kqTwYC1QLCSTyZL
SnPe+5TFsqHvhHwSLMmdcamxp4vIDUKKIhY5WbwTaGfNuASkEqinOEsvKADug9ycEzjJomybgt0G
+nYn0x48vbvvQ0fs3BCkjj5gA4owGsFPkMdIqPDetMqHdBBvgct9ivx4Gyhw2b1vQoDPjHKmV58V
mh2SX+18GVFDgsErFRQTRnMZ/mZyEKC/xO8SlWUFi59phuOuRBE9BH3+EUVRB9fRCw9piYteq81j
OdS3xKwBGu7c20yr3zTV3fpGvGt8kNjDdBxE8AZz+pSm4Q68Wst2Rb3kfnu2q+5bnbDJhxfI6dpv
ipFmvxtssHwjmy1DMnnQkeCMLu6lvs/vrbGwgbuHj7NkZQ3n7SHRQ/wBxrWvxrd0qnjqbfFWNiQJ
qcG7BgC6l6IFewhHBwzdmDO+r1hl6cP0KDp1ipEljC08Xcz/t0Ga3Acldo6sxDJZJy7rl3IgyyJX
e4rqrSmB0MUZsxpTEPuhMqZ1xsos1MEbo403WXdgYVd9z+ISsmFT8Kh5pPzJ7toKFONjkb9IdNm7
yLNvmPOBdAMcso1CszhJqW9csjHWEUzlmFpzjhslXqa5WgmeaIRzqMwyZGhFxQRUkRieFa7YRCCd
NcpgFOOUqIPDOrkb0ob5kb7lZotWtQ+/INUHQoMGf5u5yaFu8hcv8896zDhmmkHUqNQ7CkOT1c28
9kzyKIQIiVcWoHVks3tSkoSN2eFij8E+zTH8ybSiWnVCJA1e4xAiwntOBvCq8tFB1HnyFEDjLvt4
j8CEr14TffWOtsl0/Z5C/mg56qVC5pQNxU0NEVyz0CA6UYfqQobTeirFznbGnogmix23H4lDUnra
BqBXubMAmEdlT+RwUAX0C9UrnzET00GbGBOZNV2+f5AdtnOsPjOLTRPzd/jVA73OkWK/iVi7a70s
X7HWPamBg073oh03BSrezDnJMNYA0yPXylnzDFZHFAOi/6OrCHYBclOvzJ7PNNMuKAXHO5e5xJHA
AIw3ERq3KmDlB4Hp/t8K4ZfNyuz5/t+18Oevz68qf0+/6r+oD+aX/qgPuP5JmMNWyk3siN/XBx5/
Ro3gCHjecyD5r/UBtrTZPcZyhWxxmG780a/1gfvT/Nchhhe/VBz/SAxvWuivfl8fzCg3ihdc7lQr
rveHtjdxfbsvVdKvjSHsb0Ijfgijzlkpw2fEKOJpXVah2CZtRm+qe9UB5SP02RwtU9pNxOJE5bEr
oGbk7VQQ7djqrzHCQIFRE9eYlgGkLezuRSpO8yaE11P4ylxpeXiyq6jcUCRbK6DgTzFg8zmB8sRm
mUm0s1dDtmfwRrQIrivEiZJxDvnc9aCMtVsVOxzQBqTttmb0mUH0wjlDc8bQLMiyYwvuhIm1FS9C
WRH5RqwGIhPM7znihLT9Sor82SYmSqqR9AQ/PpMRxbgtCIxlbSWPiYYbrMyDS+szjKrIyC5697lS
5kcp7O8tzI60qiriT61yGdWqxF1GtmXkEK7tqaRFZsUWFBLYcQxLY42dG2BLUbMgIJluVwngwaRf
ktva+qhDtZS3Qn3os5ACw9JzPa9Qwqn17is3sQ95E1+MwQ1plYKzPqIyi4wiXI9OYp/rMIxWnpE0
qDLqEXVDl9EYFCivCDEjHUmg3A1oJ9TY2XyEYIv8OAzYZoTWvZyRE/7P9Ik6rfSbqNK/4Tj7njc9
b7nYTXbisiGC8F2kYXmosnLYaTPYIpkRF9YMu7Bn7EXRDimfNCiMALr9ilWxsaYouZLIooEtLV+t
GaExzTCNTCeVfMZrsIW8gABMt6GVoZ+aIRwq5FxMbLhcTj+l6yBPCC21oOMvIzDDS7Pw7rlDfSC3
fGIqJ89NJG288kqnW/WefALWOvP3Q3ulFQ2xaeXwaIwJLAVWO4suEXdYe99kgaotrLL3JCy4FIcX
NyBsZFCTvooYiKc5B+mYDpQTJnRj1z/3umROraJzWMhxEVKRoR/QQTUzf1k2hl2uXa/Llqbed6+9
CYBaa5J637DOY6BZHrMuaPd+YIsHKhGG7WmQ3flSuy+i4JjK5DFLia8e+5AI2rpbkzdOLEzPrEjT
Puloh9syVN5t44iC/IMwIPvKE8AAKeC9ATjcUG3ZIkWnoqc3tScyZyXCX1xjU4Phj+jDOAjgLpZD
u5dBbK+ksOCWebPPo4zf6yH+4sbns7Pz5rFKTPrMemrvi1gUJzZu0aYNLX6CHiFFKcPH0i/zU9YI
/WraExF+thkwgdJKfauXZb9E0GEcpEy7hVtR04Amzigux2T5m0P2/Ms47rfC4D/vgi1cX3PTxPlo
mu4fgEqt3TpuoZi9uZMRoI+UX26fbdHmPaiWos+vJuv/+Ik/q91+PxfEqwQH3WPRjbBUoKT9rRoO
9hFBOUQwrHt4q1zYtvfu8yEVth49il5wYqj2uRqq8wguqUNMxrym4vSov081oUN24fAmUh4pb/gw
eKYi2HvLROvjtdUG5N9muVhnsDB3XtP1uAWS9q60NEZ0DM9++bf82847M4b07y7r6r37S5bY/Lpf
b2r9JwNzmSDy1URYIeZ2/ddOXv9J8LjRlbskZNPQc4n+uKkFdnNkEOgn/NnS9uOmBibmEyzLGs39
JZj8nwyo7fnn//Gm9lweQ4+FFX/hH2WZHINTUcq4Ww+TsSx0ZpxaWjH2RJWMmhJBEru0gES6Igxo
QXWPVKbBTDSkvVjOkqp6qAriPnV/0vdQ5NVmxg8uHLB8qyKCkCBGFimm1j7WxoBsq++sW6zB77HZ
Qg1R7ldn9a8BE1IkcvPQS9K457HfLQq3N7b1AA4htKJTLYZ7rVV0JHqRULXf14l5F8Hm7Afg8Nyk
UxHtJ/2zCuxdFd1m/fg6+niX82yLHmNeza8Zka4UpmSEyusoI6irqdaKiyc1wqPWyncLPSoBksu2
8PcqsEFndFuIx+jU6E+9YER2KMn8MPaCdJ8Je30ZFnuW2pdI2EuvK86BGg+ik+TxFOvSDJHgWeuq
x8g9tatSORtlayujy7ZGghW2co9T1EMXJMjDTf1DRXSQF46YsPXkVtf0nZ+rT+GDxFTZa1HolwAS
v0T1GOveBq5/vBqy4Aae57Jqahv0WwUaraoPLM5OA7zamtwgN50OSaDLhQMsFGME926xqzPv3Lew
oWDAhLAcGZMQB9yNFy14qnR1TCvz7BPH7TWYqFkJNE3z7iCjqAmqDER2SGf4mNM6KxAfW0nEmkgD
lJ0ZMDjZQehO801ZlTs7y9Z6COrRMc5W1dzS2Xx6mrs3Gvc0RfV28Hlo6uEU8stDmD54XnvqEzaR
0U2AR8RMTIBsYNgw08NZwT0CRDvuvLW0XoCzrHtChIcYaxn1jgFEUuFiTuPHnl9n3NnoBO1QbbVu
OhTu+NWBw7YhQTK8OFI035ipvgUWT7+UHgHprWUEPaQOXgom0yO8NAkdUneqI9b201Q/+wxidLvY
KDYLuMvghR9F1y89xOkxjyXp5YdyjBYYwTfKNW8hEzDfv81kciYaaGMOkgQIfaHSbj360apVe6FR
3+Xf08m8Q/OLXM2L9lLnwReGt+lSSEWhuKSTu8xZsbekSMTRdKjaJxi/ON9TZLnERLDcGSfrTRrD
Y58Wxyk/VTioEsQrhvo042iTG90DQXNbU3sT5ZdVEb7Si0WNyrW1QJp58YaWc2Fl9T5ynyXQ4FHd
uUP10MP6sVS3DhzefYUvsKmWqrkLY49v58WfZoZ6BiVQRzSOXQd0GRS3qfRWk44WV8daTga8n4zX
uLkt3A5dc/rROmgUA/toFdNz1pMx5VAl12W9srvk3hv149jOghu3v7HraAM09IAIlM016mEXfW/8
CDOKscOl0LFd+iUxcSnqExh3lfdUd6zP9WkeVhQbJDpbXTN3qeFcYeocq6hZs15+bLzyOYTJK1kF
V8WH7cEPRLzRZ9GuHie6++hJ5KRka2V/lpF9aGsTIVd4mKhk2iLZ9wGjQ+RF1D+vUd2AnSbFl+dB
OMlFujwRWeeuynxrlDVyKCM5DKH2MqCDhoPs3MUiODiEXJPAA4TB2wPjuWG/sJxK+Y1w4FvflUct
Mc7EXxzCUn9MITYv/NF6TayZkAyh0E/LI3u/Vd7qnyFaI6DK0OagEtS53JJ7cTXaZjv0YAMUnYcG
+iHoL2bCJADdjKvcR0tn/eSTvFhY8mA5L1mb87dYOmYBiaTUylk76hvidddNFB6JbFxbI4sts4Kd
BQPYC9qtl/bakmjAaMkqZd9gGTVG0hUT58Jg6Dh51TkYvFvbkHRkIUwBNu9VerWcDkgSIyANv61d
2dgXuo1lu+cunauXwjmSlrhG/kUkrLYvjI8slcR9VKSV4Mksn4JerrO6P3Set6wIfqAonutQ/6VN
FZF80zrUxrOfGCtV+ZtYdMsZvWMbOaJ2tasK55ILVNRewN9lMvj9nOAiD6KsFpbFDVLm+3HsdrXl
bF1wiRPuGEWItFmX5SqOy1unZ0ppDNWmA5FdESk3ApSeEVIiSnGZhFeBDhwZWMzjmbjhMnRAEZSM
utZaJXDvKIgJ/s2/s5H/zEaYYvzv5dbDO16y//5/fzUY4XU/5ACsvj3h6IanI5r5zeLEmZUC/mwj
A9L6MwX/R7mF6tSB/+Oz8Dc8IWwahF8HI1B+eIEx9wYIRinK/km5BfznT+UWegB2MxAAGYx49vzn
v/H7uEj8sjJ223UwyXXNziaFj6qlB5isIB6Ft67DjzYsVz5ZdIEPPk9RtTwJ/0XmnODxra98BFiM
Eq14wyRnnZDZqTvI+ppiW8bGNarF0USMngC5tDgZM7V3DdZ5KK76cq8zM0ibj6773ocvrpOh/Udd
RXqaH0L40twlsd6muDGtb/V0kQnS0vxmbB/M6IpPZGkTgwypapu4t7JT26j9ih2fs1sscxoW1Z9Y
bCwGIhpz/SlkkTqIj4ZpB7CV0P1AurWQjs/OI15H4EHDILI5wvJ9BuiHSTxVouvDv+uaZVI3/jFK
sw3BT0tqymWaFsly6BAUdIn3RkYiMtThlKfN0ZfRe0vEtq1c9PLlVuCdlk7LGNZacfxux3C4j9Fg
ie5ijA6HfhzuNC9YRQ6sPW1ajyj1Fhoc6TEjHZateiGpIZz3KG+3PmrZmn4Yy4Z6zATWeFWvYsfb
N0aHTtQnuSW/0SvnTsS8U8ATUbxmDgRA7U4mJpRYRsNyCHau3iMV7WF2SosE27wnf7RszG2b+xeo
++e4wQ4l5Cpz9IeGbBwfP65BCl5mxAfoq7cqNZgS4J3xInExfYJAa5ebBdMka/MmPiJunpZJIN7y
efacZhUAXwJJFgkJpKqFRqBfKsCg/P/PaRt+0FMfIz1eeopwo8Q5InYjt1HgN1HqRpvrRZUxz5YJ
lbgqnpnBfxS6fqNF3NvGVCdbtwwpuJmeew2xfOxpuLQXzN3XZacWFme00XxqOR7k8D7j2CRPgGIE
yG0z6z3YPhDZ6BjvrcvJalUXOP24OcSqivwdIVkb3SyP4Bbek8o/coCue0JQRJ2uJSbpRdgScTjH
5nkUyN5LISweeqCKo251yzEwVzYf35iAwvLjS2HV69Ty9rpMewS36zKVa13yAWBNmlC4OlqAerFi
HYAskNV63Mk9ywfQdyglitnNYj7qamBLz29o3faQekJ+RAQNPkRn6Rrpq5b4b+xwF72u76RHjI/W
HSL0zJkgV4YnK7LyFzthgzXUpyDl3QETqZOXbGre0YyC3eiT4JjcTTbby5DF2eTGj5M3Lno4PF3Y
LuAIbAE3ki3fxnvHJawARhkO/I5wCbaGxa4fAwD9FmhbwlfotAS0oSad1a4NXH5W+FDrPP1dy4Ij
ndbSC2e80qYC85Em2j4dxQKXy9yzLRstpG1ocKO7WfqZ0Et0urjx3GELjuim0I0VEOKllokdHyrZ
BM65Kc9Jln0YTnfQ+VAKj82eTM9xlBxCa4IhagI+Uiu+cpuwJ9O1q9ExxPpdKvUb3ze+F8r+njBR
83vrJnT649hUJyugYOkoFBZpET0B098muQKRO/FfVWNdSr9A+JQO2RbOIm1nUW2tyF7pfXQ2zPjk
kYth5ckMQtLOJsJMAhOXVk6WwqCdihmrKJ217VIsAoN3jG476Y+Vm+LX5xS181MBYNBJ8GFpDXyi
uvdONa6xqSOjQoOmaPn3UUb0BUjTAWVz2F8bP9t0wECCvr+rpFg7TeaDbXq04zl6mA1NiT+rHbOl
DQ4fv4+/ShOXUZuFqjfsmz0uNHicAvAK7pepznvGqGLlNPa1BRsRETVlZ+6md8dzZU8PgUq3ObyD
qHRXRupuPafYsfR+aSMXkMnciIrAW2nspUvm2RFVI/239l4QKVzW8bGbpmvYpjcylddc1Q9+Pj2l
FkmTvpbcStu8weNwULJcdQbfpBEOct4f5qVmNXQPQRws01H/VIP1WSYkwRVW9K1LyKYdtDtiS27G
xHwUmXORGUIep3uPnOyBAvO9qt1b3dR45n1anRAWWojLocmde7fLGUR75DTbX2nJUtV0DgCx7pze
uPFjbTMFYLecm8zFC0UbzonV3bq9/ZpVzVuEAG6IjQ0MDGS+MQ64FONR3i7LKr5p8Gj2+nPnkaSN
dbc0rWseRvveUFdTG04i7E++3Z0c3XsbRueEiqA45o3W3uPJ1laRBjuh/Yj6DaSpfJ00zIzhpVxC
nd1A04xE90XJVW+pVe3onfy0B3OMUdHo+TXs8TH3k0Mz3hvae90k/qmt43LHNrD/dC2dgXtHqp3V
PzdMw0m8Wdu8RU1qLgssI0FiLS3HvOknf6+ZRwxTS8sKHwP2egWpo2Mb3Qw10DEPu2iGTjtXcjlS
kPfTjQ6RNjJ31RzlzdolkDlVtEFOxC4br76GiSRn1XfbsjA0tAdZA6FOzZ3Snz08AZaMlhJ+xZDe
libOEXT9blCsCStYJFm7ElI+1uZnjtsalTUG3SP9G/Go554gwJHUrN74nscXz35QBonOcbwGSkZW
6jkyKxg10NKIJG7yZN/WtDCJs5QhMwTlILWlg2nQOmNYZ8mFIg/YIET5kG/oOHJliUtDKqE9yMvE
D++bCac6RnHYfLaDDisjNXyWqichK8yo3Zb6nLWQ3lqlOCY1wdn6axmOOL8NbsSGqwRsny1AuRGJ
iAibbCq8YUl8YB+8C4NRw9U4J5mEr12shVstSl+E2a/NPmYjXh8IZF+Hc8zikFIw1HmJ5YQRRKtd
bXPYAPfccHPvs0bbG2Q02gNrBTPdBHBkgkRdEsU+Vvj2XlbyTITdbSvKM9y7dZqIbF3QS4cw+Sr3
jL+b3i4ID8gL1qbV3raFuqSOveqa7oB+fpnEapWH8cH3AKoYhGvUPWsjD98jNuNV2kSotTPnODVX
yJVLZbEC7/zXgjdMd+TKbjEVsO23AayZIauTQQdeJPeELx2DLjkUkTrHEHlyM78iH+WmmZL+/5h+
s2f8w8zRNly4mMR5UgSjdPp9EdyWlkGCIw+/zNyncUKEY+urJsZ02LTHLAjhiDCqiN1/dWf/8d0J
3Gt/1znlv6jO/vv/f7ynf9VA8fIf82p97p1IQHWpXCyXofSPeTVNkCD+4k9yau8nFr2zmPpnhMHv
FsvsnClEXc9DMOIQ+2r+k/7JMv7cP9HVzeN0lN3o3/7IS5ga07FUkbVr3Rj0W9wUmFeLk19jcYL0
85wkSLSaNIONI9MiPmCl0NemNq+ZJ+erxbS1DeyE8FSDlUpghPkhICLjQ0ud6mJSCD+S1EjqwJBy
M4f12sFYvnG14JxGYlOVEZootSIjgqQ8UyzNRn/glQbO5GBaobdCWtJ2h8Ipu6UyyNuipvo+WNoT
/PRVOQbfJ7Qjyy7LHm1mcMuAK3Wl49BCodlHlP89TolMhIvOKYdNiqN+ZWUZaQhmfcrK7EXY8dGN
pp6YrBAoenyqSGRFUxzjL4fAuqygaC+kbWBHGTA/2CFDFS/wPiZZf3eAjgX4l6WjfZpSe8gLhKFx
63CiE5dIqPO4rotII6KKb7zKzO+unHoQnJliJIsctg+La5jhrGqjKNubEM4XoElve61o5yyvS9fg
67Obeo//9lWD1w1k3n2KjDl9pNbVQq/HiEVizz2ktbd+kj0TT3Y1i56dgJKHVk/vvM48Ja6BbM7x
PvRQbBrMbFFS3Ph5h1ynMLZgMr8FibPDU0f+l8S4CJPsa7LRx3s9vZs0uLTC2rW2LmKrtCDpTMfa
fMeKLVq3/E+KpupRmQIoSEjD6boElTuxxN+VMeKjXDaLJKVLNU5l53+v3ekshJZRCvkvWs1BKwNV
rBJTB6FgJWJHphckbruvd0kANE8py6WoTCjvoTA0Vng2bS51WHEhXntY1aneE45em93aZ81JVsXU
v0D/GNZaHn+bXC5yy/LlIq2Qt2PDerCk+BLEZW+SAFqb1j30o3eb2vUtQba0BEODlllsmB5sq2A6
R54+x1AtotFYZVOKXk1cM9qdSmvf7Xx4MOZT3yzDU4HAu6QLQOz4zCzl2PXBQxYH27HA8ZS5wR4u
3I2ynIMIhk/IovvKSS8Qb85lUe55Q/aoT9Y41NZmUdxoNRelDUvfoKAa8oAIK3NHdtP9gM69yNIc
h5b9WE9wi6Webjhx3h0CvK0xPYuqO4wZQRtx/9DUlouKudogbwWd0d/og/eYl9OX59avk+Y+2pN5
jYr+hKICnYNmXoPJPMiaFC3pZ0+qHL4XufsRKT7ExCnYXAdz41zOoLE3K3IvLXN1iEabaB60o6je
6+ivQOtW22oe8amM6zQnIbPZsEI/F17UAL1Bp530IsVUlN5bUr5qbnEiDvAIx/8+K0wq+py72DQp
Y9kzcIMeBtfhk5nmrBuBrl9z8EI6ve0sja4Ylo0eQ9Zl/aGzBjFzROEO+5EqSd/8wXrt2P0eGFt+
Zw9Q8BR2V9yJJDsH5iOOKeD08iJZ1NS6Ny4rH7VkEKMhjX2f7EEAuMOALIbTCwwCYa/7IrGmVWdy
VBHNlgJdtcKdUyJv1SdC0KFcIAcJOVhGiYXLALdu+OMqbCYQCSYrs4Y1GCDO4yR9eCyef3VS783x
UIEUDelakBHtxb9zzf/MNalv/v52PrTv+V/dy7zwx73skfVE0fTnPbJBqDoedp15IgeE93s7PZQu
YfoIu6i0TP93g03Y5dzLGI+RX+uko/wDP70l/rxH1gVOLDLcha0L/Y9GJ1Jnhtgv0mmdTdmd3pZP
bojrIohVA4CIOZ5l1OhBqqsWsxNqrfzA7nPY5xhlnozRNF+LPMcViWnrHFlhudBjEuv62uYKS+xZ
KY0QxfImAXBPYhtuyPrBpmOyigQaDGbQXkg3fKoU/fZETHgOLHxK8zPf4xKWsh2vDJKQZZSyJlMn
r4o/MPhpdwAAcE0j9lFJvhdkpSCh4MtqyvAjMTnsVPhJ8ucM09Dm/MH+s41YZWW6YKBkNE94GO/a
niRrhEHBlrSomC+bvGu8/NDm3CSkjPKl92e3Z18GO81KPxLPQnMrSMnMzPYwTUO1JsTngaxsxYyv
PFuSQGc2kOa6pjUl04ntapp3V8vO3h2PhazRNC/hjDXq80/w4I+IqZi/ZlZE2LZZXV3PIqFuaL7l
Kg3neFSAsp6y1q4fv5WJ940iZaS5w2nNedntrQCAidUEj44b4CrPY+LBpoAhiItmWJOAfbLWXXuV
rwgtiHx8qvBqNP/ZH7SVSvHq5ljzNoPfoDshR0mz3HwZ65iFpXGbaM0mM/SHuCILJZ99qjCh1W6Y
vava7GKVs59VSwjDznxX39Dnl4u4DutdCiBmZWrc5hiaQbtYCngL/yFtonWpkXQcoh4x416PHZhB
SbUI0g42bG4wFJATTU7lVDifY23blBPz5sp0qUMQK4W9dgj88R3c5IQgsPyepfwVTHvbpYBliJGs
CxZdjtmOsE5qginfZU4iYSgKqLQlnVni5meywQEMGDUHb86wsTaKdzfrnl0NcQKiB29HmDYdYi2f
PB8TrS6wGdtekOP7A4Lvjx4FSGDc4eHhl24cxaS8+xJIvLdFQH87mCgaoNywAq+5MDoVR0u7tItt
5rSvXZCNcPhpsMtIEDOVMKjv5ftAAFms07hHgyTurM3fNKM7+Hn4ZImKsOdJ8GxbE7mZhr0jGSW8
Z9x5n+pkVFhRZmxqpPrLAFojmi/nNvGDc1Lll8pq32XTEgsZDNZWms4DcZX6Ei/71Qq74+h2/SLX
iBRSsQvIFEwLBaKQuwmQ2DJI/TdKA9TlQ/rgDVWLbVm+2LqLiHpKoZ0ZFLemxj8/NOPs6Kd+yXdW
nekkGtZpkrtt0A6RXaVH30aV7pou/2h3MPYaU3y8hmRhgk+1uvZR8+rpbMWI0A2jXfkJAWp9Ue39
skbHjpm8sgETx8WzZZcdgrvprKX9m1thiyi8XRyNNR8kFLQq3qSFSTlmnyMnZ5NbCbQsjQKjNXKP
DtqFjIKXWiTsKYJL4tU5GdcV3/Ng+KoFa+Cy9ZobNhukzo4eD6kFPqhWwUtCfguBv1uZ+AV405Yo
T9XrW+rJ19zylnoZMTU3o4IlaPku2viTCvLBcUoNtA8KCB8VYt+X+npQ3bCGPQCCI47r9cBS846w
ZZhQoC2Rpo5P3hSwTOk/3DB/dbOYWkdSrxA1XkbGzmiZavZmcNTm5ypSOMd6GbzKBmSItJEAGlN0
DuA3LOs0xmM92BfX9qJNZg/txeB3CwH/wSPtBuexqOP8ABnlHiX6J0meH7LImF14D1SMbLJmWgnH
E0M7Az1ASa57aU6sVry0uvf0KqSMYJAmPb4KFiHGfL1ZGqeWWSxsNDY15BYM2sQsZwHzuzrbmbV2
MCbl/lt0/Gck4Pwtm/MXK9qfYsN/89ofC1UL1dpcyPx5HAC40LAQjsFW/wXI/qt8baauo1qj6MCP
Jmb194916s9Vgsci1vxZ9fZPqg4Y73+eJHk6RQeCOAOd3B/HAT4UGTuA0bmuqiLeaJ64FqXLhkDJ
PaLzlde7t12BdDrCmpJOzcIMkxvNEP/D3nklSW6lWXortQHQLsSFMBubB3cArj20yhdYiAxorbGj
XsdsbD6wyCGL1V3W9Thm/VZZZEYmPQIX/z3/Od+51prS7dks3DDKQ5UjebtHmzsPrXnb92njA9k6
d5btrQHbYR7eRFvsTDv1ZvI+JC76E+/zm6Fw3FRWz3kT7XCDBKxgQrDWEmdJSvEWRiL+5R7HwaYe
7Jd5UUJXq60LqJLSkyNIyzTTQFnMmIBFyTHYKjYY0TDs/Rgq2iZX29vUjNQtPBuIOl0znpSmkO+8
pOcddhWdTWdXeZrKO4VNAdKtthvwDm4n2dwVRXCaoCbaonV2nPIdZ2UjeXc65R4fyOsI7WbDC9h2
xYy1q1a1rxKPcr84L2FsGx67grdOz/XtYounclTybYtArLdwNFheXELYZyimT7OkNSVKk+/UZils
Kb1rw0vOZtI/AZQIjwARMAWjI+BiWYCM58CCMBOrO2ulMEtwzF2eB1sdy+oCqBlKzXE2ITdbLQxn
YWHJWKnOYuU7wyFm9WHxnwF1iLqzIhD6YwcbukNqP9RtpXzIFRztwFscIEmz0jwYEm/Lp0W+ict1
uzKn20a5sXL6yYqY9pCAfA+VEtPzGJXvSU0gJ1/lU0T+2E1WaTVpZcmBC52SZo6QAquFFRwXP8x8
LJlGdtrpMLDH7nWa2hB4mWkfqNNIdwgvP6YOcmVQNcUpw1+8VXobyk7xI5+oR7bNH4k9NudkLu+K
isyepmZfSztJRhmikc5UrD+sa0yb3kwgbNuZepd5tI6FTh65lrz8qFlmXQQmatvVBTfr1ZPYGy/l
6vy2B07zbKHDdDDB9lU57DUJpui8GNrzWOtHmWv3Ok0x0NyWnUXjnALIqs2Xw2TUqps5xodJNx0t
x/FWMdrLsDbXqYY7zagogchv27a9aZnrRkBAejSyHqL8Tk5kiQL68JI58LHwn2C68RHWHshY3gHK
U40/TanDIwOsRyBqV6kI5uMCs9bqLobiPPWaek1o5EuG8iOeTDxxpj3xdFSdxzh4aPrmB/E/deOs
zX71MCPfoGoUccV7g/4/eANPUquZWikGRGuQrBVi/I2UBhoF9w7FmntPQ6mPVMFOrGlRTXBHwPl+
0NcCQo0Qoaag6qx9zmMYfpkDmoiWUlvYrwWGM02GZmF9ZXF9z172IbWNi0PjIW2DJwVADv1Hoc54
rb4WtCPWU/XWSL0ir9fcmC3rybVIcVhqFUJijUs1Jv5WK68L04uPt23mJYyvK6GPUbRJ7Ml15AUK
lG/rhPSCabXBNuan1bPMiGJ0IpKbyK5aXEcOvWilqmwLkiBjyQjToF2VaFgRWhZ3sI85VnryZOhd
ulPGBGfRwARiWLeqYsOqj4mEMkD4VN8KE9c2XcUzwpCUmQJk2PVt8WrRlOhpsXjp4vVVjWXdy4tW
94YWwA+gHR3ATnpK6vmVQDwB9wFfOzNy5DkJ/Bi6Cwe/i1noYwTGi5LgDFDG4Z6yHlZJjW1QCRB/
DMYMWE1alyC29nlkPxnVqG31Pn+mfAUjaxZnrgV+yzNCvJ2LONtz+FIva11CW3xII9rxSUHLql5a
x9xNuZlsY2e4VhM95+vBHRIV0sP2RtVDT1GFN9u5v/qSmwSuEUFsVBQ5X5rYCLC0aJoX0c5dGPa9
xV5CCSFdUPh+4IBGO43KJ5JDu9CprnpSvFMt87Z06X4ow6e0FzhZdXWf9sBv5tS6Re8j7rxgMOWN
yWlbcYTowtyLJga8X7+VWY7bAnzybqz4KdLmCGQSqN5Euxn6osIYJN+cyUw2rQhTSMw8DTQlObm1
JxWIacUs5GaIjdvMWQ2XSOfUFkDVHetLEOjoaCF1zpAF3LgnFEoL8uT/j3ZjsqLie8z+419qN138
HpZ/0W5+/41/aDeSXYWGeezXVP4KMv99p6L+ojEfsQhz+H6bv/rV/hiiTGL+MM6Zk341s/0xRTm/
QJTBREbE32BHQjz/39BuaL356xRFd440YOIjL0FmVP8SRjHHrmzsfly8tlb1LYVNrKPNqnfV9Qou
9UC6SkQ9Vh4P1UYvzYD8Sf5VjeTz9JVQ1ZXq26Dn6ray51vCzxdrpVnVxNlp/2qvslK5yvEmOeQr
AQuMOO9mFWdP2ESuxnPDPMQ5QPB0iczMbVaWFrrwzBVBvupgtiCHz+ge0081mFqOtn5xq3y8J7P0
o64wMTtB+x46DluKleDV9VpJM5b4NHljU15T0cgF8Cvp5aOuUOgy/coCC9ufdd/hDwqYFpXoKSGH
FNLzgeJCVN8YDylWEIVKVbCuAOBMZhQrB6ERGGejIa6QdLLe2op9E/SgTwCWLbp+jMLh0ov6ZsoQ
Y2ZH8HkCfAtX0hlfqtkufQpnmiOZfCRrHs7NhD6aQhlPKcA0K8o/2kw59rGzd+LpztbD7ZTi1W9Z
q5EG54gCkHC0gb4WMNlo1XgwYLQppAA2M1xbDz6BP3OcERw0mFYZQ40pukptOVgw31hP3FUw4BxY
cDGphz1Hl7WZTOxLgTBrfM6YmmgICaHjAZSrV7Qc754zQWNIgWNzO+bZfQyFroNGF4gF5PUEoC5f
UXWKQY6dWmGwySvITorkvodsFxjtnSiVaxThjSOLHPvUjQGJAIenwsWbFAfEWkgIvOayXI/hsUUV
qQHpkY3aoZb5aoMFYQg6d24Cqh5FeQcw5o3e42tSUjikSsYxR6VtVRnl29QYR0kHTp7a4bZLqDNa
dMN32JFRSeMOjsOlqGI0JJXI8I9gsQ8c594CGhYspBUoDQ+N5IDF+pLkHVxiaunwl9t02KlRckl0
vgdx5k8WyRY1PI6lcOFj8kP6xTXotRi7q15Gb73Ub61UfYwEA00PhbBUkBzKXqCADD9ac7iM9P4l
jsWbqtsZNQVoVDAWS4nZIXbRL/etyYE/VOrKdKKHRLX8ijmLTg6yAMsRu/NahJLC0KldQ1d2A51J
mqKDXSyfVOrJZZB4FjHPXg0+Wirm6XHhe2PT6OP1+mJ+CopaNw0eZcByMSIRN4PaJsNZx712tM18
ds2ZDqQUxcSCU6FjAtk2Y/2U1aWOEmlRRD+0d8uSPVdy7fhQYqpaxh+5Nh9TBpEbEQNMVxgcwZKy
TtVT7kG9TPmsxbxv2/FldviuF/Ma2m1ExU9WNh0dCz0CKyEtBWNUcF1TyWfo0TTjVKwulpXBxyxO
88TUq2qsHzS7X3P8TdAf8wK2O3a0U9rjyjA0ApIER3pI2mg3To9b3ImwOFXUAGyTQvcQZxMPvPIN
QtpXOtteABaDnjdsIHWQfXWMr8eEJhLXKcN4w1qTN6um4o7FjKIqptNulwKduC41mu6k6Q6NXjxk
Ec1Xs9Z8ZHOMxz+0nsIgOwSyfcvGFvU3Zc9ZKRmewPi+pIlnZjcLJWv6iV3+NhYEQbg0ukZLABVM
QXHSp7w6zvN0HUMVx+4w/FxdhMmiTjT6teAtlI56yUnXt7KhJoqNzLUxEPiqDG5nir1IPzeYxXAN
CRJC4Tx6IDI+4pjFWGuIFtI1ImHaEz5RamNcmSB32Blrz8zC9kDjEovCMUDYVKS10c3prEO038Zj
5PFOcuuuuHcUmiXVVP0e4HtvYIrq21EN3/RZf1pMjJ4NRBc9X27gJq0yWnDtKw1BKbT3gyizgzEU
FU4g7obqpNfbImZXJvWF6pr6qqcLXzELh2PlAGbo6WjkcqLpm4XZ3Q6rh3KJmcrsqD2zESlPdWc/
aUNPF5HKSBjvLHv+nMrY2UytfLBz9ZJPyxulOiEmTnqk607ct1l/24Tj6xTap3ZS3+bM+ozTibFw
ODbol3zDWtbVLAe7RH3vFOeTi/3tQgJiU8ns3VpSbuzUH0GdOOujSYlXcNUqmOcLLs2u/Yj0YRcp
9i7M232PSZjPmA6rie+uI2oMi/Hb1Ks/WjCe3jixMCzs/jNdwlMo4rugoHU1DV1e1p8RClhWTs+J
wecjpvKRVcXFnKXNyI/7SGmfdXXaSzM8VKl6nDuoxaWK2sYxZuf52cnDQ6eJW73EDcweD49XcBs4
5u2krtvD1vEcPdvVNe9cEifYHQtquycopeJtjuQ5K9ZR1ODvF1gdwTH++BzYeJ0ufmQNpzpovhMV
ldRqs9PiFJeo5xggcVzPuRcHqo9+eaIl7F6bmjOc6Gs8hQleDG3HQ7oD6PdztKi2UEPZbx2V0bio
HR7bFh67uQrpJoo67xXbR2Ll+e07zaNiD65PxvmRraL8sMrzIdjWfhXsZQIfw1hFfChD/TaAq0U5
RPU9rVI/Z857tIr/KVsAFbc4DaUSn9q6IjBQNjnaWRtQMI/YGtBj26nc9pAp8amtiwbI7RoOWSDO
//7c/BKncfXzK37/X2vi9rOsKPQOo+5//+Mv27//OvxZrjjuf/iFV3RxN9/1P5v5/idVF/xWvtBv
/+Z/9x/+1tzzOFc097x/5XHhgqlq4s/uz7Mtm2MdiuF/ZySm++cLoGPY/1z+06/w+2ys/iIs9pMC
R5gBkHvFVfwxG8OpwD0kGHPVFfj9/+Kx0KzAKbK6XGdWgxHlz6OxSu+yLnSN1KxFqdC/Mxr/PY/x
DzltwR9i2ew2dY1w+F/XmpqNHza0DOFJiskGkHu49Tdl6hyNInaljbMXBIebRQ1nz7hvBbYBwdg5
kKlPEf7VuPZSQftcUhPq12jVqbbGROFNJ47F0jNS43gPIr8qCxKq5m1ScKueioceaaKG6KxqNTYM
614o6IFK41c0d6WL2NUCmmD/MIEoZ77b1SZ4RDaASX4fiWtIVgNg8okx3C+ddNvM2l3Ws0ekMla1
KANhg6Q307EIXaTN1i7OWhwenZhbLY8toVCv4DEeiwcrWZmQCeMKGdrhOFCBUzUAB9gb6JzBbZzC
ciQ0MtefkfoQKvomIT6wCJp3gETYvKgpZlEYxyEB4XsINmQOVu1qUznLUc07T1XZ2FAN29LGXlFP
EciHmUxpkD2bCkCslp1vfZiJzdUwV+fkdVoIhYzBpnH6cw26r9bfgvIhgvIbytVcTtCT2TykLJL3
ml8V+H21O1hNWyU+B5x1I66vIvuhkS+Dd7GWaMMQ/5KAzzXHvrXwl4YSmw9AygwcZ49MiJM4KuFC
Em2w+b8STYUaMroBR2s7pWcnyw6FcmQ95Zkta5B5k5YxHfUp9Y+oUCC8rZEEnvVYLjvYFRsV55LB
md3myTGwaQDhHE/b6RkewH1gvdSAz7qV/zzQyLLMHKUfNcUMmwaumGDQc8RDNhj+Mgw7jZm1bNOX
0Hiz9M+YjEA55VyuxGFsT1ATt7w4/L6e0MxeHaXwRtXaF3NzHy2Gl8AKkI6zq+kjwYNFeITk6/S4
YJZPw5s85NLgkH8g753zFzJ4XwW8t3LaJDKyKWM9nWuYvSTDvcHqnwF0nMeJ7hDeMGUJy1cWRJMw
Iq1sdUgYQrXIIfA5CUyphBlFltMvElMJg13ZPkSBeq6xzpGhxtlV75Og9vWGcktzeSzi20XidwZ5
sOKsTGhiA3XVDm9jPHK3oMq8RicLrUmQlLSFEozSBImNoNsD8D4tmJU0vDCz8hpOyQ4kx3kofDW1
/KikAQNHThoM1wGcogLli/qbPft9EtEvA063tup8mljmUbsf1OVH9OtE+2H1NAFx1dNMlTI8VtBZ
slkSWHLD2dDMQwwLq+vtnVlxdcXNbBGRzLEuV9K8HR1UXnz5MYNKEr9noFuq/Kmf2XfPznZS79XM
bjfTUAGxm6qXqsuflC7zbJKbFryZlZ7WKqW60XFuE5cpeGF2fhu/NJKuWKMni/vNObqpxLAvmuFk
ynNvVSSHFFzPjnwlEgGuJOX5G/yxVU5pN89Y8jgOksscq/A7rDcjIHnea1961vL2y08ZjOrZZrOb
K79+nypH8bNMPMXaBebpeRITzxKMZZg8njGjwgGnA0FwSsdwO0pCttb0MCHAJYSR20XZ99Zwj0F7
ay/hw9yLXRCVfmhHN+2oXRTZHUrq3Q0Fb0gR36+DlVKl63bdz6zxtrN718jlPaQuup0Mt5f5ez6R
yJAZgdXZnRo838pm7S5Ja0l7S+QaKsN7VT7oIZXi6ueAj5Dr317rnuVq4yhSL+pewXxs4zj4jJyj
CLhi2zFSJPRpS8cPb2+GnMXMVB4srj0Y1l/j/GN9pGtkhSrueAVwKBAwH+yFfJzcmfEPdfrqFD73
Cmwvl/Eme+8qfsxV+5WcOIBwSNUIltio9krU7HulqiiDFB/zSkxMQOwAKVP3tqCLoOTp6QX3Oa6J
9sT0DWJxrlM4edO0Uwt55+ja46ikp1IRN4LIE6sbCAHNtiCg0GKdzJuGvlGxkd18KBcsdnFcfcdW
f+oH4GBO6mUhRRJGi01TNDPXhfIQt89KP7mDCL+T2YGHbnn9pO0ruVzLHH9BKuKcPY59U5aBz74Y
D6juDnDDK/2NWWxT1zm65cDKA4+KUwOfja+rgzyDjaPrN5RV3U5ldgla4yKi9tbgHlirzXVCFJ4N
fnpNnPDW0uzy0f5qoJXV41ssJKqOfYpq27fr8RGnwI2AbOaobFyU1rhaC8ZFZZ632Vr4MNLHh6nW
lpqvsIkvRnmrdbdpMO5m7KwW+KZBPli1feSouGK62GLG9DtFbqrG9mqLozuXnpVQ2GU4HoTEy+Ck
foqasgSj2xjOrTW9z2niCesLqcpXqHyuGBBqeSYVianE2A7NZ1l2h1jHDIMvxVm3SYvAXuH4DU33
KPVunlTbVJ6bmRu8Ge9Bv9+OoyBilH2yn2RGgDtDEGU/6dFtmv7AKoJvhAlVPDsSbnNfwD2gygwS
ulO2Gngc/L8Ygash5h/QL6DQy6lOu6Sx/WyyjlLhzjAP7qTgd9AM2pIcTkmKslhvzZUOaiD1E0V9
sjvu1aXyuG74M56griNQbyMM0O/Z48wRhXk3qqnL0t/l6XA75gfwDfRVbEul8cJF7rWi3jWrExkM
YzdW7qzRTjp6Q+nwczxtSSxgD7nNZioSE8qoKBHNeSkK40snC5uan0773MTAJ8IeR2qIXXraBCQZ
7VTxGLOAUGS4VzNXtNy9ZwojaAizVNqRzY41X+XNY7FttEtMLwpZtTblx4emEAuUZVbKXa6avkk3
WlfhD4uTA8YMLp7ttRgLvySX2Y3PhplyKVHc0MDzUIeUdHH1tNVTHT519Q8zx6kBxqgdksdOa04l
yVfYRn5pIS04lDWifKZNx7LG5JtJrjRraenmRYMVQyGk6EyxrzrJrmzFLtJGVxUWiC8gisR/c7hU
pXhOFSYH/WfXKE9FDv1IPndWdZwK+bokqZtrxc5K2wvnwRkG230xCB6ezm8MyTFO5tDogn1vg/Bd
AGVQ6gcvZTLuYXWhc6nGdkqqM43cPpkVnjHo1ytQBZNvVvys6u/BfDTzdmtO9TmtxWdVyR2NjLbZ
7GKH+Erh7LMxvAU2Rqekci0okxt0Z28V2o0aBa62loKFcMMoHKZAl2PK2rasWAKl56fHdq2yOWYg
Fbjmbxyk0LR/j4xwa8HOjBAE8PZ7Cgsgurjc3rqMAD/r5n3uqcLgMLHhkfes0GNwWjQtbBw7Oo08
KjZbn6iAH5AAL7CQ0vRjWWOlZnfd8HKm9smVZFl57aBiG65GeEif4rO0mpcWQzBNmotT3+XUYdVI
g3PBA9MPjL0FViYVR04Uvi5lT1VF2iGPJr42IH3RBBHN+M7MJt3plBiOgvmUQjr6027mpr2CBncl
K7x2Hh5mR54GE5OgDsKKo5wHLKx2yCovo/VjpM+8h18tAzgrDn1giXQNDOZ1WnPGMVv3EKCH7N5y
vs3Ipkp4LYSIabxk0GaP+zTEPx1Me2NHfkiRx4QVYRSUR2QXgtzxjxGT16KBIWmW+54mbIibr+Zc
v0rZvgxESS1eongAP0cMaGrd3YxJeujC5aqo4z352cO/f929vg/dz/ofL7e/Xlj/uPn+/3Qj/s0x
s/K7/us10fN7Nvxsvn7++SL8p9/4+1VY/ILD18FrY5tSw1EDReqPqzA3YUHGxtJUdjR/hjqCNZBg
axx1BS5yFv/5KmzQvYXpl/WRasl/D13AzumvWyJVCIEZSHJv1PD98Cf9GV1AYyQvv4XdoqN0QF+j
1gV4ek+u7BkDKbtryAO69TTF9YNN/J3lPAETFEYaWl6E3qMt2p5eMrgH4zVM8ktg5r5SvIcomTl5
VkfRfLtoKZxDvIeL5qTlpWqHXWqPl4yrTzUU3xPWfAIIW4vcMmfO3mhUfykkva94OFfZrpGXDA10
hZjmgULg79nuPgfJamQJOP3QpIviWCfj+6zO631kI+MAZpJ9nlKdzr31fZ0kYISVb0kDyjwl34sk
QZmUQJrKRxPfaRjH7oQ5L7ZbFxGVt5tRYGlN8LZGr0HAKsPQqRjILJZO5bapbFRqWPQIcE1KFiKb
95rdXmkx4M2ge6VAF2QLI2ZtS62Jp9ZYLTsohMjChA42MGjuOvtFH5edSuzSiYPbnkt32EXnGSl5
kneC7oa6QTDNpevU7Y+he1gSpOfR3FXjd2DV/pyPB8XJSHFEFx0LL+EMmvuoVITlN053Mlo2A0nk
vvuco59UQ2zz1nLZO+308Dx01odokQuEWb0j3L4sRe0TREA8NI6xcT8t4DXz2itW9VlwZOKtnN4j
5jJOJPg9Q/lUENGA3LjF5rEhWc59DbCzPYJ0ZFSbSN1L9maTchB1StkLTu/SRA5sCaKMpE1LV2vM
QxTGBwhqsPiXjakd0z47qVm0V/kouurNbmxCqVt2J5vZfNEyOLpwZoIqp3OjYx4bPZNFud1iv+yL
PTlqT3KdWW+BY1OUXhzGX3WrvtqBvMnYB9iskUSdr23GV2Fiy0amPsexdtCL+U5Pp29rTo8VmgIW
nxuW7n5vT9AIxMtUQKJqF3PbM1jZk3YWQBCo5fIIZVxQP1w97G8j6kHVqfpsKhWpKGEdFFUk4e27
sBjvTK2Tm6RC8qAcQG3kTVMxdcZrQHISfivFTTkKAiqPOZxrGcynhd0Zmz9/EuGdsMjgd4anZzQh
FXiQua+YmbxS9HOl0JkP0t4YNTmxonQ+oiDe22Nf0+NELFSO2NHrRwCx0BX7c2hZeNEsoqSL3xas
u0zpzaVFubXppyVlUSEXJz17Sacw8kaR7oYV4FbO5b1hKQfqQ6/S1FnDFbtY8vnVs3N2BLSktpvW
6BgkgoavDysVWAEIrcLFyuLLKvkkGou52NF2uBGfCiO6pQr1izvpC26tZ5Lc3qCl+8KJuX0XYJbE
S1ngywjEzhKklimNb5hDczSmhNGBmD/V2UhoSnrfBu8Qv6Bczm6FN8PGPc1t302GdlvOqDy/8t/Z
b6np7FtAhCSBrMHkYa7r2wVafNiHn3OXHbl7vsKoPo76vRmPbuVgjcmm98DWb/uMiatRd5Vp3kzW
6CdZclh4efO1t9Ykt7rRP+JcwvthU+SkbkxcRvZi0HomzhjzT2Wp+HK0PHLEWzOcML7pm1gewpVz
X7LjaZSIs2RyvkurOJGT8ywiXCY+O4PPbOoE93QqYjv2VuxSV2SFgZ9J52I0g7KfoN6nK1C/aL6t
9lzag98khz6pd10GnZ6GXJmDQ11OqWmTUOeDqw+daR66litiQ4cM/pLZUVndNm6U9o81IoxhvI/h
uOuiRxFFb5Vkv4Kraw7PqcUubFL5i5wg5m5LnQeXS2+nhVBtTEYP85AGP2quxuWKtOTeKaavePpB
pQGVqFzGV14b1+r1NdNwzR7IsrMap73rNU6E33AZ77mUq5SeGlzSJUQcjUv7wuU9BIXdWp8ZV/pO
ecm44Dchi2m2/o0x7/UJgDhpBPo4Ylfw1xjQCpJVM2hOnbW4WYtTD0Whx4RtoTA48czmS96vNFh8
BrcNSkSAIrGqVjYKxThWqDKhB4X90KwKhhXdaCuZDmXD1mMWVdDDgum+QflQ5PTQGdO1DMUD62PX
Bu0L1OBEQGOro5xUKCgDbnHRTud151ibTIwjXcRFW7iEUsDbES5kfzYOzoPFBMi246pbCn07yml9
XyqD2GpMeGuXQofrgqIr5BVy9JX40Fr0AwGcvpv2M41WHMTlaxfVHiE2VrHigvHUa7iBSDs+Yrb1
zaG6ZwxxaTXxaq2+Xxr7TmMP2KwLQQIBOypCCEFWy8O4dO7/DIm/5cDITP3XQ+LDe/G3Y9n+n//4
29fPv918lu//2bTIV/hjWmS2M22y0IYK7kqSlP59WhS/mIQkVAMLtrqafX53FNm/EBHD3qNipHZw
Zv8DVZQ1F4Ql1h2SOyeR/N+3SLd/X4ewgPr7Vum3X/+Zpwsz/J9nRXY6wO51UFyWXIGof54V7UDl
QQj0wevA64VTvK9W3J6Bl6X8MHlwS10Dwdy+gCV5VGIwHWAnuJs/s57jNsk5AF0hpYcDChB0P2wY
bWxsQ7B/RtbsIsIYff2ljOEu77LHGEigQszLLr5CHS1+5IZN7wgBDDBYhXZiGry3cXTIoN/DbTZg
06kvCY4BssHUP3+QgyL0i396EM/aWPlai2sWOk5ROaAvZk9GzymilAMfdQB9GC3Sjfq7EHW86m4y
bssRmEQoKIi7bE0koAate6jVmwSoYmy9UKt9CIcFXn7m9xgexKhf5wyVj/O8kz/z/j2pon1iTg86
2MbI/EqrGPdNfiBvscl6ClgJeDos/fNZ3Bj5MdGKg0Wu1gmch6BLOW1mLvIXWos2URYfy+ZqrBnZ
mjAa7za0EjYXQJmyudypvHey4RREw4E1BbJ6/aZVNFbq+oNK3tZG0s1L5ajTdm+waU3y6Urbp2tg
n1rK+SEvyVhHYgvk7kitCZsUnKlAlsgfrfzrSxJfEzK+UkZubSQ/Nd5cc/6RhN1F4n+gjdtXMsMP
q9sSPCqojd1SDtuRvPBMbriaJkDQbNxH5zoTJl8WSi3zS8f2v2ObIeKLiejF1dUWX4xzpHf3uAJg
UGfAhHBpkVFWc1Lp/PvCPsv2O13S+8ZIDzK13GEq8I3d2IXmjgkKEA5pRAcXviuqd/bmzOHJXLgN
VxHFX8EJJggJluDayZb0v6vT2tYszxQeXFpr8Ou4u2HIedALcI2RsgWrzLS67LLIOlcJJnHiCB3w
7zH5MmA4dhhCnHOmW+eoYKHQejOh7TYcDn3TXHK+Hojc60Sym+HjISPpHYSEdhOFxoeou1PC5rTM
/O8EYy7bGoP+EVE0VO4UtEwV1yGPvDpQDhiePb3rtmPRM3rYhyBp4s2UO17JKBTCctcSPAB4hkbq
RriYoTTp5g+1WJNZys/CJu+1oGFq5m3VZn6GaSpUptXsd4Phpt1g6+Wy0D+UQehs2ETZ21IF/4No
26jaIet5j5SzcZpqVv8qW/MQcxPG14PT0oIRczdInFcSk2QNi/Rs0PAYzJgKmS56bAArPAdUnb2G
CJPOHVSdVwtkA6HsUJm2CrVWlVQyvM8Kq59ls7Bxxdq+oQVn11kl1VUo3BiazLHdJoZv4p4leX8Q
PP+THd/IVKJfsmNt4H9BohmIEWBe8LMGf02udBt9pDNO7bZTLC2cKw5i+Bx+2En9w1H0Ekka9bHB
BDg6F1jDZxO3h4rpTS8JOnWlPAZTfSXeZlEcEN2NFt2fZvwdqDyQSobs55jJrqg6GHvxDb7uu2Yt
g1YFN2KuABXT5kQSfR59RVFuJxQr0QW7CbOuZqZnLcQno0PxDoNNNT5PhbOl88xF6OMHuMIquDB5
IARXwQoOkEA3o8F+ixJASBjPSB1WyZPGYzI3+r4uhn0X8RNt5lToxUelJChpayxoK5cMMdcz6Gwi
0uHWIr1aU08AQbuFIQ+NlY+BXMx5XWfT3nIem+UgOuukNvV3FtbfZZDFqN78qDuN/RhRjDnZI3cG
4Q8NBbMI01HXHfvQOUyy5bpXUJMGE0strikWvbkpX6fG5H7BfY4/SVtqXxGpr5mLbwefHQmHXmpe
UGt+Agw6+LWg0xK3c2OtXSq5T6b/Fu0Rs70FQLf2NK33gRufnTA8GBrlsKX+TWGFq0Lk6kZ5zDPL
x606X6J520aTj9sSFRwt2b7jbnLiP2pxWJFXgZeJYVck3+HQ3FbWjICtwT7i7I2sPR0zOPQnbKzW
pg2VNVqz1eZvCggwO70WTXk7O4eFn7l2AFlEL07ThD4RShDF7wle7aZu/AUysxzlfda3+2RkssS/
3yF4631BX1HkpiwTWk4fxRj5ZDhlBRZ8jAdJXe+ytqSYToBzbmCaSf1iZLwrGNrsWNsRWLwJbRVU
tLbvhHHKhpGd5HRKV4ZiLA54z260ufQKXtFqqPs9u+6KHcHA0rlVh48wmh6qOl1LJH2giR+44W+7
XHjxkO1l3RwA4LabGGZix89vJ6RHOOeY2JQFtFcbRZil3BGUtR/m3XMm4FgydCrd6JFz8gVazGxY
l1KLrzGdkmXLfhibW9EUl2SpvITkZ0cNQGtHKEPFmQJsl47rkv4rzFx0G/TJg4lStMzgkTX6/cyW
jM4MhbvhaIkvQUhrxpjuFVIxERthoTWuAnNiBssM8eV9GsN7K1f4czWsETS3oxZITkfUcV5OpYuh
lIWc6hXCuLXGYd9U3b5SIVtmdA+1N+1Er7GaXgQle6VDLRK5JiOYDvqatx44kWfKtHt1F5rW3piy
/UzRRLzgSyYH06gRxkwIiwgTyURMbDH9Pp5ecEeDwzbr4xyMD6VOKBLrqL2x6b79n+H6t+GaYfZf
Dtdd+Te3xNf0T259E4uR5Hf/NljDiQWFqTuwXgkX6cT+/jxYq7/FFv8yVmtANv8oz/lDgrV/MYTA
16RZ4rdGvr+M0f9qrIYQ+09jNS59RydzCQXC+id6rNoFmTERQVzll+r/UndmS22kZxi+FSrn7ep9
OchURYAEssEYbAw+UQmhafW+b7qbuYAcpHIJvrE8v4RsJIiN3VRFOUlNBqZb+viXb3kXxNFZtUy1
giGWHGPJr6AmG6QOpVSe+lkEpygJENa0geinLtJosmdGt00lHXdVPoRwOPSUBSagTs2ZwYjnFMqK
f6P7ZXRP5rG8bYAKu0g1KN6otOPPuYQnj5R88fWcdV5eaHRfBxZoFwrJsW8FNDP1sS6h3RBlHvJn
JPzIB8iJ/dYo1eyYt8jDsjVu3djNbxdFh5Eoxb02aWal5Z0kfjQEGAmo1M8jMEHKHWjgaLAwg26E
XqCwAgyvgJDdLZvuNOu0sY9CqhZKMzkNrs0qGMq5So6uA6M1YEcdlYJLqQhWJc5C4AUF09IUnEsv
apJjLbPOqJOQeIyaWeRUKJK7YC8Kw1PBfeCJniIZMbYFp3Piu6gBRnAHzNM2QAlzWZ9nlkUNDQ1J
lpNR7pe3NMJwDrOOkzx7FzkOeCHTuIQF9MFXdLpyDb2cvHDeo5BVDlvUZyAhBe8ioyb3YPDawFAt
IKVKMimp7Z66wNvopBrX0mThD90Mug7sBQRydcgOAT21QwlWj5oUZ7EGKECmJR8J4k/DrYIUhsHp
CSnIQIfANRfvW9hChQ4JcCIIRGpqswRAmGPu8D6HYzTpPPAIID1pWDEPFkQkcFO3tu6+ha3C4QdV
iQkDpCXYmuCXoo9trHw0vBSFvgIJv+W6p+c33qcGHeOmca6tNpgu4EW5SjoK4EnpIVp/Ecwpq0FK
yoZLtZTNSxdulSU3CF0IulUH7wqBUYlkAZ6DDCfL08OhqwK84zv6TMMSQd4yYXElsLlAq5+3Ke21
IDRRUdX/1MpiwEU3dor4DqIV8rbx5DqFIYbOO8A1NQAYDXksCYE6+WFw7Sq5CkzC/hSpxkkL42zZ
1ehJwUFbWszHpWJR4ZFeX7aCqOZXE0oaNYxGaQywbbIitAlqG7NJzFsE3a226xtMnt5WggjXCEoc
koHacSRocpUgzGkw52xBoavh0jVOV45YDbi/TooLdyFrUOXg2lhCxqrTuVurSpsrQuIqFmJXDqpX
3cSdIVk8smNgLGUVvcOm53iJTlaKXpZvIZxloaBVoqTlm+5YEdJa7UK7ttHaMoE/mKjvo91ac9nJ
VvHeNOpPzjKkxyg0uhDjvcWrszlWcPscLF10DQNh3RwgeVag86UIwS83V/KTekmrt0YNLK7VZtDJ
TXpoCqmwrFj+iRooKGJDn5zmQlAMTsZIyiaAyITYWJUsPvqmdB9l/jtP1T53qJIxebmjKc41LATL
zKLpjrII6AAwcgTgNfD3kkUhUPvemYrmWd3ySh0VtMj2b9xJhnAnChKGg84MCIN2CDoIYqKQUVsK
QbWlkFZTu3RylGjQbyt01zohwIbo3Z8ximzk49eehlSTm1qcNoi2lai3eVIOgUYIuhmtJcH+Uy+N
BY4fMQAJM73M7WSqRhIWozE2WA2+lB1ILOT0T/A8KA9jfykd5h7dBgl27CV2WHThzA7FM4rsAd0z
6UQFO0GC1w2VsL7US2wfszq7WViQMRkODHR/eV1gGkBfnfwSX6XDKOCks8rp0jRd7DbCm8RRyqFh
IXUcaM1Ft8iu28j9IHVUtG5CASRVOlnmpOiQl069Qw2a+bFeL25ZDuGxWzXjWgrfhZ4EMk1BDJVZ
VZLKAQknLX8wpgEDD+SW6/iz5KfhCKi+cM825ONAXaRCTiotL9RElU4SevdDGejJoKmQmAogh9Lo
h71FCJWbX09c/p/mwgIpbds/y0kOMPzLE9HwO5vOEuDSxeOm37dnfM9McJFHi555L/nEqrX30PIj
aYF+DXfPWo2Ht8DSiDOSLNCjI0lxsP+lF/ddjUFzNF2XuTkAqvHIX+n6YU/8JD0BsO1gHUk+RaKy
66O1VOtCR2wxp8yO72PdOMmMSjlFlg+xFzVWBrmhXilNfQca6YuZIaJk4e/bqkItTfUvopCxYI1D
32GXYmdd4j0JgqQetSntQ9mE9G0trpMc2wjRt29cHVih+VbCcG2iJfcxM1Glsm8yqbxrXdKhpfXB
TJwPkCjniQn+yJx80IFNHAa55ByhDHPZNSYlOyfpUQlTHr1IlHFkH2uIpdJheKNmERjWptMYPbdM
ASt9CYMknFYSaCPL16/SIGFjyM2VzGQitNqL3GKcvVycmLl8unAmd1JUnLXMsAeugbR4VptzZMZH
CMiNWqWFGFx02SiQMg+bICx7YjpRg6CY4Dcmq/6hbxZfEk/+04RnGGvusNODe6arCqMV52jhR2PZ
dm/dTD9CNerElvRjOC9vaSud0L4cS3TorLTBHSA7M53FaZ5BlgHeZGiVyqQ8+Jw70jjMRKrRnpla
0MHLaEehlxLSBEBjUbzVjPS0jOCdWGFz0vnd+STC4y1fyl+CpIN4rpZ3ah0gXAWy1GTMvWjkK7xT
z6ymnJteOwaSc2nX5gzGH7A2qxqD3bagK2n5TEmW8wqZPYwLuNvjgMGd1WaXMqwrRC+keoB8PbxT
NfeGuVwHQ1AT9hBWH5dL283BvMFMbb1x0EXLgV1NZkDBoNFx8FZZNbDSeV5puLdopJ/OGAucYRXC
s8/jkV81J4FRnDQxWkdKgRE06CwA20Y89+1aGkmt9T5IlkcAqRmKZhKi0RLGx4vaGaSScpKRmXId
F5DmJJQl6mEa1SCX61HVmcBN43vTkkZyXXyKbWwFZRyUS4elDZ3mULKskwZMbloqV43rXFUJgHhZ
So2jsspikO1YKIO+uJ6E8W0aTj6ii3tclulV4FjM+LD8ifWZo2bqYGnJ93HhUCy7Ks7KpWaj2RdA
AmiiG6VTEgp2RnXY1jDwiUJnpFQmtBH7LTodH3DcZKhWUJlq5bktuhJoPyAVhQjqooAwZk1AhBX+
5LrBQvJ8MsHyXo7wkgzRIckykvEYcMq7OoprhMe7FuQ8sEjuUJUsXFr47zP6bB3ZuTOh8eTwwm6h
f0on+kyRJZiuk3Te8DIIbiT4qkj18WUcFuT+eVrNDJYZEJLurEm67NZYaLeYm4qCockQbId0C6Re
XcTTQl5+0ESRQXU+9qg6oNOM4xRikShHoja/8KhP/BpTceoVhFwR2qaAmbi2OnchG09hoIT3iah0
sgnYiYrmNTIflI3HplyDopJKU71DUUQFRWyPKxvoSZxgLeRFCfkQMvoLyp82upEWDdk7EC9pEome
/uekBoCQtfl71vMw7LCI4DJ+G+NtcFwvJQgH9UKlacD8n+5rOpILY4J6hnKbLxvQDoZ7W2nAIaA0
aaeNBBpVlYHzZ8F5IWs6aiotetatM5Hp68nW1a9frv8jXNaDy6AgNT2hKn2rjcVPLxIPx0g6Ujtk
pxf90qbofv5BL+M+PQC2rF2k1+qDrdhXP3oOIG/moveQqxThKOOgxairNnsapZe/HYRJ7D78WLKQ
c+SK5wq1caIxV1c5jY1Hgfpvofjxt3zKDXv6nB99g/kq8qf3f/+bCTzNkelNbPVbfiMO5CoITKNx
YFgkDgwqd+IAygwdKXXFC9vDOGxWxC4f7jciYSioi1gKUujA9BSmvDuRAMeHdLZmPGR+j7f382v6
JX/tl/zO1oqYJVVcCpah6yVbeqUmf7uXLIadB2xtCrCNGqbWqiavstudEMhvdLFpNEtIlbIrSGL3
bVNo7NVX2BS6rWsOKE9TgWq5uynI8zk3VDTYNUCYYq3sWxw2m4I1/JIVsUM13VoRho3xlqpzzxMN
Ie22tSlAy1JiqXB4LItqQ6je7teK2ERitwj85ePBeQOMwjJsA/6pwzfejQQXBqWbhU8ZUjBQVNeb
cY8ujIdICNRy3zVhY9+m8i3Xzfmdq5PdIesGWjm4DVCD7mEkkPjhdOt9SjioBlHKU/RCjIZqyAN3
9oZMo44omKwcjst14PdoRdDa4MpbH+Lfyeq/sTNAo+mMamz8lYVfxZM4aGQYmmaoSFKvL9a9PCNM
FnLfncHNaTITMpAA52/+NJkyuVMsjTPV4YIRZPr9ioRodllPpAV+Y0UghM6QDk0BnVtU5AlbO0N5
I3j8pJvk3TjPCH/I/YrD5qx8YUb1w/sTxXehYoZSgvAX346EaaMaTxvRpo+IxAG1yL5FgrMS8fpX
KLcwsSBxRDre0jl0ds5K4kDiSVYJTlFAI0Wc9nNFrBOcXqclqTOVJecA6RTyvNsrwgI2qrFluD0d
U2She5djb/ZG79ySjGqDjX18OojsmtjQRF9fm/tXZWwi8Ao5JYYeHIQggWUIXbu7giaEUFNmmgCR
WoRqHfI9yiAeImH0zikt/uZiXOGsyimRPD9eEgTCAGdNesGcBMHTvT0ejN4HJbgX0mYZIuE3JZ6d
SNCLAU0ApBsIygoXs5cHpQCb88F6HJT2Gw37b8cxKen1FaVyKxDyG81ScVyhKeOgPbR/5+TrZdfM
Bqm9odEwzDR3bk7uC+gEZBfcnBuBpv1cEK9Qb5GKoDOvK7qxKiR2DglWhGkriszxYNGT2L9canNa
9r43bJS3KLRkQ5RdkJRJSh7vDW5QdDVoausEY3Vx7Gk29XCO9zgkqMGh3wifA/RG+cfd/Jocg71B
L2/d3Ga2vp95pdE7r2RNiFCQOjL8X9dUj9cE5wQNSxXZYXAGDz/fz3PiFRr5tIBtxjfUmKL83M2w
UXtGTY5do9GxW9dkexmJJ+Yhv1yHr0AnuIRpJlJ8TzsznBO6AdBKY3ZLD0sWINu9jIRopPDBep0T
Mm0I8iaSR3oTT8Z98hu2DC1LajPAM6s1s3eR2Aia942ExnDHktGP2DAWd84JDhCa+jBL9zYSAize
v0tFzwHxFvaGBc5c4Qtv36KcmIw1UBhDM56GxaqLtXdrYhWJ3kUH5wQzPQFmZ9zFNbEdCI4JMdaw
rPW9sb+Tjd4ZJnGg2jB1WriMNp4MwwmERl/CYPvs5Vxjk1/27szQlRSnpU5GYa169tsLQuwMx4BR
wc83N+xLd8YLmhffwCSHCy+8X2FNvHnxSFr3p7+wuSqePuBhkr4CUHz32lz9nlDdXT95DbIQ//+P
rc7uCv7x6IcbOMjj//zh+z1987OfafMvT7x5Ps1ni271bbuHT3k+jYCqQElf2Vv8VMt3BQ15Vjv4
243xk/e8FAnb800XqCRDBHpifPatYv4e4ycyyC/6KmvVZF5xPp0Bkti2W+cta4xA37e8m/Iniabx
dBsu/NAv7/v0o2qal/OdR6/Hln0fPZjmU9Rcdj73A5yo78N/JrPVc+2I3fBTDln/dxz8yAz4NR7/
Eo2JV3gPNIei/Prvu+0tsLkoyPf7/rmvvv4Vzxbz5cHlNPr6z3xbZ3zzHtL33u+ZstO+/rV5kDjA
N0+n5u//9HA2v991EFpxEkkq+j79gsO99ra22+az0yXt//T7ec4ZNy82z3ocHIrfvi94gU1lz5W6
fsNqrXqbz/voS5jK5l/+/u3GK4r5138l+cF5Us3DzQMfv4XGQ+9QTaGPTA8+5l7s3U/vDza7Y/Pk
x68jS+v7Om6g67n73MIyX2Fr8/R/hCWOPlyiz77jFbb1aXw/T+f8T/xf3vEKm/tkyo1xNu2SfBPx
x3+GV9jfx0U69UJQc889/xV2+HF4cDX37p47ngSoqO8qOg5Zs8XBhff1X8/9mQXWuu8rjqb+9O7r
v7fgqg9HoPUKm3swTfJq9lx8rFfY1P9YVs/G5RU28Ca330T4YWFuOj0/DvtzpcY3iPrTAmQDNH7u
P9sursRvzML5NP/jPwAAAP//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0</xdr:colOff>
      <xdr:row>1</xdr:row>
      <xdr:rowOff>0</xdr:rowOff>
    </xdr:from>
    <xdr:to>
      <xdr:col>80</xdr:col>
      <xdr:colOff>666750</xdr:colOff>
      <xdr:row>25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1F22BB-58EE-474D-811B-4167C847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638174</xdr:colOff>
      <xdr:row>21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DC0212-FCBD-45EE-9C39-B8EAF7320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638174</xdr:colOff>
      <xdr:row>21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0BC293-C2C5-45C1-B09E-610B9F12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638174</xdr:colOff>
      <xdr:row>21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994061-9883-4461-8036-C2D27F0D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687917</xdr:colOff>
      <xdr:row>23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0ECC4-67FF-4242-AAF3-1E06B7257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687917</xdr:colOff>
      <xdr:row>23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C8EF07-7F0E-43F2-81BD-BA08BCAB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687917</xdr:colOff>
      <xdr:row>23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24C3DC-9071-41BB-9801-39CF83256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371474</xdr:colOff>
      <xdr:row>4</xdr:row>
      <xdr:rowOff>23812</xdr:rowOff>
    </xdr:from>
    <xdr:to>
      <xdr:col>45</xdr:col>
      <xdr:colOff>734786</xdr:colOff>
      <xdr:row>50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C0723D-072B-435B-A8BC-65922589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371474</xdr:colOff>
      <xdr:row>4</xdr:row>
      <xdr:rowOff>23812</xdr:rowOff>
    </xdr:from>
    <xdr:to>
      <xdr:col>45</xdr:col>
      <xdr:colOff>734786</xdr:colOff>
      <xdr:row>50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5D460-EFA4-4188-B93E-CA6518A8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3</xdr:row>
      <xdr:rowOff>14286</xdr:rowOff>
    </xdr:from>
    <xdr:to>
      <xdr:col>12</xdr:col>
      <xdr:colOff>228599</xdr:colOff>
      <xdr:row>18</xdr:row>
      <xdr:rowOff>133349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F893C80-0955-4DDE-BAE9-57DB4B234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9624" y="585786"/>
              <a:ext cx="5381625" cy="2976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687917</xdr:colOff>
      <xdr:row>23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E93B6-23F8-4A06-9B93-83479D56F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704849</xdr:colOff>
      <xdr:row>1</xdr:row>
      <xdr:rowOff>14286</xdr:rowOff>
    </xdr:from>
    <xdr:to>
      <xdr:col>13</xdr:col>
      <xdr:colOff>687917</xdr:colOff>
      <xdr:row>23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DE0B58-489D-4B87-A0EF-93246D3CE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 MIGUELINA CRUZ OLIVARES" id="{42BF1F4F-4317-479E-BBAD-922F0A413CD3}" userId="S::D19C2823@educacion.edu.do::6ae834fc-9f6a-44b1-95b6-4a80b159a40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7" dT="2020-04-12T02:02:33.09" personId="{42BF1F4F-4317-479E-BBAD-922F0A413CD3}" id="{BB9BA00A-0F43-475F-A68A-181459993B23}">
    <text>No me equivoque. Ellos reportaron este dato.</text>
  </threadedComment>
  <threadedComment ref="L27" dT="2020-04-12T02:03:33.99" personId="{42BF1F4F-4317-479E-BBAD-922F0A413CD3}" id="{5F3A55C8-B3E8-47F2-A050-24527EF283DB}" parentId="{BB9BA00A-0F43-475F-A68A-181459993B23}">
    <text>Stephanie Rosario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Provincias_de_la_Rep%C3%BAblica_Dominican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0"/>
  <sheetViews>
    <sheetView showGridLines="0" topLeftCell="A2" workbookViewId="0">
      <pane xSplit="2" ySplit="9" topLeftCell="C32" activePane="bottomRight" state="frozen"/>
      <selection activeCell="A2" sqref="A2"/>
      <selection pane="topRight" activeCell="C2" sqref="C2"/>
      <selection pane="bottomLeft" activeCell="A11" sqref="A11"/>
      <selection pane="bottomRight" activeCell="C35" sqref="C35"/>
    </sheetView>
  </sheetViews>
  <sheetFormatPr baseColWidth="10" defaultColWidth="10.85546875" defaultRowHeight="12" x14ac:dyDescent="0.2"/>
  <cols>
    <col min="1" max="1" width="10.85546875" style="24"/>
    <col min="2" max="2" width="11.85546875" style="1" customWidth="1"/>
    <col min="3" max="4" width="15.85546875" style="12" bestFit="1" customWidth="1"/>
    <col min="5" max="8" width="15.85546875" style="12" customWidth="1"/>
    <col min="9" max="9" width="18.140625" style="10" customWidth="1"/>
    <col min="10" max="10" width="17" style="10" customWidth="1"/>
    <col min="11" max="11" width="17.42578125" style="10" customWidth="1"/>
    <col min="12" max="12" width="17.28515625" style="10" customWidth="1"/>
    <col min="13" max="13" width="16" style="10" customWidth="1"/>
    <col min="14" max="14" width="21" style="10" customWidth="1"/>
    <col min="15" max="15" width="17.28515625" style="10" customWidth="1"/>
    <col min="16" max="20" width="16" style="10" customWidth="1"/>
    <col min="21" max="16384" width="10.85546875" style="1"/>
  </cols>
  <sheetData>
    <row r="1" spans="1:20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B3" s="2" t="s">
        <v>0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</row>
    <row r="4" spans="1:20" x14ac:dyDescent="0.2">
      <c r="B4" s="2" t="s">
        <v>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x14ac:dyDescent="0.2">
      <c r="B5" s="4" t="s">
        <v>3</v>
      </c>
      <c r="C5" s="9" t="s">
        <v>9</v>
      </c>
      <c r="D5" s="9" t="s">
        <v>43</v>
      </c>
      <c r="E5" s="9" t="s">
        <v>43</v>
      </c>
      <c r="F5" s="9" t="s">
        <v>45</v>
      </c>
      <c r="G5" s="9" t="s">
        <v>45</v>
      </c>
      <c r="H5" s="9" t="s">
        <v>45</v>
      </c>
      <c r="I5" s="9" t="s">
        <v>9</v>
      </c>
      <c r="J5" s="9" t="s">
        <v>9</v>
      </c>
      <c r="K5" s="9" t="s">
        <v>9</v>
      </c>
      <c r="L5" s="9" t="s">
        <v>14</v>
      </c>
      <c r="M5" s="9" t="s">
        <v>14</v>
      </c>
      <c r="N5" s="9" t="s">
        <v>17</v>
      </c>
      <c r="O5" s="9" t="s">
        <v>17</v>
      </c>
      <c r="P5" s="9" t="s">
        <v>17</v>
      </c>
      <c r="Q5" s="9" t="s">
        <v>17</v>
      </c>
      <c r="R5" s="9" t="s">
        <v>17</v>
      </c>
      <c r="S5" s="9" t="s">
        <v>17</v>
      </c>
      <c r="T5" s="9" t="s">
        <v>22</v>
      </c>
    </row>
    <row r="6" spans="1:20" ht="38.25" customHeight="1" x14ac:dyDescent="0.2">
      <c r="B6" s="2" t="s">
        <v>4</v>
      </c>
      <c r="C6" s="2"/>
      <c r="D6" s="2"/>
      <c r="E6" s="3" t="s">
        <v>51</v>
      </c>
      <c r="F6" s="22" t="s">
        <v>46</v>
      </c>
      <c r="G6" s="22" t="s">
        <v>50</v>
      </c>
      <c r="H6" s="22" t="s">
        <v>52</v>
      </c>
      <c r="I6" s="14" t="s">
        <v>12</v>
      </c>
      <c r="J6" s="14" t="s">
        <v>10</v>
      </c>
      <c r="K6" s="14" t="s">
        <v>13</v>
      </c>
      <c r="L6" s="16" t="s">
        <v>15</v>
      </c>
      <c r="M6" s="16" t="s">
        <v>16</v>
      </c>
      <c r="N6" s="16" t="s">
        <v>53</v>
      </c>
      <c r="O6" s="17" t="s">
        <v>18</v>
      </c>
      <c r="P6" s="17" t="s">
        <v>19</v>
      </c>
      <c r="Q6" s="17" t="s">
        <v>54</v>
      </c>
      <c r="R6" s="19" t="s">
        <v>20</v>
      </c>
      <c r="S6" s="19" t="s">
        <v>49</v>
      </c>
      <c r="T6" s="19" t="s">
        <v>44</v>
      </c>
    </row>
    <row r="7" spans="1:20" x14ac:dyDescent="0.2">
      <c r="B7" s="5" t="s">
        <v>5</v>
      </c>
      <c r="C7" s="5"/>
      <c r="D7" s="5"/>
      <c r="E7" s="5"/>
      <c r="F7" s="5"/>
      <c r="G7" s="5"/>
      <c r="H7" s="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24" x14ac:dyDescent="0.2">
      <c r="B8" s="6" t="s">
        <v>6</v>
      </c>
      <c r="C8" s="6"/>
      <c r="D8" s="6"/>
      <c r="E8" s="3" t="s">
        <v>21</v>
      </c>
      <c r="F8" s="6"/>
      <c r="G8" s="6"/>
      <c r="H8" s="6"/>
      <c r="I8" s="15"/>
      <c r="J8" s="15"/>
      <c r="K8" s="15"/>
      <c r="L8" s="15"/>
      <c r="M8" s="15"/>
      <c r="N8" s="15"/>
      <c r="O8" s="15"/>
      <c r="P8" s="15"/>
      <c r="Q8" s="15"/>
      <c r="R8" s="18" t="s">
        <v>21</v>
      </c>
      <c r="S8" s="18" t="s">
        <v>21</v>
      </c>
      <c r="T8" s="18"/>
    </row>
    <row r="9" spans="1:20" ht="24" x14ac:dyDescent="0.2">
      <c r="B9" s="2" t="s">
        <v>7</v>
      </c>
      <c r="C9" s="7" t="s">
        <v>11</v>
      </c>
      <c r="D9" s="7" t="s">
        <v>11</v>
      </c>
      <c r="E9" s="7" t="s">
        <v>11</v>
      </c>
      <c r="F9" s="7" t="s">
        <v>11</v>
      </c>
      <c r="G9" s="7" t="s">
        <v>11</v>
      </c>
      <c r="H9" s="7" t="s">
        <v>11</v>
      </c>
      <c r="I9" s="7" t="s">
        <v>11</v>
      </c>
      <c r="J9" s="7" t="s">
        <v>11</v>
      </c>
      <c r="K9" s="7" t="s">
        <v>11</v>
      </c>
      <c r="L9" s="7" t="s">
        <v>11</v>
      </c>
      <c r="M9" s="7" t="s">
        <v>11</v>
      </c>
      <c r="N9" s="7" t="s">
        <v>11</v>
      </c>
      <c r="O9" s="7" t="s">
        <v>11</v>
      </c>
      <c r="P9" s="7" t="s">
        <v>11</v>
      </c>
      <c r="Q9" s="7" t="s">
        <v>11</v>
      </c>
      <c r="R9" s="7" t="s">
        <v>11</v>
      </c>
      <c r="S9" s="7" t="s">
        <v>11</v>
      </c>
      <c r="T9" s="7" t="s">
        <v>11</v>
      </c>
    </row>
    <row r="10" spans="1:20" x14ac:dyDescent="0.2">
      <c r="A10" s="23" t="s">
        <v>47</v>
      </c>
      <c r="B10" s="2" t="s">
        <v>8</v>
      </c>
      <c r="C10" s="2"/>
      <c r="D10" s="2"/>
      <c r="E10" s="2"/>
      <c r="F10" s="2"/>
      <c r="G10" s="2"/>
      <c r="H10" s="2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x14ac:dyDescent="0.2">
      <c r="A11" s="24">
        <v>1</v>
      </c>
      <c r="B11" s="8">
        <v>43907</v>
      </c>
      <c r="C11" s="11">
        <v>34</v>
      </c>
      <c r="D11" s="11">
        <v>2</v>
      </c>
      <c r="E11" s="11" t="s">
        <v>48</v>
      </c>
      <c r="F11" s="11" t="s">
        <v>48</v>
      </c>
      <c r="G11" s="11" t="s">
        <v>48</v>
      </c>
      <c r="H11" s="11" t="s">
        <v>48</v>
      </c>
      <c r="I11" s="10">
        <v>26</v>
      </c>
      <c r="J11" s="10">
        <v>2</v>
      </c>
      <c r="K11" s="10">
        <v>6</v>
      </c>
      <c r="L11" s="10">
        <v>28</v>
      </c>
      <c r="M11" s="10">
        <v>6</v>
      </c>
      <c r="N11" s="10" t="s">
        <v>48</v>
      </c>
      <c r="O11" s="10">
        <v>16</v>
      </c>
      <c r="P11" s="10">
        <v>18</v>
      </c>
      <c r="Q11" s="10" t="s">
        <v>48</v>
      </c>
      <c r="R11" s="10">
        <v>44</v>
      </c>
      <c r="S11" s="10" t="s">
        <v>48</v>
      </c>
      <c r="T11" s="10">
        <v>278</v>
      </c>
    </row>
    <row r="12" spans="1:20" x14ac:dyDescent="0.2">
      <c r="B12" s="8">
        <v>43908</v>
      </c>
      <c r="C12" s="11" t="s">
        <v>48</v>
      </c>
      <c r="D12" s="11" t="s">
        <v>48</v>
      </c>
      <c r="E12" s="11" t="s">
        <v>48</v>
      </c>
      <c r="F12" s="11" t="s">
        <v>48</v>
      </c>
      <c r="G12" s="11" t="s">
        <v>48</v>
      </c>
      <c r="H12" s="11" t="s">
        <v>48</v>
      </c>
      <c r="I12" s="12" t="s">
        <v>48</v>
      </c>
      <c r="J12" s="12" t="s">
        <v>48</v>
      </c>
      <c r="K12" s="12" t="s">
        <v>48</v>
      </c>
      <c r="L12" s="12" t="s">
        <v>48</v>
      </c>
      <c r="M12" s="12" t="s">
        <v>48</v>
      </c>
      <c r="N12" s="12" t="s">
        <v>48</v>
      </c>
      <c r="O12" s="12" t="s">
        <v>48</v>
      </c>
      <c r="P12" s="12" t="s">
        <v>48</v>
      </c>
      <c r="Q12" s="10" t="s">
        <v>48</v>
      </c>
      <c r="R12" s="12" t="s">
        <v>48</v>
      </c>
      <c r="S12" s="12" t="s">
        <v>48</v>
      </c>
      <c r="T12" s="12" t="s">
        <v>48</v>
      </c>
    </row>
    <row r="13" spans="1:20" x14ac:dyDescent="0.2">
      <c r="B13" s="8">
        <v>43909</v>
      </c>
      <c r="C13" s="11" t="s">
        <v>48</v>
      </c>
      <c r="D13" s="11" t="s">
        <v>48</v>
      </c>
      <c r="E13" s="11" t="s">
        <v>48</v>
      </c>
      <c r="F13" s="11" t="s">
        <v>48</v>
      </c>
      <c r="G13" s="11" t="s">
        <v>48</v>
      </c>
      <c r="H13" s="11" t="s">
        <v>48</v>
      </c>
      <c r="I13" s="12" t="s">
        <v>48</v>
      </c>
      <c r="J13" s="12" t="s">
        <v>48</v>
      </c>
      <c r="K13" s="12" t="s">
        <v>48</v>
      </c>
      <c r="L13" s="12" t="s">
        <v>48</v>
      </c>
      <c r="M13" s="12" t="s">
        <v>48</v>
      </c>
      <c r="N13" s="12" t="s">
        <v>48</v>
      </c>
      <c r="O13" s="12" t="s">
        <v>48</v>
      </c>
      <c r="P13" s="12" t="s">
        <v>48</v>
      </c>
      <c r="Q13" s="10" t="s">
        <v>48</v>
      </c>
      <c r="R13" s="12" t="s">
        <v>48</v>
      </c>
      <c r="S13" s="12" t="s">
        <v>48</v>
      </c>
      <c r="T13" s="12" t="s">
        <v>48</v>
      </c>
    </row>
    <row r="14" spans="1:20" x14ac:dyDescent="0.2">
      <c r="A14" s="24">
        <v>2</v>
      </c>
      <c r="B14" s="8">
        <v>43910</v>
      </c>
      <c r="C14" s="11">
        <v>112</v>
      </c>
      <c r="D14" s="11">
        <v>3</v>
      </c>
      <c r="E14" s="11" t="s">
        <v>48</v>
      </c>
      <c r="F14" s="11" t="s">
        <v>48</v>
      </c>
      <c r="G14" s="11" t="s">
        <v>48</v>
      </c>
      <c r="H14" s="11" t="s">
        <v>48</v>
      </c>
      <c r="I14" s="12">
        <v>37</v>
      </c>
      <c r="J14" s="12">
        <v>18</v>
      </c>
      <c r="K14" s="12">
        <v>57</v>
      </c>
      <c r="L14" s="12">
        <v>52</v>
      </c>
      <c r="M14" s="12">
        <v>57</v>
      </c>
      <c r="N14" s="12" t="s">
        <v>48</v>
      </c>
      <c r="O14" s="21">
        <f>C14*40%</f>
        <v>44.800000000000004</v>
      </c>
      <c r="P14" s="21">
        <f>C14*60%</f>
        <v>67.2</v>
      </c>
      <c r="Q14" s="10" t="s">
        <v>48</v>
      </c>
      <c r="R14" s="12">
        <v>45</v>
      </c>
      <c r="S14" s="12" t="s">
        <v>48</v>
      </c>
      <c r="T14" s="12">
        <v>290</v>
      </c>
    </row>
    <row r="15" spans="1:20" x14ac:dyDescent="0.2">
      <c r="A15" s="24">
        <v>3</v>
      </c>
      <c r="B15" s="8">
        <v>43911</v>
      </c>
      <c r="C15" s="11">
        <v>202</v>
      </c>
      <c r="D15" s="11">
        <v>3</v>
      </c>
      <c r="E15" s="11" t="s">
        <v>48</v>
      </c>
      <c r="F15" s="11">
        <v>395</v>
      </c>
      <c r="G15" s="11" t="s">
        <v>48</v>
      </c>
      <c r="H15" s="11" t="s">
        <v>48</v>
      </c>
      <c r="I15" s="12">
        <v>41</v>
      </c>
      <c r="J15" s="12">
        <v>34</v>
      </c>
      <c r="K15" s="12">
        <v>127</v>
      </c>
      <c r="L15" s="12">
        <v>56</v>
      </c>
      <c r="M15" s="12">
        <v>143</v>
      </c>
      <c r="N15" s="12" t="s">
        <v>48</v>
      </c>
      <c r="O15" s="21">
        <f>C15*59%</f>
        <v>119.17999999999999</v>
      </c>
      <c r="P15" s="21">
        <f>C15*41%</f>
        <v>82.82</v>
      </c>
      <c r="Q15" s="10" t="s">
        <v>48</v>
      </c>
      <c r="R15" s="12">
        <v>45</v>
      </c>
      <c r="S15" s="12" t="s">
        <v>48</v>
      </c>
      <c r="T15" s="12">
        <v>268</v>
      </c>
    </row>
    <row r="16" spans="1:20" x14ac:dyDescent="0.2">
      <c r="A16" s="24">
        <v>4</v>
      </c>
      <c r="B16" s="8">
        <v>43912</v>
      </c>
      <c r="C16" s="11">
        <v>245</v>
      </c>
      <c r="D16" s="11">
        <v>3</v>
      </c>
      <c r="E16" s="11" t="s">
        <v>48</v>
      </c>
      <c r="F16" s="11">
        <v>543</v>
      </c>
      <c r="G16" s="11" t="s">
        <v>48</v>
      </c>
      <c r="H16" s="11" t="s">
        <v>48</v>
      </c>
      <c r="I16" s="12">
        <v>43</v>
      </c>
      <c r="J16" s="12" t="s">
        <v>48</v>
      </c>
      <c r="K16" s="12" t="s">
        <v>48</v>
      </c>
      <c r="L16" s="12">
        <v>59</v>
      </c>
      <c r="M16" s="12">
        <v>183</v>
      </c>
      <c r="N16" s="12" t="s">
        <v>48</v>
      </c>
      <c r="O16" s="21">
        <f>C16*57%</f>
        <v>139.64999999999998</v>
      </c>
      <c r="P16" s="21">
        <f>C16*43%</f>
        <v>105.35</v>
      </c>
      <c r="Q16" s="10" t="s">
        <v>48</v>
      </c>
      <c r="R16" s="12">
        <v>45</v>
      </c>
      <c r="S16" s="12" t="s">
        <v>48</v>
      </c>
      <c r="T16" s="12">
        <v>270</v>
      </c>
    </row>
    <row r="17" spans="1:20" x14ac:dyDescent="0.2">
      <c r="A17" s="24">
        <v>5</v>
      </c>
      <c r="B17" s="8">
        <v>43913</v>
      </c>
      <c r="C17" s="11">
        <v>312</v>
      </c>
      <c r="D17" s="11">
        <v>6</v>
      </c>
      <c r="E17" s="11" t="s">
        <v>48</v>
      </c>
      <c r="F17" s="11" t="s">
        <v>48</v>
      </c>
      <c r="G17" s="11" t="s">
        <v>48</v>
      </c>
      <c r="H17" s="11" t="s">
        <v>48</v>
      </c>
      <c r="I17" s="12">
        <v>45</v>
      </c>
      <c r="J17" s="12" t="s">
        <v>48</v>
      </c>
      <c r="K17" s="12">
        <v>661</v>
      </c>
      <c r="L17" s="12">
        <v>68</v>
      </c>
      <c r="M17" s="12">
        <v>236</v>
      </c>
      <c r="N17" s="12">
        <v>2</v>
      </c>
      <c r="O17" s="21">
        <f>C17*57%</f>
        <v>177.83999999999997</v>
      </c>
      <c r="P17" s="21">
        <f>C17*43%</f>
        <v>134.16</v>
      </c>
      <c r="Q17" s="10" t="s">
        <v>48</v>
      </c>
      <c r="R17" s="12">
        <v>45</v>
      </c>
      <c r="S17" s="12">
        <v>64</v>
      </c>
      <c r="T17" s="12">
        <v>298</v>
      </c>
    </row>
    <row r="18" spans="1:20" x14ac:dyDescent="0.2">
      <c r="A18" s="24">
        <v>6</v>
      </c>
      <c r="B18" s="8">
        <v>43914</v>
      </c>
      <c r="C18" s="11">
        <v>392</v>
      </c>
      <c r="D18" s="11">
        <v>10</v>
      </c>
      <c r="E18" s="11" t="s">
        <v>48</v>
      </c>
      <c r="F18" s="11">
        <v>715</v>
      </c>
      <c r="G18" s="11" t="s">
        <v>48</v>
      </c>
      <c r="H18" s="11" t="s">
        <v>48</v>
      </c>
      <c r="I18" s="12" t="s">
        <v>48</v>
      </c>
      <c r="J18" s="12" t="s">
        <v>48</v>
      </c>
      <c r="K18" s="12" t="s">
        <v>48</v>
      </c>
      <c r="L18" s="12">
        <v>109</v>
      </c>
      <c r="M18" s="12">
        <v>273</v>
      </c>
      <c r="N18" s="12">
        <v>2</v>
      </c>
      <c r="O18" s="21">
        <f>C18*60%</f>
        <v>235.2</v>
      </c>
      <c r="P18" s="21">
        <f>C18*40%</f>
        <v>156.80000000000001</v>
      </c>
      <c r="Q18" s="10" t="s">
        <v>48</v>
      </c>
      <c r="R18" s="12">
        <v>45</v>
      </c>
      <c r="S18" s="12">
        <v>65</v>
      </c>
      <c r="T18" s="12">
        <v>457</v>
      </c>
    </row>
    <row r="19" spans="1:20" x14ac:dyDescent="0.2">
      <c r="A19" s="24">
        <v>7</v>
      </c>
      <c r="B19" s="8">
        <v>43915</v>
      </c>
      <c r="C19" s="11">
        <v>488</v>
      </c>
      <c r="D19" s="11">
        <v>10</v>
      </c>
      <c r="E19" s="11" t="s">
        <v>48</v>
      </c>
      <c r="F19" s="11">
        <v>960</v>
      </c>
      <c r="G19" s="11" t="s">
        <v>48</v>
      </c>
      <c r="H19" s="11" t="s">
        <v>48</v>
      </c>
      <c r="I19" s="12" t="s">
        <v>48</v>
      </c>
      <c r="J19" s="12" t="s">
        <v>48</v>
      </c>
      <c r="K19" s="12" t="s">
        <v>48</v>
      </c>
      <c r="L19" s="12">
        <v>108</v>
      </c>
      <c r="M19" s="12">
        <v>367</v>
      </c>
      <c r="N19" s="12">
        <v>3</v>
      </c>
      <c r="O19" s="21">
        <f>C19*57%</f>
        <v>278.15999999999997</v>
      </c>
      <c r="P19" s="21">
        <f>C19*43%</f>
        <v>209.84</v>
      </c>
      <c r="Q19" s="10" t="s">
        <v>48</v>
      </c>
      <c r="R19" s="12">
        <v>45</v>
      </c>
      <c r="S19" s="12" t="s">
        <v>48</v>
      </c>
      <c r="T19" s="12">
        <v>425</v>
      </c>
    </row>
    <row r="20" spans="1:20" x14ac:dyDescent="0.2">
      <c r="A20" s="24">
        <v>8</v>
      </c>
      <c r="B20" s="8">
        <v>43916</v>
      </c>
      <c r="C20" s="11">
        <v>581</v>
      </c>
      <c r="D20" s="11">
        <v>20</v>
      </c>
      <c r="E20" s="11" t="s">
        <v>48</v>
      </c>
      <c r="F20" s="11">
        <v>1149</v>
      </c>
      <c r="G20" s="11">
        <v>1730</v>
      </c>
      <c r="H20" s="11" t="s">
        <v>48</v>
      </c>
      <c r="I20" s="12" t="s">
        <v>48</v>
      </c>
      <c r="J20" s="12" t="s">
        <v>48</v>
      </c>
      <c r="K20" s="12" t="s">
        <v>48</v>
      </c>
      <c r="L20" s="12">
        <v>121</v>
      </c>
      <c r="M20" s="12">
        <v>437</v>
      </c>
      <c r="N20" s="12">
        <v>3</v>
      </c>
      <c r="O20" s="21">
        <f>C20*58%</f>
        <v>336.97999999999996</v>
      </c>
      <c r="P20" s="21">
        <f>C20*42%</f>
        <v>244.01999999999998</v>
      </c>
      <c r="Q20" s="10" t="s">
        <v>48</v>
      </c>
      <c r="R20" s="12">
        <v>45</v>
      </c>
      <c r="S20" s="12" t="s">
        <v>48</v>
      </c>
      <c r="T20" s="12" t="s">
        <v>48</v>
      </c>
    </row>
    <row r="21" spans="1:20" x14ac:dyDescent="0.2">
      <c r="A21" s="24">
        <v>9</v>
      </c>
      <c r="B21" s="8">
        <v>43917</v>
      </c>
      <c r="C21" s="11">
        <v>719</v>
      </c>
      <c r="D21" s="11">
        <v>28</v>
      </c>
      <c r="E21" s="11">
        <v>61</v>
      </c>
      <c r="F21" s="11">
        <v>1434</v>
      </c>
      <c r="G21" s="11">
        <v>2153</v>
      </c>
      <c r="H21" s="11" t="s">
        <v>48</v>
      </c>
      <c r="I21" s="12" t="s">
        <v>48</v>
      </c>
      <c r="J21" s="12" t="s">
        <v>48</v>
      </c>
      <c r="K21" s="12" t="s">
        <v>48</v>
      </c>
      <c r="L21" s="12">
        <v>123</v>
      </c>
      <c r="M21" s="12">
        <v>565</v>
      </c>
      <c r="N21" s="12">
        <v>3</v>
      </c>
      <c r="O21" s="21">
        <f>C21*57%</f>
        <v>409.83</v>
      </c>
      <c r="P21" s="21">
        <f>C21*43%</f>
        <v>309.17</v>
      </c>
      <c r="Q21" s="10" t="s">
        <v>48</v>
      </c>
      <c r="R21" s="12" t="s">
        <v>48</v>
      </c>
      <c r="S21" s="12" t="s">
        <v>48</v>
      </c>
      <c r="T21" s="12" t="s">
        <v>48</v>
      </c>
    </row>
    <row r="22" spans="1:20" x14ac:dyDescent="0.2">
      <c r="A22" s="24">
        <v>10</v>
      </c>
      <c r="B22" s="8">
        <v>43918</v>
      </c>
      <c r="C22" s="11">
        <v>859</v>
      </c>
      <c r="D22" s="11">
        <v>39</v>
      </c>
      <c r="E22" s="11">
        <v>60</v>
      </c>
      <c r="F22" s="11">
        <v>1731</v>
      </c>
      <c r="G22" s="11">
        <v>2560</v>
      </c>
      <c r="H22" s="11" t="s">
        <v>48</v>
      </c>
      <c r="I22" s="12" t="s">
        <v>48</v>
      </c>
      <c r="J22" s="12" t="s">
        <v>48</v>
      </c>
      <c r="K22" s="12" t="s">
        <v>48</v>
      </c>
      <c r="L22" s="12">
        <v>131</v>
      </c>
      <c r="M22" s="12">
        <v>686</v>
      </c>
      <c r="N22" s="12">
        <v>3</v>
      </c>
      <c r="O22" s="21">
        <f>C22*57%</f>
        <v>489.62999999999994</v>
      </c>
      <c r="P22" s="21">
        <f>C22*43%</f>
        <v>369.37</v>
      </c>
      <c r="Q22" s="10" t="s">
        <v>48</v>
      </c>
      <c r="R22" s="12" t="s">
        <v>48</v>
      </c>
      <c r="S22" s="12" t="s">
        <v>48</v>
      </c>
      <c r="T22" s="12" t="s">
        <v>48</v>
      </c>
    </row>
    <row r="23" spans="1:20" x14ac:dyDescent="0.2">
      <c r="A23" s="24">
        <v>11</v>
      </c>
      <c r="B23" s="8">
        <v>43919</v>
      </c>
      <c r="C23" s="11">
        <v>901</v>
      </c>
      <c r="D23" s="11">
        <v>42</v>
      </c>
      <c r="E23" s="11">
        <v>60</v>
      </c>
      <c r="F23" s="11">
        <v>2055</v>
      </c>
      <c r="G23" s="11">
        <v>2956</v>
      </c>
      <c r="H23" s="11">
        <v>65</v>
      </c>
      <c r="I23" s="12" t="s">
        <v>48</v>
      </c>
      <c r="J23" s="12" t="s">
        <v>48</v>
      </c>
      <c r="K23" s="12" t="s">
        <v>48</v>
      </c>
      <c r="L23" s="12">
        <v>136</v>
      </c>
      <c r="M23" s="12">
        <v>719</v>
      </c>
      <c r="N23" s="12">
        <v>4</v>
      </c>
      <c r="O23" s="21">
        <f>C23*52%</f>
        <v>468.52000000000004</v>
      </c>
      <c r="P23" s="21">
        <f>C23*48%</f>
        <v>432.47999999999996</v>
      </c>
      <c r="Q23" s="10" t="s">
        <v>48</v>
      </c>
      <c r="R23" s="12" t="s">
        <v>48</v>
      </c>
      <c r="S23" s="12" t="s">
        <v>48</v>
      </c>
      <c r="T23" s="12" t="s">
        <v>48</v>
      </c>
    </row>
    <row r="24" spans="1:20" x14ac:dyDescent="0.2">
      <c r="A24" s="24">
        <v>12</v>
      </c>
      <c r="B24" s="8">
        <v>43920</v>
      </c>
      <c r="C24" s="11">
        <v>1109</v>
      </c>
      <c r="D24" s="11">
        <v>51</v>
      </c>
      <c r="E24" s="11">
        <v>63</v>
      </c>
      <c r="F24" s="11">
        <v>2146</v>
      </c>
      <c r="G24" s="11">
        <v>3255</v>
      </c>
      <c r="H24" s="11">
        <v>24</v>
      </c>
      <c r="I24" s="12" t="s">
        <v>48</v>
      </c>
      <c r="J24" s="12" t="s">
        <v>48</v>
      </c>
      <c r="K24" s="12" t="s">
        <v>48</v>
      </c>
      <c r="L24" s="12">
        <v>127</v>
      </c>
      <c r="M24" s="12">
        <v>926</v>
      </c>
      <c r="N24" s="12">
        <v>5</v>
      </c>
      <c r="O24" s="21">
        <f>C24*56%</f>
        <v>621.04000000000008</v>
      </c>
      <c r="P24" s="21">
        <f>C24*44%</f>
        <v>487.96</v>
      </c>
      <c r="Q24" s="10" t="s">
        <v>48</v>
      </c>
      <c r="R24" s="12" t="s">
        <v>48</v>
      </c>
      <c r="S24" s="12" t="s">
        <v>48</v>
      </c>
      <c r="T24" s="12" t="s">
        <v>48</v>
      </c>
    </row>
    <row r="25" spans="1:20" x14ac:dyDescent="0.2">
      <c r="A25" s="24">
        <v>13</v>
      </c>
      <c r="B25" s="8">
        <v>43921</v>
      </c>
      <c r="C25" s="11">
        <v>1284</v>
      </c>
      <c r="D25" s="11">
        <v>57</v>
      </c>
      <c r="E25" s="11">
        <v>62</v>
      </c>
      <c r="F25" s="11">
        <v>2418</v>
      </c>
      <c r="G25" s="11">
        <v>3702</v>
      </c>
      <c r="H25" s="11" t="s">
        <v>48</v>
      </c>
      <c r="I25" s="12" t="s">
        <v>48</v>
      </c>
      <c r="J25" s="12" t="s">
        <v>48</v>
      </c>
      <c r="K25" s="12" t="s">
        <v>48</v>
      </c>
      <c r="L25" s="12">
        <v>147</v>
      </c>
      <c r="M25" s="12">
        <v>1071</v>
      </c>
      <c r="N25" s="12">
        <v>9</v>
      </c>
      <c r="O25" s="21">
        <f>C25*57%</f>
        <v>731.87999999999988</v>
      </c>
      <c r="P25" s="21">
        <f>C25*43%</f>
        <v>552.12</v>
      </c>
      <c r="Q25" s="10" t="s">
        <v>48</v>
      </c>
      <c r="R25" s="12" t="s">
        <v>48</v>
      </c>
      <c r="S25" s="12" t="s">
        <v>48</v>
      </c>
      <c r="T25" s="12" t="s">
        <v>48</v>
      </c>
    </row>
    <row r="26" spans="1:20" x14ac:dyDescent="0.2">
      <c r="A26" s="24">
        <v>14</v>
      </c>
      <c r="B26" s="8">
        <v>43922</v>
      </c>
      <c r="C26" s="11">
        <v>1380</v>
      </c>
      <c r="D26" s="11">
        <v>60</v>
      </c>
      <c r="E26" s="11">
        <v>62</v>
      </c>
      <c r="F26" s="11">
        <v>2638</v>
      </c>
      <c r="G26" s="11">
        <v>4018</v>
      </c>
      <c r="H26" s="11" t="s">
        <v>48</v>
      </c>
      <c r="I26" s="12" t="s">
        <v>48</v>
      </c>
      <c r="J26" s="12" t="s">
        <v>48</v>
      </c>
      <c r="K26" s="12" t="s">
        <v>48</v>
      </c>
      <c r="L26" s="12">
        <v>179</v>
      </c>
      <c r="M26" s="12">
        <v>1125</v>
      </c>
      <c r="N26" s="12">
        <v>16</v>
      </c>
      <c r="O26" s="21">
        <f>C26*55%</f>
        <v>759.00000000000011</v>
      </c>
      <c r="P26" s="21">
        <f>C26*45%</f>
        <v>621</v>
      </c>
      <c r="Q26" s="10" t="s">
        <v>48</v>
      </c>
      <c r="R26" s="12" t="s">
        <v>48</v>
      </c>
      <c r="S26" s="12" t="s">
        <v>48</v>
      </c>
      <c r="T26" s="12" t="s">
        <v>48</v>
      </c>
    </row>
    <row r="27" spans="1:20" x14ac:dyDescent="0.2">
      <c r="A27" s="24">
        <v>15</v>
      </c>
      <c r="B27" s="8">
        <v>43923</v>
      </c>
      <c r="C27" s="11">
        <v>1488</v>
      </c>
      <c r="D27" s="11">
        <v>68</v>
      </c>
      <c r="E27" s="11">
        <v>62</v>
      </c>
      <c r="F27" s="11">
        <v>2712</v>
      </c>
      <c r="G27" s="11">
        <v>4200</v>
      </c>
      <c r="H27" s="11" t="s">
        <v>48</v>
      </c>
      <c r="I27" s="12" t="s">
        <v>48</v>
      </c>
      <c r="J27" s="12" t="s">
        <v>48</v>
      </c>
      <c r="K27" s="12" t="s">
        <v>48</v>
      </c>
      <c r="L27" s="12">
        <v>198</v>
      </c>
      <c r="M27" s="12">
        <v>1206</v>
      </c>
      <c r="N27" s="12">
        <v>16</v>
      </c>
      <c r="O27" s="21">
        <f>C27*55%</f>
        <v>818.40000000000009</v>
      </c>
      <c r="P27" s="21">
        <f>C27*45%</f>
        <v>669.6</v>
      </c>
      <c r="Q27" s="10" t="s">
        <v>48</v>
      </c>
      <c r="R27" s="12" t="s">
        <v>48</v>
      </c>
      <c r="S27" s="12" t="s">
        <v>48</v>
      </c>
      <c r="T27" s="12" t="s">
        <v>48</v>
      </c>
    </row>
    <row r="28" spans="1:20" x14ac:dyDescent="0.2">
      <c r="A28" s="24">
        <v>16</v>
      </c>
      <c r="B28" s="8">
        <v>43924</v>
      </c>
      <c r="C28" s="11">
        <v>1578</v>
      </c>
      <c r="D28" s="11">
        <v>77</v>
      </c>
      <c r="E28" s="11">
        <v>61</v>
      </c>
      <c r="F28" s="11">
        <v>2964</v>
      </c>
      <c r="G28" s="11">
        <v>4542</v>
      </c>
      <c r="H28" s="11" t="s">
        <v>48</v>
      </c>
      <c r="I28" s="12" t="s">
        <v>48</v>
      </c>
      <c r="J28" s="12" t="s">
        <v>48</v>
      </c>
      <c r="K28" s="12" t="s">
        <v>48</v>
      </c>
      <c r="L28" s="12">
        <v>193</v>
      </c>
      <c r="M28" s="12">
        <v>1291</v>
      </c>
      <c r="N28" s="12">
        <v>17</v>
      </c>
      <c r="O28" s="21">
        <f>C28*56%</f>
        <v>883.68000000000006</v>
      </c>
      <c r="P28" s="21">
        <f>C28*44%</f>
        <v>694.32</v>
      </c>
      <c r="Q28" s="10" t="s">
        <v>48</v>
      </c>
      <c r="R28" s="12" t="s">
        <v>48</v>
      </c>
      <c r="S28" s="12" t="s">
        <v>48</v>
      </c>
      <c r="T28" s="12" t="s">
        <v>48</v>
      </c>
    </row>
    <row r="29" spans="1:20" x14ac:dyDescent="0.2">
      <c r="A29" s="24">
        <v>17</v>
      </c>
      <c r="B29" s="8">
        <v>43925</v>
      </c>
      <c r="C29" s="11">
        <v>1745</v>
      </c>
      <c r="D29" s="11">
        <v>82</v>
      </c>
      <c r="E29" s="11">
        <v>61</v>
      </c>
      <c r="F29" s="11">
        <v>3438</v>
      </c>
      <c r="G29" s="11">
        <v>5183</v>
      </c>
      <c r="H29" s="11" t="s">
        <v>48</v>
      </c>
      <c r="I29" s="12" t="s">
        <v>48</v>
      </c>
      <c r="J29" s="12" t="s">
        <v>48</v>
      </c>
      <c r="K29" s="12" t="s">
        <v>48</v>
      </c>
      <c r="L29" s="12">
        <v>220</v>
      </c>
      <c r="M29" s="12">
        <v>1426</v>
      </c>
      <c r="N29" s="12">
        <v>17</v>
      </c>
      <c r="O29" s="21">
        <f>C29*56%</f>
        <v>977.2</v>
      </c>
      <c r="P29" s="21">
        <f>C29*44%</f>
        <v>767.8</v>
      </c>
      <c r="Q29" s="10" t="s">
        <v>48</v>
      </c>
      <c r="R29" s="12" t="s">
        <v>48</v>
      </c>
      <c r="S29" s="12" t="s">
        <v>48</v>
      </c>
      <c r="T29" s="12" t="s">
        <v>48</v>
      </c>
    </row>
    <row r="30" spans="1:20" x14ac:dyDescent="0.2">
      <c r="A30" s="24">
        <v>18</v>
      </c>
      <c r="B30" s="8">
        <v>43926</v>
      </c>
      <c r="C30" s="11">
        <v>1828</v>
      </c>
      <c r="D30" s="11">
        <v>86</v>
      </c>
      <c r="E30" s="11">
        <v>62</v>
      </c>
      <c r="F30" s="11">
        <v>3661</v>
      </c>
      <c r="G30" s="11">
        <v>5442</v>
      </c>
      <c r="H30" s="11" t="s">
        <v>48</v>
      </c>
      <c r="I30" s="12" t="s">
        <v>48</v>
      </c>
      <c r="J30" s="12" t="s">
        <v>48</v>
      </c>
      <c r="K30" s="12" t="s">
        <v>48</v>
      </c>
      <c r="L30" s="12">
        <v>228</v>
      </c>
      <c r="M30" s="12">
        <v>1481</v>
      </c>
      <c r="N30" s="12">
        <v>33</v>
      </c>
      <c r="O30" s="21">
        <f>C30*56%</f>
        <v>1023.6800000000001</v>
      </c>
      <c r="P30" s="21">
        <f>C30*44%</f>
        <v>804.32</v>
      </c>
      <c r="Q30" s="10" t="s">
        <v>48</v>
      </c>
      <c r="R30" s="12" t="s">
        <v>48</v>
      </c>
      <c r="S30" s="12" t="s">
        <v>48</v>
      </c>
      <c r="T30" s="12" t="s">
        <v>48</v>
      </c>
    </row>
    <row r="31" spans="1:20" x14ac:dyDescent="0.2">
      <c r="A31" s="24">
        <v>19</v>
      </c>
      <c r="B31" s="8">
        <v>43927</v>
      </c>
      <c r="C31" s="11">
        <v>1956</v>
      </c>
      <c r="D31" s="11">
        <v>98</v>
      </c>
      <c r="E31" s="11">
        <v>57</v>
      </c>
      <c r="F31" s="13">
        <f>5768-1955</f>
        <v>3813</v>
      </c>
      <c r="G31" s="11">
        <v>5768</v>
      </c>
      <c r="H31" s="11" t="s">
        <v>48</v>
      </c>
      <c r="I31" s="12" t="s">
        <v>48</v>
      </c>
      <c r="J31" s="12" t="s">
        <v>48</v>
      </c>
      <c r="K31" s="12" t="s">
        <v>48</v>
      </c>
      <c r="L31" s="12">
        <v>241</v>
      </c>
      <c r="M31" s="12">
        <v>1581</v>
      </c>
      <c r="N31" s="12">
        <v>36</v>
      </c>
      <c r="O31" s="21">
        <f>C31*55%</f>
        <v>1075.8000000000002</v>
      </c>
      <c r="P31" s="21">
        <f>C31*45%</f>
        <v>880.2</v>
      </c>
      <c r="Q31" s="25">
        <v>55</v>
      </c>
      <c r="R31" s="12" t="s">
        <v>48</v>
      </c>
      <c r="S31" s="12" t="s">
        <v>48</v>
      </c>
      <c r="T31" s="12" t="s">
        <v>48</v>
      </c>
    </row>
    <row r="32" spans="1:20" x14ac:dyDescent="0.2">
      <c r="A32" s="24">
        <v>20</v>
      </c>
      <c r="B32" s="8">
        <v>43928</v>
      </c>
      <c r="C32" s="11">
        <v>2111</v>
      </c>
      <c r="D32" s="11">
        <v>108</v>
      </c>
      <c r="E32" s="11">
        <v>56</v>
      </c>
      <c r="F32" s="11">
        <v>4247</v>
      </c>
      <c r="G32" s="11">
        <v>6358</v>
      </c>
      <c r="H32" s="11" t="s">
        <v>48</v>
      </c>
      <c r="I32" s="12" t="s">
        <v>48</v>
      </c>
      <c r="J32" s="12" t="s">
        <v>48</v>
      </c>
      <c r="K32" s="12" t="s">
        <v>48</v>
      </c>
      <c r="L32" s="12">
        <v>273</v>
      </c>
      <c r="M32" s="12">
        <v>1680</v>
      </c>
      <c r="N32" s="12">
        <v>50</v>
      </c>
      <c r="O32" s="21">
        <f>C32*55%</f>
        <v>1161.0500000000002</v>
      </c>
      <c r="P32" s="21">
        <f>C32*45%</f>
        <v>949.95</v>
      </c>
      <c r="Q32" s="25">
        <v>61</v>
      </c>
      <c r="R32" s="12" t="s">
        <v>48</v>
      </c>
      <c r="S32" s="12" t="s">
        <v>48</v>
      </c>
      <c r="T32" s="12" t="s">
        <v>48</v>
      </c>
    </row>
    <row r="33" spans="1:20" x14ac:dyDescent="0.2">
      <c r="A33" s="24">
        <v>21</v>
      </c>
      <c r="B33" s="8">
        <v>43929</v>
      </c>
      <c r="C33" s="11">
        <v>2349</v>
      </c>
      <c r="D33" s="11">
        <v>118</v>
      </c>
      <c r="E33" s="11">
        <v>61</v>
      </c>
      <c r="F33" s="11">
        <v>4802</v>
      </c>
      <c r="G33" s="11">
        <v>7151</v>
      </c>
      <c r="H33" s="11" t="s">
        <v>48</v>
      </c>
      <c r="I33" s="12" t="s">
        <v>48</v>
      </c>
      <c r="J33" s="12" t="s">
        <v>48</v>
      </c>
      <c r="K33" s="12" t="s">
        <v>48</v>
      </c>
      <c r="L33" s="12">
        <v>294</v>
      </c>
      <c r="M33" s="12">
        <v>1857</v>
      </c>
      <c r="N33" s="12">
        <v>80</v>
      </c>
      <c r="O33" s="21">
        <f>C33*55%</f>
        <v>1291.95</v>
      </c>
      <c r="P33" s="21">
        <f>C33*45%</f>
        <v>1057.05</v>
      </c>
      <c r="Q33" s="12">
        <v>78</v>
      </c>
      <c r="R33" s="12" t="s">
        <v>48</v>
      </c>
      <c r="S33" s="12" t="s">
        <v>48</v>
      </c>
      <c r="T33" s="12" t="s">
        <v>48</v>
      </c>
    </row>
    <row r="34" spans="1:20" x14ac:dyDescent="0.2">
      <c r="A34" s="24">
        <v>22</v>
      </c>
      <c r="B34" s="8">
        <v>43930</v>
      </c>
      <c r="C34" s="11">
        <v>2620</v>
      </c>
      <c r="D34" s="11">
        <v>126</v>
      </c>
      <c r="E34" s="11">
        <v>60</v>
      </c>
      <c r="F34" s="11">
        <v>5316</v>
      </c>
      <c r="G34" s="11">
        <v>7936</v>
      </c>
      <c r="H34" s="11" t="s">
        <v>48</v>
      </c>
      <c r="I34" s="12" t="s">
        <v>48</v>
      </c>
      <c r="J34" s="12" t="s">
        <v>48</v>
      </c>
      <c r="K34" s="12" t="s">
        <v>48</v>
      </c>
      <c r="L34" s="12">
        <v>357</v>
      </c>
      <c r="M34" s="12">
        <v>2039</v>
      </c>
      <c r="N34" s="12">
        <v>98</v>
      </c>
      <c r="O34" s="21">
        <f>C34*55%</f>
        <v>1441.0000000000002</v>
      </c>
      <c r="P34" s="21">
        <f>C34*45%</f>
        <v>1179</v>
      </c>
      <c r="Q34" s="12">
        <v>78</v>
      </c>
      <c r="R34" s="12" t="s">
        <v>48</v>
      </c>
      <c r="S34" s="12" t="s">
        <v>48</v>
      </c>
      <c r="T34" s="12" t="s">
        <v>48</v>
      </c>
    </row>
    <row r="35" spans="1:20" x14ac:dyDescent="0.2">
      <c r="A35" s="24">
        <v>23</v>
      </c>
      <c r="B35" s="8">
        <v>43931</v>
      </c>
      <c r="C35" s="11">
        <v>2759</v>
      </c>
      <c r="D35" s="11">
        <v>135</v>
      </c>
      <c r="E35" s="11">
        <v>62</v>
      </c>
      <c r="F35" s="11">
        <v>5710</v>
      </c>
      <c r="G35" s="11">
        <v>8469</v>
      </c>
      <c r="H35" s="11" t="s">
        <v>48</v>
      </c>
      <c r="I35" s="12" t="s">
        <v>48</v>
      </c>
      <c r="J35" s="12" t="s">
        <v>48</v>
      </c>
      <c r="K35" s="12" t="s">
        <v>48</v>
      </c>
      <c r="L35" s="10">
        <v>357</v>
      </c>
      <c r="M35" s="10">
        <v>2159</v>
      </c>
      <c r="N35" s="10">
        <v>108</v>
      </c>
      <c r="O35" s="21">
        <f>C35*55%</f>
        <v>1517.45</v>
      </c>
      <c r="P35" s="21">
        <f>C35*45%</f>
        <v>1241.55</v>
      </c>
      <c r="Q35" s="10" t="s">
        <v>48</v>
      </c>
      <c r="R35" s="12" t="s">
        <v>48</v>
      </c>
      <c r="S35" s="12" t="s">
        <v>48</v>
      </c>
      <c r="T35" s="12" t="s">
        <v>48</v>
      </c>
    </row>
    <row r="36" spans="1:20" x14ac:dyDescent="0.2">
      <c r="A36" s="24">
        <v>24</v>
      </c>
      <c r="B36" s="8">
        <v>43932</v>
      </c>
      <c r="C36" s="11"/>
      <c r="D36" s="11"/>
      <c r="E36" s="11"/>
      <c r="F36" s="11"/>
      <c r="G36" s="11"/>
      <c r="H36" s="11" t="s">
        <v>48</v>
      </c>
      <c r="I36" s="12" t="s">
        <v>48</v>
      </c>
      <c r="J36" s="12" t="s">
        <v>48</v>
      </c>
      <c r="K36" s="12" t="s">
        <v>48</v>
      </c>
      <c r="R36" s="12" t="s">
        <v>48</v>
      </c>
      <c r="S36" s="12" t="s">
        <v>48</v>
      </c>
      <c r="T36" s="12" t="s">
        <v>48</v>
      </c>
    </row>
    <row r="37" spans="1:20" x14ac:dyDescent="0.2">
      <c r="A37" s="24">
        <v>25</v>
      </c>
      <c r="B37" s="8">
        <v>43933</v>
      </c>
      <c r="C37" s="11"/>
      <c r="D37" s="11"/>
      <c r="E37" s="11"/>
      <c r="F37" s="11"/>
      <c r="G37" s="11"/>
      <c r="H37" s="11" t="s">
        <v>48</v>
      </c>
      <c r="I37" s="12" t="s">
        <v>48</v>
      </c>
      <c r="J37" s="12" t="s">
        <v>48</v>
      </c>
      <c r="K37" s="12" t="s">
        <v>48</v>
      </c>
      <c r="R37" s="12" t="s">
        <v>48</v>
      </c>
      <c r="S37" s="12" t="s">
        <v>48</v>
      </c>
      <c r="T37" s="12" t="s">
        <v>48</v>
      </c>
    </row>
    <row r="38" spans="1:20" x14ac:dyDescent="0.2">
      <c r="A38" s="24">
        <v>26</v>
      </c>
      <c r="B38" s="8">
        <v>43934</v>
      </c>
      <c r="C38" s="11"/>
      <c r="D38" s="11"/>
      <c r="E38" s="11"/>
      <c r="F38" s="11"/>
      <c r="G38" s="11"/>
      <c r="H38" s="11" t="s">
        <v>48</v>
      </c>
      <c r="I38" s="12" t="s">
        <v>48</v>
      </c>
      <c r="J38" s="12" t="s">
        <v>48</v>
      </c>
      <c r="K38" s="12" t="s">
        <v>48</v>
      </c>
      <c r="R38" s="12" t="s">
        <v>48</v>
      </c>
      <c r="S38" s="12" t="s">
        <v>48</v>
      </c>
      <c r="T38" s="12" t="s">
        <v>48</v>
      </c>
    </row>
    <row r="39" spans="1:20" x14ac:dyDescent="0.2">
      <c r="A39" s="24">
        <v>27</v>
      </c>
      <c r="B39" s="8">
        <v>43935</v>
      </c>
      <c r="C39" s="11"/>
      <c r="D39" s="11"/>
      <c r="E39" s="11"/>
      <c r="F39" s="11"/>
      <c r="G39" s="11"/>
      <c r="H39" s="11" t="s">
        <v>48</v>
      </c>
      <c r="I39" s="12" t="s">
        <v>48</v>
      </c>
      <c r="J39" s="12" t="s">
        <v>48</v>
      </c>
      <c r="K39" s="12" t="s">
        <v>48</v>
      </c>
      <c r="R39" s="12" t="s">
        <v>48</v>
      </c>
      <c r="S39" s="12" t="s">
        <v>48</v>
      </c>
      <c r="T39" s="12" t="s">
        <v>48</v>
      </c>
    </row>
    <row r="40" spans="1:20" x14ac:dyDescent="0.2">
      <c r="A40" s="24">
        <v>28</v>
      </c>
      <c r="B40" s="8">
        <v>43936</v>
      </c>
      <c r="C40" s="11"/>
      <c r="D40" s="11"/>
      <c r="E40" s="11"/>
      <c r="F40" s="11"/>
      <c r="G40" s="11"/>
      <c r="H40" s="11" t="s">
        <v>48</v>
      </c>
      <c r="I40" s="12" t="s">
        <v>48</v>
      </c>
      <c r="J40" s="12" t="s">
        <v>48</v>
      </c>
      <c r="K40" s="12" t="s">
        <v>48</v>
      </c>
      <c r="R40" s="12" t="s">
        <v>48</v>
      </c>
      <c r="S40" s="12" t="s">
        <v>48</v>
      </c>
      <c r="T40" s="12" t="s">
        <v>48</v>
      </c>
    </row>
    <row r="41" spans="1:20" x14ac:dyDescent="0.2">
      <c r="A41" s="24">
        <v>29</v>
      </c>
      <c r="B41" s="8">
        <v>43937</v>
      </c>
      <c r="C41" s="11"/>
      <c r="D41" s="11"/>
      <c r="E41" s="11"/>
      <c r="F41" s="11"/>
      <c r="G41" s="11"/>
      <c r="H41" s="11" t="s">
        <v>48</v>
      </c>
      <c r="I41" s="12" t="s">
        <v>48</v>
      </c>
      <c r="J41" s="12" t="s">
        <v>48</v>
      </c>
      <c r="K41" s="12" t="s">
        <v>48</v>
      </c>
      <c r="R41" s="12" t="s">
        <v>48</v>
      </c>
      <c r="S41" s="12" t="s">
        <v>48</v>
      </c>
      <c r="T41" s="12" t="s">
        <v>48</v>
      </c>
    </row>
    <row r="42" spans="1:20" x14ac:dyDescent="0.2">
      <c r="A42" s="24">
        <v>30</v>
      </c>
      <c r="B42" s="8">
        <v>43938</v>
      </c>
      <c r="C42" s="11"/>
      <c r="D42" s="11"/>
      <c r="E42" s="11"/>
      <c r="F42" s="11"/>
      <c r="G42" s="11"/>
      <c r="H42" s="11" t="s">
        <v>48</v>
      </c>
      <c r="I42" s="12" t="s">
        <v>48</v>
      </c>
      <c r="J42" s="12" t="s">
        <v>48</v>
      </c>
      <c r="K42" s="12" t="s">
        <v>48</v>
      </c>
      <c r="R42" s="12" t="s">
        <v>48</v>
      </c>
      <c r="S42" s="12" t="s">
        <v>48</v>
      </c>
      <c r="T42" s="12" t="s">
        <v>48</v>
      </c>
    </row>
    <row r="43" spans="1:20" x14ac:dyDescent="0.2">
      <c r="A43" s="24">
        <v>31</v>
      </c>
      <c r="B43" s="8">
        <v>43939</v>
      </c>
      <c r="C43" s="11"/>
      <c r="D43" s="11"/>
      <c r="E43" s="11"/>
      <c r="F43" s="11"/>
      <c r="G43" s="11"/>
      <c r="H43" s="11" t="s">
        <v>48</v>
      </c>
      <c r="I43" s="12" t="s">
        <v>48</v>
      </c>
      <c r="J43" s="12" t="s">
        <v>48</v>
      </c>
      <c r="K43" s="12" t="s">
        <v>48</v>
      </c>
      <c r="R43" s="12" t="s">
        <v>48</v>
      </c>
      <c r="S43" s="12" t="s">
        <v>48</v>
      </c>
      <c r="T43" s="12" t="s">
        <v>48</v>
      </c>
    </row>
    <row r="44" spans="1:20" x14ac:dyDescent="0.2">
      <c r="A44" s="24">
        <v>32</v>
      </c>
      <c r="B44" s="8">
        <v>43940</v>
      </c>
      <c r="C44" s="11"/>
      <c r="D44" s="11"/>
      <c r="E44" s="11"/>
      <c r="F44" s="11"/>
      <c r="G44" s="11"/>
      <c r="H44" s="11" t="s">
        <v>48</v>
      </c>
      <c r="I44" s="12" t="s">
        <v>48</v>
      </c>
      <c r="J44" s="12" t="s">
        <v>48</v>
      </c>
      <c r="K44" s="12" t="s">
        <v>48</v>
      </c>
      <c r="R44" s="12" t="s">
        <v>48</v>
      </c>
      <c r="S44" s="12" t="s">
        <v>48</v>
      </c>
      <c r="T44" s="12" t="s">
        <v>48</v>
      </c>
    </row>
    <row r="45" spans="1:20" x14ac:dyDescent="0.2">
      <c r="A45" s="24">
        <v>33</v>
      </c>
      <c r="B45" s="8">
        <v>43941</v>
      </c>
      <c r="C45" s="11"/>
      <c r="D45" s="11"/>
      <c r="E45" s="11"/>
      <c r="F45" s="11"/>
      <c r="G45" s="11"/>
      <c r="H45" s="11" t="s">
        <v>48</v>
      </c>
      <c r="I45" s="12" t="s">
        <v>48</v>
      </c>
      <c r="J45" s="12" t="s">
        <v>48</v>
      </c>
      <c r="K45" s="12" t="s">
        <v>48</v>
      </c>
      <c r="R45" s="12" t="s">
        <v>48</v>
      </c>
      <c r="S45" s="12" t="s">
        <v>48</v>
      </c>
      <c r="T45" s="12" t="s">
        <v>48</v>
      </c>
    </row>
    <row r="46" spans="1:20" x14ac:dyDescent="0.2">
      <c r="A46" s="24">
        <v>34</v>
      </c>
      <c r="B46" s="8">
        <v>43942</v>
      </c>
      <c r="C46" s="11"/>
      <c r="D46" s="11"/>
      <c r="E46" s="11"/>
      <c r="F46" s="11"/>
      <c r="G46" s="11"/>
      <c r="H46" s="11" t="s">
        <v>48</v>
      </c>
      <c r="I46" s="12" t="s">
        <v>48</v>
      </c>
      <c r="J46" s="12" t="s">
        <v>48</v>
      </c>
      <c r="K46" s="12" t="s">
        <v>48</v>
      </c>
      <c r="R46" s="12" t="s">
        <v>48</v>
      </c>
      <c r="S46" s="12" t="s">
        <v>48</v>
      </c>
      <c r="T46" s="12" t="s">
        <v>48</v>
      </c>
    </row>
    <row r="47" spans="1:20" x14ac:dyDescent="0.2">
      <c r="A47" s="24">
        <v>35</v>
      </c>
      <c r="B47" s="8">
        <v>43943</v>
      </c>
      <c r="C47" s="11"/>
      <c r="D47" s="11"/>
      <c r="E47" s="11"/>
      <c r="F47" s="11"/>
      <c r="G47" s="11"/>
      <c r="H47" s="11" t="s">
        <v>48</v>
      </c>
      <c r="I47" s="12" t="s">
        <v>48</v>
      </c>
      <c r="J47" s="12" t="s">
        <v>48</v>
      </c>
      <c r="K47" s="12" t="s">
        <v>48</v>
      </c>
      <c r="R47" s="12" t="s">
        <v>48</v>
      </c>
      <c r="S47" s="12" t="s">
        <v>48</v>
      </c>
      <c r="T47" s="12" t="s">
        <v>48</v>
      </c>
    </row>
    <row r="48" spans="1:20" x14ac:dyDescent="0.2">
      <c r="A48" s="24">
        <v>36</v>
      </c>
      <c r="B48" s="8">
        <v>43944</v>
      </c>
      <c r="C48" s="11"/>
      <c r="D48" s="11"/>
      <c r="E48" s="11"/>
      <c r="F48" s="11"/>
      <c r="G48" s="11"/>
      <c r="H48" s="11" t="s">
        <v>48</v>
      </c>
      <c r="I48" s="12" t="s">
        <v>48</v>
      </c>
      <c r="J48" s="12" t="s">
        <v>48</v>
      </c>
      <c r="K48" s="12" t="s">
        <v>48</v>
      </c>
      <c r="R48" s="12" t="s">
        <v>48</v>
      </c>
      <c r="S48" s="12" t="s">
        <v>48</v>
      </c>
      <c r="T48" s="12" t="s">
        <v>48</v>
      </c>
    </row>
    <row r="49" spans="1:20" x14ac:dyDescent="0.2">
      <c r="A49" s="24">
        <v>37</v>
      </c>
      <c r="B49" s="8">
        <v>43945</v>
      </c>
      <c r="C49" s="11"/>
      <c r="D49" s="11"/>
      <c r="E49" s="11"/>
      <c r="F49" s="11"/>
      <c r="G49" s="11"/>
      <c r="H49" s="11" t="s">
        <v>48</v>
      </c>
      <c r="I49" s="12" t="s">
        <v>48</v>
      </c>
      <c r="J49" s="12" t="s">
        <v>48</v>
      </c>
      <c r="K49" s="12" t="s">
        <v>48</v>
      </c>
      <c r="R49" s="12" t="s">
        <v>48</v>
      </c>
      <c r="S49" s="12" t="s">
        <v>48</v>
      </c>
      <c r="T49" s="12" t="s">
        <v>48</v>
      </c>
    </row>
    <row r="50" spans="1:20" x14ac:dyDescent="0.2">
      <c r="B50" s="8">
        <v>43946</v>
      </c>
      <c r="C50" s="11"/>
      <c r="D50" s="11"/>
      <c r="E50" s="11"/>
      <c r="F50" s="11"/>
      <c r="G50" s="11"/>
      <c r="H50" s="11" t="s">
        <v>48</v>
      </c>
      <c r="I50" s="12" t="s">
        <v>48</v>
      </c>
      <c r="J50" s="12" t="s">
        <v>48</v>
      </c>
      <c r="K50" s="12" t="s">
        <v>48</v>
      </c>
      <c r="R50" s="12" t="s">
        <v>48</v>
      </c>
      <c r="S50" s="12" t="s">
        <v>48</v>
      </c>
      <c r="T50" s="12" t="s">
        <v>48</v>
      </c>
    </row>
    <row r="51" spans="1:20" x14ac:dyDescent="0.2">
      <c r="B51" s="8">
        <v>43947</v>
      </c>
      <c r="C51" s="11"/>
      <c r="D51" s="11"/>
      <c r="E51" s="11"/>
      <c r="F51" s="11"/>
      <c r="G51" s="11"/>
      <c r="H51" s="11" t="s">
        <v>48</v>
      </c>
      <c r="I51" s="12" t="s">
        <v>48</v>
      </c>
      <c r="J51" s="12" t="s">
        <v>48</v>
      </c>
      <c r="K51" s="12" t="s">
        <v>48</v>
      </c>
      <c r="R51" s="12" t="s">
        <v>48</v>
      </c>
      <c r="S51" s="12" t="s">
        <v>48</v>
      </c>
      <c r="T51" s="12" t="s">
        <v>48</v>
      </c>
    </row>
    <row r="52" spans="1:20" x14ac:dyDescent="0.2">
      <c r="B52" s="8">
        <v>43948</v>
      </c>
      <c r="C52" s="11"/>
      <c r="D52" s="11"/>
      <c r="E52" s="11"/>
      <c r="F52" s="11"/>
      <c r="G52" s="11"/>
      <c r="H52" s="11" t="s">
        <v>48</v>
      </c>
      <c r="I52" s="12" t="s">
        <v>48</v>
      </c>
      <c r="J52" s="12" t="s">
        <v>48</v>
      </c>
      <c r="K52" s="12" t="s">
        <v>48</v>
      </c>
      <c r="R52" s="12" t="s">
        <v>48</v>
      </c>
      <c r="S52" s="12" t="s">
        <v>48</v>
      </c>
      <c r="T52" s="12" t="s">
        <v>48</v>
      </c>
    </row>
    <row r="53" spans="1:20" x14ac:dyDescent="0.2">
      <c r="B53" s="8">
        <v>43949</v>
      </c>
      <c r="C53" s="11"/>
      <c r="D53" s="11"/>
      <c r="E53" s="11"/>
      <c r="F53" s="11"/>
      <c r="G53" s="11"/>
      <c r="H53" s="11" t="s">
        <v>48</v>
      </c>
      <c r="I53" s="12" t="s">
        <v>48</v>
      </c>
      <c r="J53" s="12" t="s">
        <v>48</v>
      </c>
      <c r="K53" s="12" t="s">
        <v>48</v>
      </c>
      <c r="R53" s="12" t="s">
        <v>48</v>
      </c>
      <c r="S53" s="12" t="s">
        <v>48</v>
      </c>
      <c r="T53" s="12" t="s">
        <v>48</v>
      </c>
    </row>
    <row r="54" spans="1:20" x14ac:dyDescent="0.2">
      <c r="B54" s="8">
        <v>43950</v>
      </c>
      <c r="C54" s="11"/>
      <c r="D54" s="11"/>
      <c r="E54" s="11"/>
      <c r="F54" s="11"/>
      <c r="G54" s="11"/>
      <c r="H54" s="11" t="s">
        <v>48</v>
      </c>
      <c r="I54" s="12" t="s">
        <v>48</v>
      </c>
      <c r="J54" s="12" t="s">
        <v>48</v>
      </c>
      <c r="K54" s="12" t="s">
        <v>48</v>
      </c>
      <c r="R54" s="12" t="s">
        <v>48</v>
      </c>
      <c r="S54" s="12" t="s">
        <v>48</v>
      </c>
      <c r="T54" s="12" t="s">
        <v>48</v>
      </c>
    </row>
    <row r="55" spans="1:20" x14ac:dyDescent="0.2">
      <c r="B55" s="8">
        <v>43951</v>
      </c>
      <c r="C55" s="11"/>
      <c r="D55" s="11"/>
      <c r="E55" s="11"/>
      <c r="F55" s="11"/>
      <c r="G55" s="11"/>
      <c r="H55" s="11" t="s">
        <v>48</v>
      </c>
      <c r="I55" s="12" t="s">
        <v>48</v>
      </c>
      <c r="J55" s="12" t="s">
        <v>48</v>
      </c>
      <c r="K55" s="12" t="s">
        <v>48</v>
      </c>
      <c r="R55" s="12" t="s">
        <v>48</v>
      </c>
      <c r="S55" s="12" t="s">
        <v>48</v>
      </c>
      <c r="T55" s="12" t="s">
        <v>48</v>
      </c>
    </row>
    <row r="56" spans="1:20" x14ac:dyDescent="0.2">
      <c r="B56" s="8">
        <v>43952</v>
      </c>
      <c r="C56" s="11"/>
      <c r="D56" s="11"/>
      <c r="E56" s="11"/>
      <c r="F56" s="11"/>
      <c r="G56" s="11"/>
      <c r="H56" s="11" t="s">
        <v>48</v>
      </c>
      <c r="I56" s="12" t="s">
        <v>48</v>
      </c>
      <c r="J56" s="12" t="s">
        <v>48</v>
      </c>
      <c r="K56" s="12" t="s">
        <v>48</v>
      </c>
      <c r="R56" s="12" t="s">
        <v>48</v>
      </c>
      <c r="S56" s="12" t="s">
        <v>48</v>
      </c>
      <c r="T56" s="12" t="s">
        <v>48</v>
      </c>
    </row>
    <row r="57" spans="1:20" x14ac:dyDescent="0.2">
      <c r="B57" s="8">
        <v>43953</v>
      </c>
      <c r="C57" s="11"/>
      <c r="D57" s="11"/>
      <c r="E57" s="11"/>
      <c r="F57" s="11"/>
      <c r="G57" s="11"/>
      <c r="H57" s="11" t="s">
        <v>48</v>
      </c>
      <c r="I57" s="12" t="s">
        <v>48</v>
      </c>
      <c r="J57" s="12" t="s">
        <v>48</v>
      </c>
      <c r="K57" s="12" t="s">
        <v>48</v>
      </c>
      <c r="R57" s="12" t="s">
        <v>48</v>
      </c>
      <c r="S57" s="12" t="s">
        <v>48</v>
      </c>
      <c r="T57" s="12" t="s">
        <v>48</v>
      </c>
    </row>
    <row r="58" spans="1:20" x14ac:dyDescent="0.2">
      <c r="B58" s="8">
        <v>43954</v>
      </c>
      <c r="C58" s="11"/>
      <c r="D58" s="11"/>
      <c r="E58" s="11"/>
      <c r="F58" s="11"/>
      <c r="G58" s="11"/>
      <c r="H58" s="11" t="s">
        <v>48</v>
      </c>
      <c r="I58" s="12" t="s">
        <v>48</v>
      </c>
      <c r="J58" s="12" t="s">
        <v>48</v>
      </c>
      <c r="K58" s="12" t="s">
        <v>48</v>
      </c>
      <c r="R58" s="12" t="s">
        <v>48</v>
      </c>
      <c r="S58" s="12" t="s">
        <v>48</v>
      </c>
      <c r="T58" s="12" t="s">
        <v>48</v>
      </c>
    </row>
    <row r="59" spans="1:20" x14ac:dyDescent="0.2">
      <c r="B59" s="8">
        <v>43955</v>
      </c>
      <c r="C59" s="11"/>
      <c r="D59" s="11"/>
      <c r="E59" s="11"/>
      <c r="F59" s="11"/>
      <c r="G59" s="11"/>
      <c r="H59" s="11" t="s">
        <v>48</v>
      </c>
      <c r="I59" s="12" t="s">
        <v>48</v>
      </c>
      <c r="J59" s="12" t="s">
        <v>48</v>
      </c>
      <c r="K59" s="12" t="s">
        <v>48</v>
      </c>
      <c r="R59" s="12" t="s">
        <v>48</v>
      </c>
      <c r="S59" s="12" t="s">
        <v>48</v>
      </c>
      <c r="T59" s="12" t="s">
        <v>48</v>
      </c>
    </row>
    <row r="60" spans="1:20" x14ac:dyDescent="0.2">
      <c r="B60" s="8">
        <v>43956</v>
      </c>
      <c r="C60" s="11"/>
      <c r="D60" s="11"/>
      <c r="E60" s="11"/>
      <c r="F60" s="11"/>
      <c r="G60" s="11"/>
      <c r="H60" s="11" t="s">
        <v>48</v>
      </c>
      <c r="I60" s="12" t="s">
        <v>48</v>
      </c>
      <c r="J60" s="12" t="s">
        <v>48</v>
      </c>
      <c r="K60" s="12" t="s">
        <v>48</v>
      </c>
      <c r="R60" s="12" t="s">
        <v>48</v>
      </c>
      <c r="S60" s="12" t="s">
        <v>48</v>
      </c>
      <c r="T60" s="12" t="s">
        <v>48</v>
      </c>
    </row>
    <row r="61" spans="1:20" x14ac:dyDescent="0.2">
      <c r="B61" s="8">
        <v>43957</v>
      </c>
      <c r="C61" s="11"/>
      <c r="D61" s="11"/>
      <c r="E61" s="11"/>
      <c r="F61" s="11"/>
      <c r="G61" s="11"/>
      <c r="H61" s="11" t="s">
        <v>48</v>
      </c>
      <c r="I61" s="12" t="s">
        <v>48</v>
      </c>
      <c r="J61" s="12" t="s">
        <v>48</v>
      </c>
      <c r="K61" s="12" t="s">
        <v>48</v>
      </c>
      <c r="R61" s="12" t="s">
        <v>48</v>
      </c>
      <c r="S61" s="12" t="s">
        <v>48</v>
      </c>
      <c r="T61" s="12" t="s">
        <v>48</v>
      </c>
    </row>
    <row r="62" spans="1:20" x14ac:dyDescent="0.2">
      <c r="B62" s="8">
        <v>43958</v>
      </c>
      <c r="C62" s="11"/>
      <c r="D62" s="11"/>
      <c r="E62" s="11"/>
      <c r="F62" s="11"/>
      <c r="G62" s="11"/>
      <c r="H62" s="11" t="s">
        <v>48</v>
      </c>
      <c r="I62" s="12" t="s">
        <v>48</v>
      </c>
      <c r="J62" s="12" t="s">
        <v>48</v>
      </c>
      <c r="K62" s="12" t="s">
        <v>48</v>
      </c>
      <c r="R62" s="12" t="s">
        <v>48</v>
      </c>
      <c r="S62" s="12" t="s">
        <v>48</v>
      </c>
      <c r="T62" s="12" t="s">
        <v>48</v>
      </c>
    </row>
    <row r="63" spans="1:20" x14ac:dyDescent="0.2">
      <c r="B63" s="8">
        <v>43959</v>
      </c>
      <c r="C63" s="11"/>
      <c r="D63" s="11"/>
      <c r="E63" s="11"/>
      <c r="F63" s="11"/>
      <c r="G63" s="11"/>
      <c r="H63" s="11" t="s">
        <v>48</v>
      </c>
      <c r="I63" s="12" t="s">
        <v>48</v>
      </c>
      <c r="J63" s="12" t="s">
        <v>48</v>
      </c>
      <c r="K63" s="12" t="s">
        <v>48</v>
      </c>
      <c r="R63" s="12" t="s">
        <v>48</v>
      </c>
      <c r="S63" s="12" t="s">
        <v>48</v>
      </c>
      <c r="T63" s="12" t="s">
        <v>48</v>
      </c>
    </row>
    <row r="64" spans="1:20" x14ac:dyDescent="0.2">
      <c r="B64" s="8">
        <v>43960</v>
      </c>
      <c r="C64" s="11"/>
      <c r="D64" s="11"/>
      <c r="E64" s="11"/>
      <c r="F64" s="11"/>
      <c r="G64" s="11"/>
      <c r="H64" s="11" t="s">
        <v>48</v>
      </c>
      <c r="I64" s="12" t="s">
        <v>48</v>
      </c>
      <c r="J64" s="12" t="s">
        <v>48</v>
      </c>
      <c r="K64" s="12" t="s">
        <v>48</v>
      </c>
      <c r="R64" s="12" t="s">
        <v>48</v>
      </c>
      <c r="S64" s="12" t="s">
        <v>48</v>
      </c>
      <c r="T64" s="12" t="s">
        <v>48</v>
      </c>
    </row>
    <row r="65" spans="2:20" x14ac:dyDescent="0.2">
      <c r="B65" s="8">
        <v>43961</v>
      </c>
      <c r="C65" s="11"/>
      <c r="D65" s="11"/>
      <c r="E65" s="11"/>
      <c r="F65" s="11"/>
      <c r="G65" s="11"/>
      <c r="H65" s="11" t="s">
        <v>48</v>
      </c>
      <c r="I65" s="12" t="s">
        <v>48</v>
      </c>
      <c r="J65" s="12" t="s">
        <v>48</v>
      </c>
      <c r="K65" s="12" t="s">
        <v>48</v>
      </c>
      <c r="R65" s="12" t="s">
        <v>48</v>
      </c>
      <c r="S65" s="12" t="s">
        <v>48</v>
      </c>
      <c r="T65" s="12" t="s">
        <v>48</v>
      </c>
    </row>
    <row r="66" spans="2:20" x14ac:dyDescent="0.2">
      <c r="B66" s="8">
        <v>43962</v>
      </c>
      <c r="C66" s="11"/>
      <c r="D66" s="11"/>
      <c r="E66" s="11"/>
      <c r="F66" s="11"/>
      <c r="G66" s="11"/>
      <c r="H66" s="11" t="s">
        <v>48</v>
      </c>
      <c r="I66" s="12" t="s">
        <v>48</v>
      </c>
      <c r="J66" s="12" t="s">
        <v>48</v>
      </c>
      <c r="K66" s="12" t="s">
        <v>48</v>
      </c>
      <c r="R66" s="12" t="s">
        <v>48</v>
      </c>
      <c r="S66" s="12" t="s">
        <v>48</v>
      </c>
      <c r="T66" s="12" t="s">
        <v>48</v>
      </c>
    </row>
    <row r="67" spans="2:20" x14ac:dyDescent="0.2">
      <c r="B67" s="8">
        <v>43963</v>
      </c>
      <c r="C67" s="11"/>
      <c r="D67" s="11"/>
      <c r="E67" s="11"/>
      <c r="F67" s="11"/>
      <c r="G67" s="11"/>
      <c r="H67" s="11" t="s">
        <v>48</v>
      </c>
      <c r="I67" s="12" t="s">
        <v>48</v>
      </c>
      <c r="J67" s="12" t="s">
        <v>48</v>
      </c>
      <c r="K67" s="12" t="s">
        <v>48</v>
      </c>
      <c r="R67" s="12" t="s">
        <v>48</v>
      </c>
      <c r="S67" s="12" t="s">
        <v>48</v>
      </c>
      <c r="T67" s="12" t="s">
        <v>48</v>
      </c>
    </row>
    <row r="68" spans="2:20" x14ac:dyDescent="0.2">
      <c r="B68" s="8">
        <v>43964</v>
      </c>
      <c r="C68" s="11"/>
      <c r="D68" s="11"/>
      <c r="E68" s="11"/>
      <c r="F68" s="11"/>
      <c r="G68" s="11"/>
      <c r="H68" s="11" t="s">
        <v>48</v>
      </c>
      <c r="I68" s="12" t="s">
        <v>48</v>
      </c>
      <c r="J68" s="12" t="s">
        <v>48</v>
      </c>
      <c r="K68" s="12" t="s">
        <v>48</v>
      </c>
      <c r="R68" s="12" t="s">
        <v>48</v>
      </c>
      <c r="S68" s="12" t="s">
        <v>48</v>
      </c>
      <c r="T68" s="12" t="s">
        <v>48</v>
      </c>
    </row>
    <row r="69" spans="2:20" x14ac:dyDescent="0.2">
      <c r="B69" s="8">
        <v>43965</v>
      </c>
      <c r="C69" s="11"/>
      <c r="D69" s="11"/>
      <c r="E69" s="11"/>
      <c r="F69" s="11"/>
      <c r="G69" s="11"/>
      <c r="H69" s="11" t="s">
        <v>48</v>
      </c>
      <c r="I69" s="12" t="s">
        <v>48</v>
      </c>
      <c r="J69" s="12" t="s">
        <v>48</v>
      </c>
      <c r="K69" s="12" t="s">
        <v>48</v>
      </c>
      <c r="R69" s="12" t="s">
        <v>48</v>
      </c>
      <c r="S69" s="12" t="s">
        <v>48</v>
      </c>
      <c r="T69" s="12" t="s">
        <v>48</v>
      </c>
    </row>
    <row r="70" spans="2:20" x14ac:dyDescent="0.2">
      <c r="B70" s="8">
        <v>43966</v>
      </c>
      <c r="C70" s="11"/>
      <c r="D70" s="11"/>
      <c r="E70" s="11"/>
      <c r="F70" s="11"/>
      <c r="G70" s="11"/>
      <c r="H70" s="11" t="s">
        <v>48</v>
      </c>
      <c r="I70" s="12" t="s">
        <v>48</v>
      </c>
      <c r="J70" s="12" t="s">
        <v>48</v>
      </c>
      <c r="K70" s="12" t="s">
        <v>48</v>
      </c>
      <c r="R70" s="12" t="s">
        <v>48</v>
      </c>
      <c r="S70" s="12" t="s">
        <v>48</v>
      </c>
      <c r="T70" s="12" t="s">
        <v>48</v>
      </c>
    </row>
    <row r="71" spans="2:20" x14ac:dyDescent="0.2">
      <c r="B71" s="8">
        <v>43967</v>
      </c>
      <c r="C71" s="11"/>
      <c r="D71" s="11"/>
      <c r="E71" s="11"/>
      <c r="F71" s="11"/>
      <c r="G71" s="11"/>
      <c r="H71" s="11" t="s">
        <v>48</v>
      </c>
      <c r="I71" s="12" t="s">
        <v>48</v>
      </c>
      <c r="J71" s="12" t="s">
        <v>48</v>
      </c>
      <c r="K71" s="12" t="s">
        <v>48</v>
      </c>
      <c r="R71" s="12" t="s">
        <v>48</v>
      </c>
      <c r="S71" s="12" t="s">
        <v>48</v>
      </c>
      <c r="T71" s="12" t="s">
        <v>48</v>
      </c>
    </row>
    <row r="72" spans="2:20" x14ac:dyDescent="0.2">
      <c r="B72" s="8">
        <v>43968</v>
      </c>
      <c r="C72" s="11"/>
      <c r="D72" s="11"/>
      <c r="E72" s="11"/>
      <c r="F72" s="11"/>
      <c r="G72" s="11"/>
      <c r="H72" s="11" t="s">
        <v>48</v>
      </c>
      <c r="I72" s="12" t="s">
        <v>48</v>
      </c>
      <c r="J72" s="12" t="s">
        <v>48</v>
      </c>
      <c r="K72" s="12" t="s">
        <v>48</v>
      </c>
      <c r="R72" s="12" t="s">
        <v>48</v>
      </c>
      <c r="S72" s="12" t="s">
        <v>48</v>
      </c>
      <c r="T72" s="12" t="s">
        <v>48</v>
      </c>
    </row>
    <row r="73" spans="2:20" x14ac:dyDescent="0.2">
      <c r="B73" s="8">
        <v>43969</v>
      </c>
      <c r="C73" s="11"/>
      <c r="D73" s="11"/>
      <c r="E73" s="11"/>
      <c r="F73" s="11"/>
      <c r="G73" s="11"/>
      <c r="H73" s="11" t="s">
        <v>48</v>
      </c>
      <c r="I73" s="12" t="s">
        <v>48</v>
      </c>
      <c r="J73" s="12" t="s">
        <v>48</v>
      </c>
      <c r="K73" s="12" t="s">
        <v>48</v>
      </c>
      <c r="R73" s="12" t="s">
        <v>48</v>
      </c>
      <c r="S73" s="12" t="s">
        <v>48</v>
      </c>
      <c r="T73" s="12" t="s">
        <v>48</v>
      </c>
    </row>
    <row r="74" spans="2:20" x14ac:dyDescent="0.2">
      <c r="B74" s="8">
        <v>43970</v>
      </c>
      <c r="C74" s="11"/>
      <c r="D74" s="11"/>
      <c r="E74" s="11"/>
      <c r="F74" s="11"/>
      <c r="G74" s="11"/>
      <c r="H74" s="11" t="s">
        <v>48</v>
      </c>
      <c r="I74" s="12" t="s">
        <v>48</v>
      </c>
      <c r="J74" s="12" t="s">
        <v>48</v>
      </c>
      <c r="K74" s="12" t="s">
        <v>48</v>
      </c>
      <c r="R74" s="12" t="s">
        <v>48</v>
      </c>
      <c r="S74" s="12" t="s">
        <v>48</v>
      </c>
      <c r="T74" s="12" t="s">
        <v>48</v>
      </c>
    </row>
    <row r="75" spans="2:20" x14ac:dyDescent="0.2">
      <c r="B75" s="8">
        <v>43971</v>
      </c>
      <c r="C75" s="11"/>
      <c r="D75" s="11"/>
      <c r="E75" s="11"/>
      <c r="F75" s="11"/>
      <c r="G75" s="11"/>
      <c r="H75" s="11" t="s">
        <v>48</v>
      </c>
      <c r="I75" s="12" t="s">
        <v>48</v>
      </c>
      <c r="J75" s="12" t="s">
        <v>48</v>
      </c>
      <c r="K75" s="12" t="s">
        <v>48</v>
      </c>
      <c r="R75" s="12" t="s">
        <v>48</v>
      </c>
      <c r="S75" s="12" t="s">
        <v>48</v>
      </c>
      <c r="T75" s="12" t="s">
        <v>48</v>
      </c>
    </row>
    <row r="76" spans="2:20" x14ac:dyDescent="0.2">
      <c r="B76" s="8">
        <v>43972</v>
      </c>
      <c r="C76" s="11"/>
      <c r="D76" s="11"/>
      <c r="E76" s="11"/>
      <c r="F76" s="11"/>
      <c r="G76" s="11"/>
      <c r="H76" s="11" t="s">
        <v>48</v>
      </c>
      <c r="I76" s="12" t="s">
        <v>48</v>
      </c>
      <c r="J76" s="12" t="s">
        <v>48</v>
      </c>
      <c r="K76" s="12" t="s">
        <v>48</v>
      </c>
      <c r="R76" s="12" t="s">
        <v>48</v>
      </c>
      <c r="S76" s="12" t="s">
        <v>48</v>
      </c>
      <c r="T76" s="12" t="s">
        <v>48</v>
      </c>
    </row>
    <row r="77" spans="2:20" x14ac:dyDescent="0.2">
      <c r="B77" s="8">
        <v>43973</v>
      </c>
      <c r="C77" s="11"/>
      <c r="D77" s="11"/>
      <c r="E77" s="11"/>
      <c r="F77" s="11"/>
      <c r="G77" s="11"/>
      <c r="H77" s="11" t="s">
        <v>48</v>
      </c>
      <c r="I77" s="12" t="s">
        <v>48</v>
      </c>
      <c r="J77" s="12" t="s">
        <v>48</v>
      </c>
      <c r="K77" s="12" t="s">
        <v>48</v>
      </c>
      <c r="R77" s="12" t="s">
        <v>48</v>
      </c>
      <c r="S77" s="12" t="s">
        <v>48</v>
      </c>
      <c r="T77" s="12" t="s">
        <v>48</v>
      </c>
    </row>
    <row r="78" spans="2:20" x14ac:dyDescent="0.2">
      <c r="B78" s="8">
        <v>43974</v>
      </c>
      <c r="C78" s="11"/>
      <c r="D78" s="11"/>
      <c r="E78" s="11"/>
      <c r="F78" s="11"/>
      <c r="G78" s="11"/>
      <c r="H78" s="11" t="s">
        <v>48</v>
      </c>
      <c r="I78" s="12" t="s">
        <v>48</v>
      </c>
      <c r="J78" s="12" t="s">
        <v>48</v>
      </c>
      <c r="K78" s="12" t="s">
        <v>48</v>
      </c>
      <c r="R78" s="12" t="s">
        <v>48</v>
      </c>
      <c r="S78" s="12" t="s">
        <v>48</v>
      </c>
      <c r="T78" s="12" t="s">
        <v>48</v>
      </c>
    </row>
    <row r="79" spans="2:20" x14ac:dyDescent="0.2">
      <c r="B79" s="8">
        <v>43975</v>
      </c>
      <c r="C79" s="11"/>
      <c r="D79" s="11"/>
      <c r="E79" s="11"/>
      <c r="F79" s="11"/>
      <c r="G79" s="11"/>
      <c r="H79" s="11" t="s">
        <v>48</v>
      </c>
      <c r="I79" s="12" t="s">
        <v>48</v>
      </c>
      <c r="J79" s="12" t="s">
        <v>48</v>
      </c>
      <c r="K79" s="12" t="s">
        <v>48</v>
      </c>
      <c r="R79" s="12" t="s">
        <v>48</v>
      </c>
      <c r="S79" s="12" t="s">
        <v>48</v>
      </c>
      <c r="T79" s="12" t="s">
        <v>48</v>
      </c>
    </row>
    <row r="80" spans="2:20" x14ac:dyDescent="0.2">
      <c r="B80" s="8">
        <v>43976</v>
      </c>
      <c r="C80" s="11"/>
      <c r="D80" s="11"/>
      <c r="E80" s="11"/>
      <c r="F80" s="11"/>
      <c r="G80" s="11"/>
      <c r="H80" s="11" t="s">
        <v>48</v>
      </c>
      <c r="I80" s="12" t="s">
        <v>48</v>
      </c>
      <c r="J80" s="12" t="s">
        <v>48</v>
      </c>
      <c r="K80" s="12" t="s">
        <v>48</v>
      </c>
      <c r="R80" s="12" t="s">
        <v>48</v>
      </c>
      <c r="S80" s="12" t="s">
        <v>48</v>
      </c>
      <c r="T80" s="12" t="s">
        <v>48</v>
      </c>
    </row>
    <row r="81" spans="2:20" x14ac:dyDescent="0.2">
      <c r="B81" s="8">
        <v>43977</v>
      </c>
      <c r="C81" s="11"/>
      <c r="D81" s="11"/>
      <c r="E81" s="11"/>
      <c r="F81" s="11"/>
      <c r="G81" s="11"/>
      <c r="H81" s="11" t="s">
        <v>48</v>
      </c>
      <c r="I81" s="12" t="s">
        <v>48</v>
      </c>
      <c r="J81" s="12" t="s">
        <v>48</v>
      </c>
      <c r="K81" s="12" t="s">
        <v>48</v>
      </c>
      <c r="R81" s="12" t="s">
        <v>48</v>
      </c>
      <c r="S81" s="12" t="s">
        <v>48</v>
      </c>
      <c r="T81" s="12" t="s">
        <v>48</v>
      </c>
    </row>
    <row r="82" spans="2:20" x14ac:dyDescent="0.2">
      <c r="B82" s="8">
        <v>43978</v>
      </c>
      <c r="C82" s="11"/>
      <c r="D82" s="11"/>
      <c r="E82" s="11"/>
      <c r="F82" s="11"/>
      <c r="G82" s="11"/>
      <c r="H82" s="11" t="s">
        <v>48</v>
      </c>
      <c r="I82" s="12" t="s">
        <v>48</v>
      </c>
      <c r="J82" s="12" t="s">
        <v>48</v>
      </c>
      <c r="K82" s="12" t="s">
        <v>48</v>
      </c>
      <c r="R82" s="12" t="s">
        <v>48</v>
      </c>
      <c r="S82" s="12" t="s">
        <v>48</v>
      </c>
      <c r="T82" s="12" t="s">
        <v>48</v>
      </c>
    </row>
    <row r="83" spans="2:20" x14ac:dyDescent="0.2">
      <c r="B83" s="8">
        <v>43979</v>
      </c>
      <c r="C83" s="11"/>
      <c r="D83" s="11"/>
      <c r="E83" s="11"/>
      <c r="F83" s="11"/>
      <c r="G83" s="11"/>
      <c r="H83" s="11" t="s">
        <v>48</v>
      </c>
      <c r="I83" s="12" t="s">
        <v>48</v>
      </c>
      <c r="J83" s="12" t="s">
        <v>48</v>
      </c>
      <c r="K83" s="12" t="s">
        <v>48</v>
      </c>
      <c r="R83" s="12" t="s">
        <v>48</v>
      </c>
      <c r="S83" s="12" t="s">
        <v>48</v>
      </c>
      <c r="T83" s="12" t="s">
        <v>48</v>
      </c>
    </row>
    <row r="84" spans="2:20" x14ac:dyDescent="0.2">
      <c r="B84" s="8">
        <v>43980</v>
      </c>
      <c r="C84" s="11"/>
      <c r="D84" s="11"/>
      <c r="E84" s="11"/>
      <c r="F84" s="11"/>
      <c r="G84" s="11"/>
      <c r="H84" s="11" t="s">
        <v>48</v>
      </c>
      <c r="I84" s="12" t="s">
        <v>48</v>
      </c>
      <c r="J84" s="12" t="s">
        <v>48</v>
      </c>
      <c r="K84" s="12" t="s">
        <v>48</v>
      </c>
      <c r="R84" s="12" t="s">
        <v>48</v>
      </c>
      <c r="S84" s="12" t="s">
        <v>48</v>
      </c>
      <c r="T84" s="12" t="s">
        <v>48</v>
      </c>
    </row>
    <row r="85" spans="2:20" x14ac:dyDescent="0.2">
      <c r="B85" s="8">
        <v>43981</v>
      </c>
      <c r="C85" s="11"/>
      <c r="D85" s="11"/>
      <c r="E85" s="11"/>
      <c r="F85" s="11"/>
      <c r="G85" s="11"/>
      <c r="H85" s="11" t="s">
        <v>48</v>
      </c>
      <c r="I85" s="12" t="s">
        <v>48</v>
      </c>
      <c r="J85" s="12" t="s">
        <v>48</v>
      </c>
      <c r="K85" s="12" t="s">
        <v>48</v>
      </c>
      <c r="R85" s="12" t="s">
        <v>48</v>
      </c>
      <c r="S85" s="12" t="s">
        <v>48</v>
      </c>
      <c r="T85" s="12" t="s">
        <v>48</v>
      </c>
    </row>
    <row r="86" spans="2:20" x14ac:dyDescent="0.2">
      <c r="B86" s="8">
        <v>43982</v>
      </c>
      <c r="C86" s="11"/>
      <c r="D86" s="11"/>
      <c r="E86" s="11"/>
      <c r="F86" s="11"/>
      <c r="G86" s="11"/>
      <c r="H86" s="11" t="s">
        <v>48</v>
      </c>
      <c r="I86" s="12" t="s">
        <v>48</v>
      </c>
      <c r="J86" s="12" t="s">
        <v>48</v>
      </c>
      <c r="K86" s="12" t="s">
        <v>48</v>
      </c>
      <c r="R86" s="12" t="s">
        <v>48</v>
      </c>
      <c r="S86" s="12" t="s">
        <v>48</v>
      </c>
      <c r="T86" s="12" t="s">
        <v>48</v>
      </c>
    </row>
    <row r="87" spans="2:20" x14ac:dyDescent="0.2">
      <c r="B87" s="8">
        <v>43983</v>
      </c>
      <c r="C87" s="11"/>
      <c r="D87" s="11"/>
      <c r="E87" s="11"/>
      <c r="F87" s="11"/>
      <c r="G87" s="11"/>
      <c r="H87" s="11" t="s">
        <v>48</v>
      </c>
      <c r="I87" s="12" t="s">
        <v>48</v>
      </c>
      <c r="J87" s="12" t="s">
        <v>48</v>
      </c>
      <c r="K87" s="12" t="s">
        <v>48</v>
      </c>
      <c r="R87" s="12" t="s">
        <v>48</v>
      </c>
      <c r="S87" s="12" t="s">
        <v>48</v>
      </c>
      <c r="T87" s="12" t="s">
        <v>48</v>
      </c>
    </row>
    <row r="88" spans="2:20" x14ac:dyDescent="0.2">
      <c r="B88" s="8">
        <v>43984</v>
      </c>
      <c r="C88" s="11"/>
      <c r="D88" s="11"/>
      <c r="E88" s="11"/>
      <c r="F88" s="11"/>
      <c r="G88" s="11"/>
      <c r="H88" s="11" t="s">
        <v>48</v>
      </c>
      <c r="I88" s="12" t="s">
        <v>48</v>
      </c>
      <c r="J88" s="12" t="s">
        <v>48</v>
      </c>
      <c r="K88" s="12" t="s">
        <v>48</v>
      </c>
      <c r="R88" s="12" t="s">
        <v>48</v>
      </c>
      <c r="S88" s="12" t="s">
        <v>48</v>
      </c>
      <c r="T88" s="12" t="s">
        <v>48</v>
      </c>
    </row>
    <row r="89" spans="2:20" x14ac:dyDescent="0.2">
      <c r="B89" s="8">
        <v>43985</v>
      </c>
      <c r="C89" s="11"/>
      <c r="D89" s="11"/>
      <c r="E89" s="11"/>
      <c r="F89" s="11"/>
      <c r="G89" s="11"/>
      <c r="H89" s="11" t="s">
        <v>48</v>
      </c>
      <c r="I89" s="12" t="s">
        <v>48</v>
      </c>
      <c r="J89" s="12" t="s">
        <v>48</v>
      </c>
      <c r="K89" s="12" t="s">
        <v>48</v>
      </c>
      <c r="R89" s="12" t="s">
        <v>48</v>
      </c>
      <c r="S89" s="12" t="s">
        <v>48</v>
      </c>
      <c r="T89" s="12" t="s">
        <v>48</v>
      </c>
    </row>
    <row r="90" spans="2:20" x14ac:dyDescent="0.2">
      <c r="B90" s="8">
        <v>43986</v>
      </c>
      <c r="C90" s="11"/>
      <c r="D90" s="11"/>
      <c r="E90" s="11"/>
      <c r="F90" s="11"/>
      <c r="G90" s="11"/>
      <c r="H90" s="11" t="s">
        <v>48</v>
      </c>
      <c r="I90" s="12" t="s">
        <v>48</v>
      </c>
      <c r="J90" s="12" t="s">
        <v>48</v>
      </c>
      <c r="K90" s="12" t="s">
        <v>48</v>
      </c>
      <c r="R90" s="12" t="s">
        <v>48</v>
      </c>
      <c r="S90" s="12" t="s">
        <v>48</v>
      </c>
      <c r="T90" s="12" t="s">
        <v>48</v>
      </c>
    </row>
    <row r="91" spans="2:20" x14ac:dyDescent="0.2">
      <c r="B91" s="8">
        <v>43987</v>
      </c>
      <c r="C91" s="11"/>
      <c r="D91" s="11"/>
      <c r="E91" s="11"/>
      <c r="F91" s="11"/>
      <c r="G91" s="11"/>
      <c r="H91" s="11" t="s">
        <v>48</v>
      </c>
      <c r="I91" s="12" t="s">
        <v>48</v>
      </c>
      <c r="J91" s="12" t="s">
        <v>48</v>
      </c>
      <c r="K91" s="12" t="s">
        <v>48</v>
      </c>
      <c r="R91" s="12" t="s">
        <v>48</v>
      </c>
      <c r="S91" s="12" t="s">
        <v>48</v>
      </c>
      <c r="T91" s="12" t="s">
        <v>48</v>
      </c>
    </row>
    <row r="92" spans="2:20" x14ac:dyDescent="0.2">
      <c r="B92" s="8">
        <v>43988</v>
      </c>
      <c r="C92" s="11"/>
      <c r="D92" s="11"/>
      <c r="E92" s="11"/>
      <c r="F92" s="11"/>
      <c r="G92" s="11"/>
      <c r="H92" s="11" t="s">
        <v>48</v>
      </c>
      <c r="I92" s="12" t="s">
        <v>48</v>
      </c>
      <c r="J92" s="12" t="s">
        <v>48</v>
      </c>
      <c r="K92" s="12" t="s">
        <v>48</v>
      </c>
      <c r="R92" s="12" t="s">
        <v>48</v>
      </c>
      <c r="S92" s="12" t="s">
        <v>48</v>
      </c>
      <c r="T92" s="12" t="s">
        <v>48</v>
      </c>
    </row>
    <row r="93" spans="2:20" x14ac:dyDescent="0.2">
      <c r="B93" s="8">
        <v>43989</v>
      </c>
      <c r="C93" s="11"/>
      <c r="D93" s="11"/>
      <c r="E93" s="11"/>
      <c r="F93" s="11"/>
      <c r="G93" s="11"/>
      <c r="H93" s="11" t="s">
        <v>48</v>
      </c>
      <c r="I93" s="12" t="s">
        <v>48</v>
      </c>
      <c r="J93" s="12" t="s">
        <v>48</v>
      </c>
      <c r="K93" s="12" t="s">
        <v>48</v>
      </c>
      <c r="R93" s="12" t="s">
        <v>48</v>
      </c>
      <c r="S93" s="12" t="s">
        <v>48</v>
      </c>
      <c r="T93" s="12" t="s">
        <v>48</v>
      </c>
    </row>
    <row r="94" spans="2:20" x14ac:dyDescent="0.2">
      <c r="B94" s="8">
        <v>43990</v>
      </c>
      <c r="C94" s="11"/>
      <c r="D94" s="11"/>
      <c r="E94" s="11"/>
      <c r="F94" s="11"/>
      <c r="G94" s="11"/>
      <c r="H94" s="11" t="s">
        <v>48</v>
      </c>
      <c r="I94" s="12" t="s">
        <v>48</v>
      </c>
      <c r="J94" s="12" t="s">
        <v>48</v>
      </c>
      <c r="K94" s="12" t="s">
        <v>48</v>
      </c>
      <c r="R94" s="12" t="s">
        <v>48</v>
      </c>
      <c r="S94" s="12" t="s">
        <v>48</v>
      </c>
      <c r="T94" s="12" t="s">
        <v>48</v>
      </c>
    </row>
    <row r="95" spans="2:20" x14ac:dyDescent="0.2">
      <c r="B95" s="8">
        <v>43991</v>
      </c>
      <c r="C95" s="11"/>
      <c r="D95" s="11"/>
      <c r="E95" s="11"/>
      <c r="F95" s="11"/>
      <c r="G95" s="11"/>
      <c r="H95" s="11" t="s">
        <v>48</v>
      </c>
      <c r="I95" s="12" t="s">
        <v>48</v>
      </c>
      <c r="J95" s="12" t="s">
        <v>48</v>
      </c>
      <c r="K95" s="12" t="s">
        <v>48</v>
      </c>
      <c r="R95" s="12" t="s">
        <v>48</v>
      </c>
      <c r="S95" s="12" t="s">
        <v>48</v>
      </c>
      <c r="T95" s="12" t="s">
        <v>48</v>
      </c>
    </row>
    <row r="96" spans="2:20" x14ac:dyDescent="0.2">
      <c r="B96" s="8">
        <v>43992</v>
      </c>
      <c r="C96" s="11"/>
      <c r="D96" s="11"/>
      <c r="E96" s="11"/>
      <c r="F96" s="11"/>
      <c r="G96" s="11"/>
      <c r="H96" s="11" t="s">
        <v>48</v>
      </c>
      <c r="I96" s="12" t="s">
        <v>48</v>
      </c>
      <c r="J96" s="12" t="s">
        <v>48</v>
      </c>
      <c r="K96" s="12" t="s">
        <v>48</v>
      </c>
      <c r="R96" s="12" t="s">
        <v>48</v>
      </c>
      <c r="S96" s="12" t="s">
        <v>48</v>
      </c>
      <c r="T96" s="12" t="s">
        <v>48</v>
      </c>
    </row>
    <row r="97" spans="2:20" x14ac:dyDescent="0.2">
      <c r="B97" s="8">
        <v>43993</v>
      </c>
      <c r="C97" s="11"/>
      <c r="D97" s="11"/>
      <c r="E97" s="11"/>
      <c r="F97" s="11"/>
      <c r="G97" s="11"/>
      <c r="H97" s="11" t="s">
        <v>48</v>
      </c>
      <c r="I97" s="12" t="s">
        <v>48</v>
      </c>
      <c r="J97" s="12" t="s">
        <v>48</v>
      </c>
      <c r="K97" s="12" t="s">
        <v>48</v>
      </c>
      <c r="R97" s="12" t="s">
        <v>48</v>
      </c>
      <c r="S97" s="12" t="s">
        <v>48</v>
      </c>
      <c r="T97" s="12" t="s">
        <v>48</v>
      </c>
    </row>
    <row r="98" spans="2:20" x14ac:dyDescent="0.2">
      <c r="B98" s="8">
        <v>43994</v>
      </c>
      <c r="C98" s="11"/>
      <c r="D98" s="11"/>
      <c r="E98" s="11"/>
      <c r="F98" s="11"/>
      <c r="G98" s="11"/>
      <c r="H98" s="11" t="s">
        <v>48</v>
      </c>
      <c r="I98" s="12" t="s">
        <v>48</v>
      </c>
      <c r="J98" s="12" t="s">
        <v>48</v>
      </c>
      <c r="K98" s="12" t="s">
        <v>48</v>
      </c>
      <c r="R98" s="12" t="s">
        <v>48</v>
      </c>
      <c r="S98" s="12" t="s">
        <v>48</v>
      </c>
      <c r="T98" s="12" t="s">
        <v>48</v>
      </c>
    </row>
    <row r="99" spans="2:20" x14ac:dyDescent="0.2">
      <c r="B99" s="8">
        <v>43995</v>
      </c>
      <c r="C99" s="11"/>
      <c r="D99" s="11"/>
      <c r="E99" s="11"/>
      <c r="F99" s="11"/>
      <c r="G99" s="11"/>
      <c r="H99" s="11" t="s">
        <v>48</v>
      </c>
      <c r="I99" s="12" t="s">
        <v>48</v>
      </c>
      <c r="J99" s="12" t="s">
        <v>48</v>
      </c>
      <c r="K99" s="12" t="s">
        <v>48</v>
      </c>
      <c r="R99" s="12" t="s">
        <v>48</v>
      </c>
      <c r="S99" s="12" t="s">
        <v>48</v>
      </c>
      <c r="T99" s="12" t="s">
        <v>48</v>
      </c>
    </row>
    <row r="100" spans="2:20" x14ac:dyDescent="0.2">
      <c r="B100" s="8">
        <v>43996</v>
      </c>
      <c r="C100" s="11"/>
      <c r="D100" s="11"/>
      <c r="E100" s="11"/>
      <c r="F100" s="11"/>
      <c r="G100" s="11"/>
      <c r="H100" s="11" t="s">
        <v>48</v>
      </c>
      <c r="I100" s="12" t="s">
        <v>48</v>
      </c>
      <c r="J100" s="12" t="s">
        <v>48</v>
      </c>
      <c r="K100" s="12" t="s">
        <v>48</v>
      </c>
      <c r="R100" s="12" t="s">
        <v>48</v>
      </c>
      <c r="S100" s="12" t="s">
        <v>48</v>
      </c>
      <c r="T100" s="12" t="s">
        <v>48</v>
      </c>
    </row>
    <row r="101" spans="2:20" x14ac:dyDescent="0.2">
      <c r="B101" s="8">
        <v>43997</v>
      </c>
      <c r="C101" s="11"/>
      <c r="D101" s="11"/>
      <c r="E101" s="11"/>
      <c r="F101" s="11"/>
      <c r="G101" s="11"/>
      <c r="H101" s="11" t="s">
        <v>48</v>
      </c>
      <c r="I101" s="12" t="s">
        <v>48</v>
      </c>
      <c r="J101" s="12" t="s">
        <v>48</v>
      </c>
      <c r="K101" s="12" t="s">
        <v>48</v>
      </c>
      <c r="R101" s="12" t="s">
        <v>48</v>
      </c>
      <c r="S101" s="12" t="s">
        <v>48</v>
      </c>
      <c r="T101" s="12" t="s">
        <v>48</v>
      </c>
    </row>
    <row r="102" spans="2:20" x14ac:dyDescent="0.2">
      <c r="B102" s="8">
        <v>43998</v>
      </c>
      <c r="C102" s="11"/>
      <c r="D102" s="11"/>
      <c r="E102" s="11"/>
      <c r="F102" s="11"/>
      <c r="G102" s="11"/>
      <c r="H102" s="11" t="s">
        <v>48</v>
      </c>
      <c r="I102" s="12" t="s">
        <v>48</v>
      </c>
      <c r="J102" s="12" t="s">
        <v>48</v>
      </c>
      <c r="K102" s="12" t="s">
        <v>48</v>
      </c>
      <c r="R102" s="12" t="s">
        <v>48</v>
      </c>
      <c r="S102" s="12" t="s">
        <v>48</v>
      </c>
      <c r="T102" s="12" t="s">
        <v>48</v>
      </c>
    </row>
    <row r="103" spans="2:20" x14ac:dyDescent="0.2">
      <c r="B103" s="8">
        <v>43999</v>
      </c>
      <c r="C103" s="11"/>
      <c r="D103" s="11"/>
      <c r="E103" s="11"/>
      <c r="F103" s="11"/>
      <c r="G103" s="11"/>
      <c r="H103" s="11" t="s">
        <v>48</v>
      </c>
      <c r="I103" s="12" t="s">
        <v>48</v>
      </c>
      <c r="J103" s="12" t="s">
        <v>48</v>
      </c>
      <c r="K103" s="12" t="s">
        <v>48</v>
      </c>
      <c r="R103" s="12" t="s">
        <v>48</v>
      </c>
      <c r="S103" s="12" t="s">
        <v>48</v>
      </c>
      <c r="T103" s="12" t="s">
        <v>48</v>
      </c>
    </row>
    <row r="104" spans="2:20" x14ac:dyDescent="0.2">
      <c r="B104" s="8">
        <v>44000</v>
      </c>
      <c r="C104" s="11"/>
      <c r="D104" s="11"/>
      <c r="E104" s="11"/>
      <c r="F104" s="11"/>
      <c r="G104" s="11"/>
      <c r="H104" s="11" t="s">
        <v>48</v>
      </c>
      <c r="I104" s="12" t="s">
        <v>48</v>
      </c>
      <c r="J104" s="12" t="s">
        <v>48</v>
      </c>
      <c r="K104" s="12" t="s">
        <v>48</v>
      </c>
      <c r="R104" s="12" t="s">
        <v>48</v>
      </c>
      <c r="S104" s="12" t="s">
        <v>48</v>
      </c>
      <c r="T104" s="12" t="s">
        <v>48</v>
      </c>
    </row>
    <row r="105" spans="2:20" x14ac:dyDescent="0.2">
      <c r="B105" s="8">
        <v>44001</v>
      </c>
      <c r="C105" s="11"/>
      <c r="D105" s="11"/>
      <c r="E105" s="11"/>
      <c r="F105" s="11"/>
      <c r="G105" s="11"/>
      <c r="H105" s="11" t="s">
        <v>48</v>
      </c>
      <c r="I105" s="12" t="s">
        <v>48</v>
      </c>
      <c r="J105" s="12" t="s">
        <v>48</v>
      </c>
      <c r="K105" s="12" t="s">
        <v>48</v>
      </c>
      <c r="R105" s="12" t="s">
        <v>48</v>
      </c>
      <c r="S105" s="12" t="s">
        <v>48</v>
      </c>
      <c r="T105" s="12" t="s">
        <v>48</v>
      </c>
    </row>
    <row r="106" spans="2:20" x14ac:dyDescent="0.2">
      <c r="B106" s="8">
        <v>44002</v>
      </c>
      <c r="C106" s="11"/>
      <c r="D106" s="11"/>
      <c r="E106" s="11"/>
      <c r="F106" s="11"/>
      <c r="G106" s="11"/>
      <c r="H106" s="11" t="s">
        <v>48</v>
      </c>
      <c r="I106" s="12" t="s">
        <v>48</v>
      </c>
      <c r="J106" s="12" t="s">
        <v>48</v>
      </c>
      <c r="K106" s="12" t="s">
        <v>48</v>
      </c>
      <c r="R106" s="12" t="s">
        <v>48</v>
      </c>
      <c r="S106" s="12" t="s">
        <v>48</v>
      </c>
      <c r="T106" s="12" t="s">
        <v>48</v>
      </c>
    </row>
    <row r="107" spans="2:20" x14ac:dyDescent="0.2">
      <c r="B107" s="8">
        <v>44003</v>
      </c>
      <c r="C107" s="11"/>
      <c r="D107" s="11"/>
      <c r="E107" s="11"/>
      <c r="F107" s="11"/>
      <c r="G107" s="11"/>
      <c r="H107" s="11" t="s">
        <v>48</v>
      </c>
      <c r="I107" s="12" t="s">
        <v>48</v>
      </c>
      <c r="J107" s="12" t="s">
        <v>48</v>
      </c>
      <c r="K107" s="12" t="s">
        <v>48</v>
      </c>
      <c r="R107" s="12" t="s">
        <v>48</v>
      </c>
      <c r="S107" s="12" t="s">
        <v>48</v>
      </c>
      <c r="T107" s="12" t="s">
        <v>48</v>
      </c>
    </row>
    <row r="108" spans="2:20" x14ac:dyDescent="0.2">
      <c r="B108" s="8">
        <v>44004</v>
      </c>
      <c r="C108" s="11"/>
      <c r="D108" s="11"/>
      <c r="E108" s="11"/>
      <c r="F108" s="11"/>
      <c r="G108" s="11"/>
      <c r="H108" s="11" t="s">
        <v>48</v>
      </c>
      <c r="I108" s="12" t="s">
        <v>48</v>
      </c>
      <c r="J108" s="12" t="s">
        <v>48</v>
      </c>
      <c r="K108" s="12" t="s">
        <v>48</v>
      </c>
      <c r="R108" s="12" t="s">
        <v>48</v>
      </c>
      <c r="S108" s="12" t="s">
        <v>48</v>
      </c>
      <c r="T108" s="12" t="s">
        <v>48</v>
      </c>
    </row>
    <row r="109" spans="2:20" x14ac:dyDescent="0.2">
      <c r="B109" s="8">
        <v>44005</v>
      </c>
      <c r="C109" s="11"/>
      <c r="D109" s="11"/>
      <c r="E109" s="11"/>
      <c r="F109" s="11"/>
      <c r="G109" s="11"/>
      <c r="H109" s="11" t="s">
        <v>48</v>
      </c>
      <c r="I109" s="12" t="s">
        <v>48</v>
      </c>
      <c r="J109" s="12" t="s">
        <v>48</v>
      </c>
      <c r="K109" s="12" t="s">
        <v>48</v>
      </c>
      <c r="R109" s="12" t="s">
        <v>48</v>
      </c>
      <c r="S109" s="12" t="s">
        <v>48</v>
      </c>
      <c r="T109" s="12" t="s">
        <v>48</v>
      </c>
    </row>
    <row r="110" spans="2:20" x14ac:dyDescent="0.2">
      <c r="B110" s="8">
        <v>44006</v>
      </c>
      <c r="C110" s="11"/>
      <c r="D110" s="11"/>
      <c r="E110" s="11"/>
      <c r="F110" s="11"/>
      <c r="G110" s="11"/>
      <c r="H110" s="11" t="s">
        <v>48</v>
      </c>
      <c r="I110" s="12" t="s">
        <v>48</v>
      </c>
      <c r="J110" s="12" t="s">
        <v>48</v>
      </c>
      <c r="K110" s="12" t="s">
        <v>48</v>
      </c>
      <c r="R110" s="12" t="s">
        <v>48</v>
      </c>
      <c r="S110" s="12" t="s">
        <v>48</v>
      </c>
      <c r="T110" s="12" t="s">
        <v>48</v>
      </c>
    </row>
    <row r="111" spans="2:20" x14ac:dyDescent="0.2">
      <c r="B111" s="8">
        <v>44007</v>
      </c>
      <c r="C111" s="11"/>
      <c r="D111" s="11"/>
      <c r="E111" s="11"/>
      <c r="F111" s="11"/>
      <c r="G111" s="11"/>
      <c r="H111" s="11" t="s">
        <v>48</v>
      </c>
      <c r="I111" s="12" t="s">
        <v>48</v>
      </c>
      <c r="J111" s="12" t="s">
        <v>48</v>
      </c>
      <c r="K111" s="12" t="s">
        <v>48</v>
      </c>
      <c r="R111" s="12" t="s">
        <v>48</v>
      </c>
      <c r="S111" s="12" t="s">
        <v>48</v>
      </c>
      <c r="T111" s="12" t="s">
        <v>48</v>
      </c>
    </row>
    <row r="112" spans="2:20" x14ac:dyDescent="0.2">
      <c r="B112" s="8">
        <v>44008</v>
      </c>
      <c r="C112" s="11"/>
      <c r="D112" s="11"/>
      <c r="E112" s="11"/>
      <c r="F112" s="11"/>
      <c r="G112" s="11"/>
      <c r="H112" s="11" t="s">
        <v>48</v>
      </c>
      <c r="I112" s="12" t="s">
        <v>48</v>
      </c>
      <c r="J112" s="12" t="s">
        <v>48</v>
      </c>
      <c r="K112" s="12" t="s">
        <v>48</v>
      </c>
      <c r="R112" s="12" t="s">
        <v>48</v>
      </c>
      <c r="S112" s="12" t="s">
        <v>48</v>
      </c>
      <c r="T112" s="12" t="s">
        <v>48</v>
      </c>
    </row>
    <row r="113" spans="2:20" x14ac:dyDescent="0.2">
      <c r="B113" s="8">
        <v>44009</v>
      </c>
      <c r="C113" s="11"/>
      <c r="D113" s="11"/>
      <c r="E113" s="11"/>
      <c r="F113" s="11"/>
      <c r="G113" s="11"/>
      <c r="H113" s="11" t="s">
        <v>48</v>
      </c>
      <c r="I113" s="12" t="s">
        <v>48</v>
      </c>
      <c r="J113" s="12" t="s">
        <v>48</v>
      </c>
      <c r="K113" s="12" t="s">
        <v>48</v>
      </c>
      <c r="R113" s="12" t="s">
        <v>48</v>
      </c>
      <c r="S113" s="12" t="s">
        <v>48</v>
      </c>
      <c r="T113" s="12" t="s">
        <v>48</v>
      </c>
    </row>
    <row r="114" spans="2:20" x14ac:dyDescent="0.2">
      <c r="B114" s="8">
        <v>44010</v>
      </c>
      <c r="C114" s="11"/>
      <c r="D114" s="11"/>
      <c r="E114" s="11"/>
      <c r="F114" s="11"/>
      <c r="G114" s="11"/>
      <c r="H114" s="11" t="s">
        <v>48</v>
      </c>
      <c r="I114" s="12" t="s">
        <v>48</v>
      </c>
      <c r="J114" s="12" t="s">
        <v>48</v>
      </c>
      <c r="K114" s="12" t="s">
        <v>48</v>
      </c>
      <c r="R114" s="12" t="s">
        <v>48</v>
      </c>
      <c r="S114" s="12" t="s">
        <v>48</v>
      </c>
      <c r="T114" s="12" t="s">
        <v>48</v>
      </c>
    </row>
    <row r="115" spans="2:20" x14ac:dyDescent="0.2">
      <c r="B115" s="8">
        <v>44011</v>
      </c>
      <c r="C115" s="11"/>
      <c r="D115" s="11"/>
      <c r="E115" s="11"/>
      <c r="F115" s="11"/>
      <c r="G115" s="11"/>
      <c r="H115" s="11" t="s">
        <v>48</v>
      </c>
      <c r="I115" s="12" t="s">
        <v>48</v>
      </c>
      <c r="J115" s="12" t="s">
        <v>48</v>
      </c>
      <c r="K115" s="12" t="s">
        <v>48</v>
      </c>
      <c r="R115" s="12" t="s">
        <v>48</v>
      </c>
      <c r="S115" s="12" t="s">
        <v>48</v>
      </c>
      <c r="T115" s="12" t="s">
        <v>48</v>
      </c>
    </row>
    <row r="116" spans="2:20" x14ac:dyDescent="0.2">
      <c r="B116" s="8">
        <v>44012</v>
      </c>
      <c r="C116" s="11"/>
      <c r="D116" s="11"/>
      <c r="E116" s="11"/>
      <c r="F116" s="11"/>
      <c r="G116" s="11"/>
      <c r="H116" s="11" t="s">
        <v>48</v>
      </c>
      <c r="I116" s="12" t="s">
        <v>48</v>
      </c>
      <c r="J116" s="12" t="s">
        <v>48</v>
      </c>
      <c r="K116" s="12" t="s">
        <v>48</v>
      </c>
      <c r="R116" s="12" t="s">
        <v>48</v>
      </c>
      <c r="S116" s="12" t="s">
        <v>48</v>
      </c>
      <c r="T116" s="12" t="s">
        <v>48</v>
      </c>
    </row>
    <row r="117" spans="2:20" x14ac:dyDescent="0.2">
      <c r="B117" s="8">
        <v>44013</v>
      </c>
      <c r="C117" s="11"/>
      <c r="D117" s="11"/>
      <c r="E117" s="11"/>
      <c r="F117" s="11"/>
      <c r="G117" s="11"/>
      <c r="H117" s="11" t="s">
        <v>48</v>
      </c>
      <c r="I117" s="12" t="s">
        <v>48</v>
      </c>
      <c r="J117" s="12" t="s">
        <v>48</v>
      </c>
      <c r="K117" s="12" t="s">
        <v>48</v>
      </c>
      <c r="R117" s="12" t="s">
        <v>48</v>
      </c>
      <c r="S117" s="12" t="s">
        <v>48</v>
      </c>
      <c r="T117" s="12" t="s">
        <v>48</v>
      </c>
    </row>
    <row r="118" spans="2:20" x14ac:dyDescent="0.2">
      <c r="B118" s="8">
        <v>44014</v>
      </c>
      <c r="C118" s="11"/>
      <c r="D118" s="11"/>
      <c r="E118" s="11"/>
      <c r="F118" s="11"/>
      <c r="G118" s="11"/>
      <c r="H118" s="11" t="s">
        <v>48</v>
      </c>
      <c r="I118" s="12" t="s">
        <v>48</v>
      </c>
      <c r="J118" s="12" t="s">
        <v>48</v>
      </c>
      <c r="K118" s="12" t="s">
        <v>48</v>
      </c>
      <c r="R118" s="12" t="s">
        <v>48</v>
      </c>
      <c r="S118" s="12" t="s">
        <v>48</v>
      </c>
      <c r="T118" s="12" t="s">
        <v>48</v>
      </c>
    </row>
    <row r="119" spans="2:20" x14ac:dyDescent="0.2">
      <c r="B119" s="8">
        <v>44015</v>
      </c>
      <c r="C119" s="11"/>
      <c r="D119" s="11"/>
      <c r="E119" s="11"/>
      <c r="F119" s="11"/>
      <c r="G119" s="11"/>
      <c r="H119" s="11" t="s">
        <v>48</v>
      </c>
      <c r="I119" s="12" t="s">
        <v>48</v>
      </c>
      <c r="J119" s="12" t="s">
        <v>48</v>
      </c>
      <c r="K119" s="12" t="s">
        <v>48</v>
      </c>
      <c r="R119" s="12" t="s">
        <v>48</v>
      </c>
      <c r="S119" s="12" t="s">
        <v>48</v>
      </c>
      <c r="T119" s="12" t="s">
        <v>48</v>
      </c>
    </row>
    <row r="120" spans="2:20" x14ac:dyDescent="0.2">
      <c r="B120" s="8">
        <v>44016</v>
      </c>
      <c r="C120" s="11"/>
      <c r="D120" s="11"/>
      <c r="E120" s="11"/>
      <c r="F120" s="11"/>
      <c r="G120" s="11"/>
      <c r="H120" s="11" t="s">
        <v>48</v>
      </c>
      <c r="I120" s="12" t="s">
        <v>48</v>
      </c>
      <c r="J120" s="12" t="s">
        <v>48</v>
      </c>
      <c r="K120" s="12" t="s">
        <v>48</v>
      </c>
      <c r="R120" s="12" t="s">
        <v>48</v>
      </c>
      <c r="S120" s="12" t="s">
        <v>48</v>
      </c>
      <c r="T120" s="12" t="s">
        <v>48</v>
      </c>
    </row>
    <row r="121" spans="2:20" x14ac:dyDescent="0.2">
      <c r="B121" s="8">
        <v>44017</v>
      </c>
      <c r="C121" s="11"/>
      <c r="D121" s="11"/>
      <c r="E121" s="11"/>
      <c r="F121" s="11"/>
      <c r="G121" s="11"/>
      <c r="H121" s="11" t="s">
        <v>48</v>
      </c>
      <c r="I121" s="12" t="s">
        <v>48</v>
      </c>
      <c r="J121" s="12" t="s">
        <v>48</v>
      </c>
      <c r="K121" s="12" t="s">
        <v>48</v>
      </c>
      <c r="R121" s="12" t="s">
        <v>48</v>
      </c>
      <c r="S121" s="12" t="s">
        <v>48</v>
      </c>
      <c r="T121" s="12" t="s">
        <v>48</v>
      </c>
    </row>
    <row r="122" spans="2:20" x14ac:dyDescent="0.2">
      <c r="B122" s="8">
        <v>44018</v>
      </c>
      <c r="C122" s="11"/>
      <c r="D122" s="11"/>
      <c r="E122" s="11"/>
      <c r="F122" s="11"/>
      <c r="G122" s="11"/>
      <c r="H122" s="11" t="s">
        <v>48</v>
      </c>
      <c r="I122" s="12" t="s">
        <v>48</v>
      </c>
      <c r="J122" s="12" t="s">
        <v>48</v>
      </c>
      <c r="K122" s="12" t="s">
        <v>48</v>
      </c>
      <c r="R122" s="12" t="s">
        <v>48</v>
      </c>
      <c r="S122" s="12" t="s">
        <v>48</v>
      </c>
      <c r="T122" s="12" t="s">
        <v>48</v>
      </c>
    </row>
    <row r="123" spans="2:20" x14ac:dyDescent="0.2">
      <c r="B123" s="8">
        <v>44019</v>
      </c>
      <c r="C123" s="11"/>
      <c r="D123" s="11"/>
      <c r="E123" s="11"/>
      <c r="F123" s="11"/>
      <c r="G123" s="11"/>
      <c r="H123" s="11" t="s">
        <v>48</v>
      </c>
      <c r="I123" s="12" t="s">
        <v>48</v>
      </c>
      <c r="J123" s="12" t="s">
        <v>48</v>
      </c>
      <c r="K123" s="12" t="s">
        <v>48</v>
      </c>
      <c r="R123" s="12" t="s">
        <v>48</v>
      </c>
      <c r="S123" s="12" t="s">
        <v>48</v>
      </c>
      <c r="T123" s="12" t="s">
        <v>48</v>
      </c>
    </row>
    <row r="124" spans="2:20" x14ac:dyDescent="0.2">
      <c r="B124" s="8">
        <v>44020</v>
      </c>
      <c r="C124" s="11"/>
      <c r="D124" s="11"/>
      <c r="E124" s="11"/>
      <c r="F124" s="11"/>
      <c r="G124" s="11"/>
      <c r="H124" s="11" t="s">
        <v>48</v>
      </c>
      <c r="I124" s="12" t="s">
        <v>48</v>
      </c>
      <c r="J124" s="12" t="s">
        <v>48</v>
      </c>
      <c r="K124" s="12" t="s">
        <v>48</v>
      </c>
      <c r="R124" s="12" t="s">
        <v>48</v>
      </c>
      <c r="S124" s="12" t="s">
        <v>48</v>
      </c>
      <c r="T124" s="12" t="s">
        <v>48</v>
      </c>
    </row>
    <row r="125" spans="2:20" x14ac:dyDescent="0.2">
      <c r="B125" s="8">
        <v>44021</v>
      </c>
      <c r="C125" s="11"/>
      <c r="D125" s="11"/>
      <c r="E125" s="11"/>
      <c r="F125" s="11"/>
      <c r="G125" s="11"/>
      <c r="H125" s="11" t="s">
        <v>48</v>
      </c>
      <c r="I125" s="12" t="s">
        <v>48</v>
      </c>
      <c r="J125" s="12" t="s">
        <v>48</v>
      </c>
      <c r="K125" s="12" t="s">
        <v>48</v>
      </c>
      <c r="R125" s="12" t="s">
        <v>48</v>
      </c>
      <c r="S125" s="12" t="s">
        <v>48</v>
      </c>
      <c r="T125" s="12" t="s">
        <v>48</v>
      </c>
    </row>
    <row r="126" spans="2:20" x14ac:dyDescent="0.2">
      <c r="B126" s="8">
        <v>44022</v>
      </c>
      <c r="C126" s="11"/>
      <c r="D126" s="11"/>
      <c r="E126" s="11"/>
      <c r="F126" s="11"/>
      <c r="G126" s="11"/>
      <c r="H126" s="11" t="s">
        <v>48</v>
      </c>
      <c r="I126" s="12" t="s">
        <v>48</v>
      </c>
      <c r="J126" s="12" t="s">
        <v>48</v>
      </c>
      <c r="K126" s="12" t="s">
        <v>48</v>
      </c>
      <c r="R126" s="12" t="s">
        <v>48</v>
      </c>
      <c r="S126" s="12" t="s">
        <v>48</v>
      </c>
      <c r="T126" s="12" t="s">
        <v>48</v>
      </c>
    </row>
    <row r="127" spans="2:20" x14ac:dyDescent="0.2">
      <c r="B127" s="8">
        <v>44023</v>
      </c>
      <c r="C127" s="11"/>
      <c r="D127" s="11"/>
      <c r="E127" s="11"/>
      <c r="F127" s="11"/>
      <c r="G127" s="11"/>
      <c r="H127" s="11" t="s">
        <v>48</v>
      </c>
      <c r="I127" s="12" t="s">
        <v>48</v>
      </c>
      <c r="J127" s="12" t="s">
        <v>48</v>
      </c>
      <c r="K127" s="12" t="s">
        <v>48</v>
      </c>
      <c r="R127" s="12" t="s">
        <v>48</v>
      </c>
      <c r="S127" s="12" t="s">
        <v>48</v>
      </c>
      <c r="T127" s="12" t="s">
        <v>48</v>
      </c>
    </row>
    <row r="128" spans="2:20" x14ac:dyDescent="0.2">
      <c r="B128" s="8">
        <v>44024</v>
      </c>
      <c r="C128" s="11"/>
      <c r="D128" s="11"/>
      <c r="E128" s="11"/>
      <c r="F128" s="11"/>
      <c r="G128" s="11"/>
      <c r="H128" s="11" t="s">
        <v>48</v>
      </c>
      <c r="I128" s="12" t="s">
        <v>48</v>
      </c>
      <c r="J128" s="12" t="s">
        <v>48</v>
      </c>
      <c r="K128" s="12" t="s">
        <v>48</v>
      </c>
      <c r="R128" s="12" t="s">
        <v>48</v>
      </c>
      <c r="S128" s="12" t="s">
        <v>48</v>
      </c>
      <c r="T128" s="12" t="s">
        <v>48</v>
      </c>
    </row>
    <row r="129" spans="2:20" x14ac:dyDescent="0.2">
      <c r="B129" s="8">
        <v>44025</v>
      </c>
      <c r="C129" s="11"/>
      <c r="D129" s="11"/>
      <c r="E129" s="11"/>
      <c r="F129" s="11"/>
      <c r="G129" s="11"/>
      <c r="H129" s="11" t="s">
        <v>48</v>
      </c>
      <c r="I129" s="12" t="s">
        <v>48</v>
      </c>
      <c r="J129" s="12" t="s">
        <v>48</v>
      </c>
      <c r="K129" s="12" t="s">
        <v>48</v>
      </c>
      <c r="R129" s="12" t="s">
        <v>48</v>
      </c>
      <c r="S129" s="12" t="s">
        <v>48</v>
      </c>
      <c r="T129" s="12" t="s">
        <v>48</v>
      </c>
    </row>
    <row r="130" spans="2:20" x14ac:dyDescent="0.2">
      <c r="B130" s="8">
        <v>44026</v>
      </c>
      <c r="C130" s="11"/>
      <c r="D130" s="11"/>
      <c r="E130" s="11"/>
      <c r="F130" s="11"/>
      <c r="G130" s="11"/>
      <c r="H130" s="11" t="s">
        <v>48</v>
      </c>
      <c r="I130" s="12" t="s">
        <v>48</v>
      </c>
      <c r="J130" s="12" t="s">
        <v>48</v>
      </c>
      <c r="K130" s="12" t="s">
        <v>48</v>
      </c>
      <c r="R130" s="12" t="s">
        <v>48</v>
      </c>
      <c r="S130" s="12" t="s">
        <v>48</v>
      </c>
      <c r="T130" s="12" t="s">
        <v>48</v>
      </c>
    </row>
    <row r="131" spans="2:20" x14ac:dyDescent="0.2">
      <c r="B131" s="8">
        <v>44027</v>
      </c>
      <c r="C131" s="11"/>
      <c r="D131" s="11"/>
      <c r="E131" s="11"/>
      <c r="F131" s="11"/>
      <c r="G131" s="11"/>
      <c r="H131" s="11" t="s">
        <v>48</v>
      </c>
      <c r="I131" s="12" t="s">
        <v>48</v>
      </c>
      <c r="J131" s="12" t="s">
        <v>48</v>
      </c>
      <c r="K131" s="12" t="s">
        <v>48</v>
      </c>
      <c r="R131" s="12" t="s">
        <v>48</v>
      </c>
      <c r="S131" s="12" t="s">
        <v>48</v>
      </c>
      <c r="T131" s="12" t="s">
        <v>48</v>
      </c>
    </row>
    <row r="132" spans="2:20" x14ac:dyDescent="0.2">
      <c r="B132" s="8">
        <v>44028</v>
      </c>
      <c r="C132" s="11"/>
      <c r="D132" s="11"/>
      <c r="E132" s="11"/>
      <c r="F132" s="11"/>
      <c r="G132" s="11"/>
      <c r="H132" s="11" t="s">
        <v>48</v>
      </c>
      <c r="I132" s="12" t="s">
        <v>48</v>
      </c>
      <c r="J132" s="12" t="s">
        <v>48</v>
      </c>
      <c r="K132" s="12" t="s">
        <v>48</v>
      </c>
      <c r="R132" s="12" t="s">
        <v>48</v>
      </c>
      <c r="S132" s="12" t="s">
        <v>48</v>
      </c>
      <c r="T132" s="12" t="s">
        <v>48</v>
      </c>
    </row>
    <row r="133" spans="2:20" x14ac:dyDescent="0.2">
      <c r="B133" s="8">
        <v>44029</v>
      </c>
      <c r="C133" s="11"/>
      <c r="D133" s="11"/>
      <c r="E133" s="11"/>
      <c r="F133" s="11"/>
      <c r="G133" s="11"/>
      <c r="H133" s="11" t="s">
        <v>48</v>
      </c>
      <c r="I133" s="12" t="s">
        <v>48</v>
      </c>
      <c r="J133" s="12" t="s">
        <v>48</v>
      </c>
      <c r="K133" s="12" t="s">
        <v>48</v>
      </c>
      <c r="R133" s="12" t="s">
        <v>48</v>
      </c>
      <c r="S133" s="12" t="s">
        <v>48</v>
      </c>
      <c r="T133" s="12" t="s">
        <v>48</v>
      </c>
    </row>
    <row r="134" spans="2:20" x14ac:dyDescent="0.2">
      <c r="B134" s="8">
        <v>44030</v>
      </c>
      <c r="C134" s="11"/>
      <c r="D134" s="11"/>
      <c r="E134" s="11"/>
      <c r="F134" s="11"/>
      <c r="G134" s="11"/>
      <c r="H134" s="11" t="s">
        <v>48</v>
      </c>
      <c r="I134" s="12" t="s">
        <v>48</v>
      </c>
      <c r="J134" s="12" t="s">
        <v>48</v>
      </c>
      <c r="K134" s="12" t="s">
        <v>48</v>
      </c>
      <c r="R134" s="12" t="s">
        <v>48</v>
      </c>
      <c r="S134" s="12" t="s">
        <v>48</v>
      </c>
      <c r="T134" s="12" t="s">
        <v>48</v>
      </c>
    </row>
    <row r="135" spans="2:20" x14ac:dyDescent="0.2">
      <c r="B135" s="8">
        <v>44031</v>
      </c>
      <c r="C135" s="11"/>
      <c r="D135" s="11"/>
      <c r="E135" s="11"/>
      <c r="F135" s="11"/>
      <c r="G135" s="11"/>
      <c r="H135" s="11" t="s">
        <v>48</v>
      </c>
      <c r="I135" s="12" t="s">
        <v>48</v>
      </c>
      <c r="J135" s="12" t="s">
        <v>48</v>
      </c>
      <c r="K135" s="12" t="s">
        <v>48</v>
      </c>
      <c r="R135" s="12" t="s">
        <v>48</v>
      </c>
      <c r="S135" s="12" t="s">
        <v>48</v>
      </c>
      <c r="T135" s="12" t="s">
        <v>48</v>
      </c>
    </row>
    <row r="136" spans="2:20" x14ac:dyDescent="0.2">
      <c r="B136" s="8">
        <v>44032</v>
      </c>
      <c r="C136" s="11"/>
      <c r="D136" s="11"/>
      <c r="E136" s="11"/>
      <c r="F136" s="11"/>
      <c r="G136" s="11"/>
      <c r="H136" s="11" t="s">
        <v>48</v>
      </c>
      <c r="I136" s="12" t="s">
        <v>48</v>
      </c>
      <c r="J136" s="12" t="s">
        <v>48</v>
      </c>
      <c r="K136" s="12" t="s">
        <v>48</v>
      </c>
      <c r="R136" s="12" t="s">
        <v>48</v>
      </c>
      <c r="S136" s="12" t="s">
        <v>48</v>
      </c>
      <c r="T136" s="12" t="s">
        <v>48</v>
      </c>
    </row>
    <row r="137" spans="2:20" x14ac:dyDescent="0.2">
      <c r="B137" s="8">
        <v>44033</v>
      </c>
      <c r="C137" s="11"/>
      <c r="D137" s="11"/>
      <c r="E137" s="11"/>
      <c r="F137" s="11"/>
      <c r="G137" s="11"/>
      <c r="H137" s="11" t="s">
        <v>48</v>
      </c>
      <c r="I137" s="12" t="s">
        <v>48</v>
      </c>
      <c r="J137" s="12" t="s">
        <v>48</v>
      </c>
      <c r="K137" s="12" t="s">
        <v>48</v>
      </c>
      <c r="R137" s="12" t="s">
        <v>48</v>
      </c>
      <c r="S137" s="12" t="s">
        <v>48</v>
      </c>
      <c r="T137" s="12" t="s">
        <v>48</v>
      </c>
    </row>
    <row r="138" spans="2:20" x14ac:dyDescent="0.2">
      <c r="B138" s="8">
        <v>44034</v>
      </c>
      <c r="C138" s="11"/>
      <c r="D138" s="11"/>
      <c r="E138" s="11"/>
      <c r="F138" s="11"/>
      <c r="G138" s="11"/>
      <c r="H138" s="11" t="s">
        <v>48</v>
      </c>
      <c r="I138" s="12" t="s">
        <v>48</v>
      </c>
      <c r="J138" s="12" t="s">
        <v>48</v>
      </c>
      <c r="K138" s="12" t="s">
        <v>48</v>
      </c>
      <c r="R138" s="12" t="s">
        <v>48</v>
      </c>
      <c r="S138" s="12" t="s">
        <v>48</v>
      </c>
      <c r="T138" s="12" t="s">
        <v>48</v>
      </c>
    </row>
    <row r="139" spans="2:20" x14ac:dyDescent="0.2">
      <c r="B139" s="8">
        <v>44035</v>
      </c>
      <c r="C139" s="11"/>
      <c r="D139" s="11"/>
      <c r="E139" s="11"/>
      <c r="F139" s="11"/>
      <c r="G139" s="11"/>
      <c r="H139" s="11" t="s">
        <v>48</v>
      </c>
      <c r="I139" s="12" t="s">
        <v>48</v>
      </c>
      <c r="J139" s="12" t="s">
        <v>48</v>
      </c>
      <c r="K139" s="12" t="s">
        <v>48</v>
      </c>
      <c r="R139" s="12" t="s">
        <v>48</v>
      </c>
      <c r="S139" s="12" t="s">
        <v>48</v>
      </c>
      <c r="T139" s="12" t="s">
        <v>48</v>
      </c>
    </row>
    <row r="140" spans="2:20" x14ac:dyDescent="0.2">
      <c r="B140" s="8">
        <v>44036</v>
      </c>
      <c r="C140" s="11"/>
      <c r="D140" s="11"/>
      <c r="E140" s="11"/>
      <c r="F140" s="11"/>
      <c r="G140" s="11"/>
      <c r="H140" s="11" t="s">
        <v>48</v>
      </c>
      <c r="I140" s="12" t="s">
        <v>48</v>
      </c>
      <c r="J140" s="12" t="s">
        <v>48</v>
      </c>
      <c r="K140" s="12" t="s">
        <v>48</v>
      </c>
      <c r="R140" s="12" t="s">
        <v>48</v>
      </c>
      <c r="S140" s="12" t="s">
        <v>48</v>
      </c>
      <c r="T140" s="12" t="s">
        <v>48</v>
      </c>
    </row>
    <row r="141" spans="2:20" x14ac:dyDescent="0.2">
      <c r="B141" s="8">
        <v>44037</v>
      </c>
      <c r="C141" s="11"/>
      <c r="D141" s="11"/>
      <c r="E141" s="11"/>
      <c r="F141" s="11"/>
      <c r="G141" s="11"/>
      <c r="H141" s="11" t="s">
        <v>48</v>
      </c>
      <c r="I141" s="12" t="s">
        <v>48</v>
      </c>
      <c r="J141" s="12" t="s">
        <v>48</v>
      </c>
      <c r="K141" s="12" t="s">
        <v>48</v>
      </c>
      <c r="R141" s="12" t="s">
        <v>48</v>
      </c>
      <c r="S141" s="12" t="s">
        <v>48</v>
      </c>
      <c r="T141" s="12" t="s">
        <v>48</v>
      </c>
    </row>
    <row r="142" spans="2:20" x14ac:dyDescent="0.2">
      <c r="B142" s="8">
        <v>44038</v>
      </c>
      <c r="C142" s="11"/>
      <c r="D142" s="11"/>
      <c r="E142" s="11"/>
      <c r="F142" s="11"/>
      <c r="G142" s="11"/>
      <c r="H142" s="11" t="s">
        <v>48</v>
      </c>
      <c r="I142" s="12" t="s">
        <v>48</v>
      </c>
      <c r="J142" s="12" t="s">
        <v>48</v>
      </c>
      <c r="K142" s="12" t="s">
        <v>48</v>
      </c>
      <c r="R142" s="12" t="s">
        <v>48</v>
      </c>
      <c r="S142" s="12" t="s">
        <v>48</v>
      </c>
      <c r="T142" s="12" t="s">
        <v>48</v>
      </c>
    </row>
    <row r="143" spans="2:20" x14ac:dyDescent="0.2">
      <c r="B143" s="8">
        <v>44039</v>
      </c>
      <c r="C143" s="11"/>
      <c r="D143" s="11"/>
      <c r="E143" s="11"/>
      <c r="F143" s="11"/>
      <c r="G143" s="11"/>
      <c r="H143" s="11" t="s">
        <v>48</v>
      </c>
      <c r="I143" s="12" t="s">
        <v>48</v>
      </c>
      <c r="J143" s="12" t="s">
        <v>48</v>
      </c>
      <c r="K143" s="12" t="s">
        <v>48</v>
      </c>
      <c r="R143" s="12" t="s">
        <v>48</v>
      </c>
      <c r="S143" s="12" t="s">
        <v>48</v>
      </c>
      <c r="T143" s="12" t="s">
        <v>48</v>
      </c>
    </row>
    <row r="144" spans="2:20" x14ac:dyDescent="0.2">
      <c r="B144" s="8">
        <v>44040</v>
      </c>
      <c r="C144" s="11"/>
      <c r="D144" s="11"/>
      <c r="E144" s="11"/>
      <c r="F144" s="11"/>
      <c r="G144" s="11"/>
      <c r="H144" s="11" t="s">
        <v>48</v>
      </c>
      <c r="I144" s="12" t="s">
        <v>48</v>
      </c>
      <c r="J144" s="12" t="s">
        <v>48</v>
      </c>
      <c r="K144" s="12" t="s">
        <v>48</v>
      </c>
      <c r="R144" s="12" t="s">
        <v>48</v>
      </c>
      <c r="S144" s="12" t="s">
        <v>48</v>
      </c>
      <c r="T144" s="12" t="s">
        <v>48</v>
      </c>
    </row>
    <row r="145" spans="2:20" x14ac:dyDescent="0.2">
      <c r="B145" s="8">
        <v>44041</v>
      </c>
      <c r="C145" s="11"/>
      <c r="D145" s="11"/>
      <c r="E145" s="11"/>
      <c r="F145" s="11"/>
      <c r="G145" s="11"/>
      <c r="H145" s="11" t="s">
        <v>48</v>
      </c>
      <c r="I145" s="12" t="s">
        <v>48</v>
      </c>
      <c r="J145" s="12" t="s">
        <v>48</v>
      </c>
      <c r="K145" s="12" t="s">
        <v>48</v>
      </c>
      <c r="R145" s="12" t="s">
        <v>48</v>
      </c>
      <c r="S145" s="12" t="s">
        <v>48</v>
      </c>
      <c r="T145" s="12" t="s">
        <v>48</v>
      </c>
    </row>
    <row r="146" spans="2:20" x14ac:dyDescent="0.2">
      <c r="B146" s="8">
        <v>44042</v>
      </c>
      <c r="C146" s="11"/>
      <c r="D146" s="11"/>
      <c r="E146" s="11"/>
      <c r="F146" s="11"/>
      <c r="G146" s="11"/>
      <c r="H146" s="11" t="s">
        <v>48</v>
      </c>
      <c r="I146" s="12" t="s">
        <v>48</v>
      </c>
      <c r="J146" s="12" t="s">
        <v>48</v>
      </c>
      <c r="K146" s="12" t="s">
        <v>48</v>
      </c>
      <c r="R146" s="12" t="s">
        <v>48</v>
      </c>
      <c r="S146" s="12" t="s">
        <v>48</v>
      </c>
      <c r="T146" s="12" t="s">
        <v>48</v>
      </c>
    </row>
    <row r="147" spans="2:20" x14ac:dyDescent="0.2">
      <c r="B147" s="8">
        <v>44043</v>
      </c>
      <c r="C147" s="11"/>
      <c r="D147" s="11"/>
      <c r="E147" s="11"/>
      <c r="F147" s="11"/>
      <c r="G147" s="11"/>
      <c r="H147" s="11" t="s">
        <v>48</v>
      </c>
      <c r="I147" s="12" t="s">
        <v>48</v>
      </c>
      <c r="J147" s="12" t="s">
        <v>48</v>
      </c>
      <c r="K147" s="12" t="s">
        <v>48</v>
      </c>
      <c r="R147" s="12" t="s">
        <v>48</v>
      </c>
      <c r="S147" s="12" t="s">
        <v>48</v>
      </c>
      <c r="T147" s="12" t="s">
        <v>48</v>
      </c>
    </row>
    <row r="148" spans="2:20" x14ac:dyDescent="0.2">
      <c r="B148" s="8">
        <v>44044</v>
      </c>
      <c r="C148" s="11"/>
      <c r="D148" s="11"/>
      <c r="E148" s="11"/>
      <c r="F148" s="11"/>
      <c r="G148" s="11"/>
      <c r="H148" s="11" t="s">
        <v>48</v>
      </c>
      <c r="I148" s="12" t="s">
        <v>48</v>
      </c>
      <c r="J148" s="12" t="s">
        <v>48</v>
      </c>
      <c r="K148" s="12" t="s">
        <v>48</v>
      </c>
      <c r="R148" s="12" t="s">
        <v>48</v>
      </c>
      <c r="S148" s="12" t="s">
        <v>48</v>
      </c>
      <c r="T148" s="12" t="s">
        <v>48</v>
      </c>
    </row>
    <row r="149" spans="2:20" x14ac:dyDescent="0.2">
      <c r="B149" s="8">
        <v>44045</v>
      </c>
      <c r="C149" s="11"/>
      <c r="D149" s="11"/>
      <c r="E149" s="11"/>
      <c r="F149" s="11"/>
      <c r="G149" s="11"/>
      <c r="H149" s="11" t="s">
        <v>48</v>
      </c>
      <c r="I149" s="12" t="s">
        <v>48</v>
      </c>
      <c r="J149" s="12" t="s">
        <v>48</v>
      </c>
      <c r="K149" s="12" t="s">
        <v>48</v>
      </c>
      <c r="R149" s="12" t="s">
        <v>48</v>
      </c>
      <c r="S149" s="12" t="s">
        <v>48</v>
      </c>
      <c r="T149" s="12" t="s">
        <v>48</v>
      </c>
    </row>
    <row r="150" spans="2:20" x14ac:dyDescent="0.2">
      <c r="B150" s="8">
        <v>44046</v>
      </c>
      <c r="C150" s="11"/>
      <c r="D150" s="11"/>
      <c r="E150" s="11"/>
      <c r="F150" s="11"/>
      <c r="G150" s="11"/>
      <c r="H150" s="11" t="s">
        <v>48</v>
      </c>
      <c r="I150" s="12" t="s">
        <v>48</v>
      </c>
      <c r="J150" s="12" t="s">
        <v>48</v>
      </c>
      <c r="K150" s="12" t="s">
        <v>48</v>
      </c>
      <c r="R150" s="12" t="s">
        <v>48</v>
      </c>
      <c r="S150" s="12" t="s">
        <v>48</v>
      </c>
      <c r="T150" s="12" t="s">
        <v>48</v>
      </c>
    </row>
    <row r="151" spans="2:20" x14ac:dyDescent="0.2">
      <c r="B151" s="8">
        <v>44047</v>
      </c>
      <c r="C151" s="11"/>
      <c r="D151" s="11"/>
      <c r="E151" s="11"/>
      <c r="F151" s="11"/>
      <c r="G151" s="11"/>
      <c r="H151" s="11" t="s">
        <v>48</v>
      </c>
      <c r="I151" s="12" t="s">
        <v>48</v>
      </c>
      <c r="J151" s="12" t="s">
        <v>48</v>
      </c>
      <c r="K151" s="12" t="s">
        <v>48</v>
      </c>
      <c r="R151" s="12" t="s">
        <v>48</v>
      </c>
      <c r="S151" s="12" t="s">
        <v>48</v>
      </c>
      <c r="T151" s="12" t="s">
        <v>48</v>
      </c>
    </row>
    <row r="152" spans="2:20" x14ac:dyDescent="0.2">
      <c r="B152" s="8">
        <v>44048</v>
      </c>
      <c r="C152" s="11"/>
      <c r="D152" s="11"/>
      <c r="E152" s="11"/>
      <c r="F152" s="11"/>
      <c r="G152" s="11"/>
      <c r="H152" s="11" t="s">
        <v>48</v>
      </c>
      <c r="I152" s="12" t="s">
        <v>48</v>
      </c>
      <c r="J152" s="12" t="s">
        <v>48</v>
      </c>
      <c r="K152" s="12" t="s">
        <v>48</v>
      </c>
      <c r="R152" s="12" t="s">
        <v>48</v>
      </c>
      <c r="S152" s="12" t="s">
        <v>48</v>
      </c>
      <c r="T152" s="12" t="s">
        <v>48</v>
      </c>
    </row>
    <row r="153" spans="2:20" x14ac:dyDescent="0.2">
      <c r="B153" s="8">
        <v>44049</v>
      </c>
      <c r="C153" s="11"/>
      <c r="D153" s="11"/>
      <c r="E153" s="11"/>
      <c r="F153" s="11"/>
      <c r="G153" s="11"/>
      <c r="H153" s="11" t="s">
        <v>48</v>
      </c>
      <c r="I153" s="12" t="s">
        <v>48</v>
      </c>
      <c r="J153" s="12" t="s">
        <v>48</v>
      </c>
      <c r="K153" s="12" t="s">
        <v>48</v>
      </c>
      <c r="R153" s="12" t="s">
        <v>48</v>
      </c>
      <c r="S153" s="12" t="s">
        <v>48</v>
      </c>
      <c r="T153" s="12" t="s">
        <v>48</v>
      </c>
    </row>
    <row r="154" spans="2:20" x14ac:dyDescent="0.2">
      <c r="B154" s="8">
        <v>44050</v>
      </c>
      <c r="C154" s="11"/>
      <c r="D154" s="11"/>
      <c r="E154" s="11"/>
      <c r="F154" s="11"/>
      <c r="G154" s="11"/>
      <c r="H154" s="11" t="s">
        <v>48</v>
      </c>
      <c r="I154" s="12" t="s">
        <v>48</v>
      </c>
      <c r="J154" s="12" t="s">
        <v>48</v>
      </c>
      <c r="K154" s="12" t="s">
        <v>48</v>
      </c>
      <c r="R154" s="12" t="s">
        <v>48</v>
      </c>
      <c r="S154" s="12" t="s">
        <v>48</v>
      </c>
      <c r="T154" s="12" t="s">
        <v>48</v>
      </c>
    </row>
    <row r="155" spans="2:20" x14ac:dyDescent="0.2">
      <c r="B155" s="8">
        <v>44051</v>
      </c>
      <c r="C155" s="11"/>
      <c r="D155" s="11"/>
      <c r="E155" s="11"/>
      <c r="F155" s="11"/>
      <c r="G155" s="11"/>
      <c r="H155" s="11" t="s">
        <v>48</v>
      </c>
      <c r="I155" s="12" t="s">
        <v>48</v>
      </c>
      <c r="J155" s="12" t="s">
        <v>48</v>
      </c>
      <c r="K155" s="12" t="s">
        <v>48</v>
      </c>
      <c r="R155" s="12" t="s">
        <v>48</v>
      </c>
      <c r="S155" s="12" t="s">
        <v>48</v>
      </c>
      <c r="T155" s="12" t="s">
        <v>48</v>
      </c>
    </row>
    <row r="156" spans="2:20" x14ac:dyDescent="0.2">
      <c r="B156" s="8">
        <v>44052</v>
      </c>
      <c r="C156" s="11"/>
      <c r="D156" s="11"/>
      <c r="E156" s="11"/>
      <c r="F156" s="11"/>
      <c r="G156" s="11"/>
      <c r="H156" s="11" t="s">
        <v>48</v>
      </c>
      <c r="I156" s="12" t="s">
        <v>48</v>
      </c>
      <c r="J156" s="12" t="s">
        <v>48</v>
      </c>
      <c r="K156" s="12" t="s">
        <v>48</v>
      </c>
      <c r="R156" s="12" t="s">
        <v>48</v>
      </c>
      <c r="S156" s="12" t="s">
        <v>48</v>
      </c>
      <c r="T156" s="12" t="s">
        <v>48</v>
      </c>
    </row>
    <row r="157" spans="2:20" x14ac:dyDescent="0.2">
      <c r="B157" s="8">
        <v>44053</v>
      </c>
      <c r="C157" s="11"/>
      <c r="D157" s="11"/>
      <c r="E157" s="11"/>
      <c r="F157" s="11"/>
      <c r="G157" s="11"/>
      <c r="H157" s="11" t="s">
        <v>48</v>
      </c>
      <c r="I157" s="12" t="s">
        <v>48</v>
      </c>
      <c r="J157" s="12" t="s">
        <v>48</v>
      </c>
      <c r="K157" s="12" t="s">
        <v>48</v>
      </c>
      <c r="R157" s="12" t="s">
        <v>48</v>
      </c>
      <c r="S157" s="12" t="s">
        <v>48</v>
      </c>
      <c r="T157" s="12" t="s">
        <v>48</v>
      </c>
    </row>
    <row r="158" spans="2:20" x14ac:dyDescent="0.2">
      <c r="B158" s="8">
        <v>44054</v>
      </c>
      <c r="C158" s="11"/>
      <c r="D158" s="11"/>
      <c r="E158" s="11"/>
      <c r="F158" s="11"/>
      <c r="G158" s="11"/>
      <c r="H158" s="11" t="s">
        <v>48</v>
      </c>
      <c r="I158" s="12" t="s">
        <v>48</v>
      </c>
      <c r="J158" s="12" t="s">
        <v>48</v>
      </c>
      <c r="K158" s="12" t="s">
        <v>48</v>
      </c>
      <c r="R158" s="12" t="s">
        <v>48</v>
      </c>
      <c r="S158" s="12" t="s">
        <v>48</v>
      </c>
      <c r="T158" s="12" t="s">
        <v>48</v>
      </c>
    </row>
    <row r="159" spans="2:20" x14ac:dyDescent="0.2">
      <c r="B159" s="8">
        <v>44055</v>
      </c>
      <c r="C159" s="11"/>
      <c r="D159" s="11"/>
      <c r="E159" s="11"/>
      <c r="F159" s="11"/>
      <c r="G159" s="11"/>
      <c r="H159" s="11" t="s">
        <v>48</v>
      </c>
      <c r="I159" s="12" t="s">
        <v>48</v>
      </c>
      <c r="J159" s="12" t="s">
        <v>48</v>
      </c>
      <c r="K159" s="12" t="s">
        <v>48</v>
      </c>
      <c r="R159" s="12" t="s">
        <v>48</v>
      </c>
      <c r="S159" s="12" t="s">
        <v>48</v>
      </c>
      <c r="T159" s="12" t="s">
        <v>48</v>
      </c>
    </row>
    <row r="160" spans="2:20" x14ac:dyDescent="0.2">
      <c r="B160" s="8">
        <v>44056</v>
      </c>
      <c r="C160" s="11"/>
      <c r="D160" s="11"/>
      <c r="E160" s="11"/>
      <c r="F160" s="11"/>
      <c r="G160" s="11"/>
      <c r="H160" s="11" t="s">
        <v>48</v>
      </c>
      <c r="I160" s="12" t="s">
        <v>48</v>
      </c>
      <c r="J160" s="12" t="s">
        <v>48</v>
      </c>
      <c r="K160" s="12" t="s">
        <v>48</v>
      </c>
      <c r="R160" s="12" t="s">
        <v>48</v>
      </c>
      <c r="S160" s="12" t="s">
        <v>48</v>
      </c>
      <c r="T160" s="12" t="s">
        <v>48</v>
      </c>
    </row>
    <row r="161" spans="2:20" x14ac:dyDescent="0.2">
      <c r="B161" s="8">
        <v>44057</v>
      </c>
      <c r="C161" s="11"/>
      <c r="D161" s="11"/>
      <c r="E161" s="11"/>
      <c r="F161" s="11"/>
      <c r="G161" s="11"/>
      <c r="H161" s="11" t="s">
        <v>48</v>
      </c>
      <c r="I161" s="12" t="s">
        <v>48</v>
      </c>
      <c r="J161" s="12" t="s">
        <v>48</v>
      </c>
      <c r="K161" s="12" t="s">
        <v>48</v>
      </c>
      <c r="R161" s="12" t="s">
        <v>48</v>
      </c>
      <c r="S161" s="12" t="s">
        <v>48</v>
      </c>
      <c r="T161" s="12" t="s">
        <v>48</v>
      </c>
    </row>
    <row r="162" spans="2:20" x14ac:dyDescent="0.2">
      <c r="B162" s="8">
        <v>44058</v>
      </c>
      <c r="C162" s="11"/>
      <c r="D162" s="11"/>
      <c r="E162" s="11"/>
      <c r="F162" s="11"/>
      <c r="G162" s="11"/>
      <c r="H162" s="11" t="s">
        <v>48</v>
      </c>
      <c r="I162" s="12" t="s">
        <v>48</v>
      </c>
      <c r="J162" s="12" t="s">
        <v>48</v>
      </c>
      <c r="K162" s="12" t="s">
        <v>48</v>
      </c>
      <c r="R162" s="12" t="s">
        <v>48</v>
      </c>
      <c r="S162" s="12" t="s">
        <v>48</v>
      </c>
      <c r="T162" s="12" t="s">
        <v>48</v>
      </c>
    </row>
    <row r="163" spans="2:20" x14ac:dyDescent="0.2">
      <c r="B163" s="8">
        <v>44059</v>
      </c>
      <c r="C163" s="11"/>
      <c r="D163" s="11"/>
      <c r="E163" s="11"/>
      <c r="F163" s="11"/>
      <c r="G163" s="11"/>
      <c r="H163" s="11" t="s">
        <v>48</v>
      </c>
      <c r="I163" s="12" t="s">
        <v>48</v>
      </c>
      <c r="J163" s="12" t="s">
        <v>48</v>
      </c>
      <c r="K163" s="12" t="s">
        <v>48</v>
      </c>
      <c r="R163" s="12" t="s">
        <v>48</v>
      </c>
      <c r="S163" s="12" t="s">
        <v>48</v>
      </c>
      <c r="T163" s="12" t="s">
        <v>48</v>
      </c>
    </row>
    <row r="164" spans="2:20" x14ac:dyDescent="0.2">
      <c r="B164" s="8">
        <v>44060</v>
      </c>
      <c r="C164" s="11"/>
      <c r="D164" s="11"/>
      <c r="E164" s="11"/>
      <c r="F164" s="11"/>
      <c r="G164" s="11"/>
      <c r="H164" s="11" t="s">
        <v>48</v>
      </c>
      <c r="I164" s="12" t="s">
        <v>48</v>
      </c>
      <c r="J164" s="12" t="s">
        <v>48</v>
      </c>
      <c r="K164" s="12" t="s">
        <v>48</v>
      </c>
      <c r="R164" s="12" t="s">
        <v>48</v>
      </c>
      <c r="S164" s="12" t="s">
        <v>48</v>
      </c>
      <c r="T164" s="12" t="s">
        <v>48</v>
      </c>
    </row>
    <row r="165" spans="2:20" x14ac:dyDescent="0.2">
      <c r="B165" s="8">
        <v>44061</v>
      </c>
      <c r="C165" s="11"/>
      <c r="D165" s="11"/>
      <c r="E165" s="11"/>
      <c r="F165" s="11"/>
      <c r="G165" s="11"/>
      <c r="H165" s="11" t="s">
        <v>48</v>
      </c>
      <c r="I165" s="12" t="s">
        <v>48</v>
      </c>
      <c r="J165" s="12" t="s">
        <v>48</v>
      </c>
      <c r="K165" s="12" t="s">
        <v>48</v>
      </c>
      <c r="R165" s="12" t="s">
        <v>48</v>
      </c>
      <c r="S165" s="12" t="s">
        <v>48</v>
      </c>
      <c r="T165" s="12" t="s">
        <v>48</v>
      </c>
    </row>
    <row r="166" spans="2:20" x14ac:dyDescent="0.2">
      <c r="B166" s="8">
        <v>44062</v>
      </c>
      <c r="C166" s="11"/>
      <c r="D166" s="11"/>
      <c r="E166" s="11"/>
      <c r="F166" s="11"/>
      <c r="G166" s="11"/>
      <c r="H166" s="11" t="s">
        <v>48</v>
      </c>
      <c r="I166" s="12" t="s">
        <v>48</v>
      </c>
      <c r="J166" s="12" t="s">
        <v>48</v>
      </c>
      <c r="K166" s="12" t="s">
        <v>48</v>
      </c>
      <c r="R166" s="12" t="s">
        <v>48</v>
      </c>
      <c r="S166" s="12" t="s">
        <v>48</v>
      </c>
      <c r="T166" s="12" t="s">
        <v>48</v>
      </c>
    </row>
    <row r="167" spans="2:20" x14ac:dyDescent="0.2">
      <c r="B167" s="8">
        <v>44063</v>
      </c>
      <c r="C167" s="11"/>
      <c r="D167" s="11"/>
      <c r="E167" s="11"/>
      <c r="F167" s="11"/>
      <c r="G167" s="11"/>
      <c r="H167" s="11" t="s">
        <v>48</v>
      </c>
      <c r="I167" s="12" t="s">
        <v>48</v>
      </c>
      <c r="J167" s="12" t="s">
        <v>48</v>
      </c>
      <c r="K167" s="12" t="s">
        <v>48</v>
      </c>
      <c r="R167" s="12" t="s">
        <v>48</v>
      </c>
      <c r="S167" s="12" t="s">
        <v>48</v>
      </c>
      <c r="T167" s="12" t="s">
        <v>48</v>
      </c>
    </row>
    <row r="168" spans="2:20" x14ac:dyDescent="0.2">
      <c r="B168" s="8">
        <v>44064</v>
      </c>
      <c r="C168" s="11"/>
      <c r="D168" s="11"/>
      <c r="E168" s="11"/>
      <c r="F168" s="11"/>
      <c r="G168" s="11"/>
      <c r="H168" s="11" t="s">
        <v>48</v>
      </c>
      <c r="I168" s="12" t="s">
        <v>48</v>
      </c>
      <c r="J168" s="12" t="s">
        <v>48</v>
      </c>
      <c r="K168" s="12" t="s">
        <v>48</v>
      </c>
      <c r="R168" s="12" t="s">
        <v>48</v>
      </c>
      <c r="S168" s="12" t="s">
        <v>48</v>
      </c>
      <c r="T168" s="12" t="s">
        <v>48</v>
      </c>
    </row>
    <row r="169" spans="2:20" x14ac:dyDescent="0.2">
      <c r="B169" s="8">
        <v>44065</v>
      </c>
      <c r="C169" s="11"/>
      <c r="D169" s="11"/>
      <c r="E169" s="11"/>
      <c r="F169" s="11"/>
      <c r="G169" s="11"/>
      <c r="H169" s="11" t="s">
        <v>48</v>
      </c>
      <c r="I169" s="12" t="s">
        <v>48</v>
      </c>
      <c r="J169" s="12" t="s">
        <v>48</v>
      </c>
      <c r="K169" s="12" t="s">
        <v>48</v>
      </c>
      <c r="R169" s="12" t="s">
        <v>48</v>
      </c>
      <c r="S169" s="12" t="s">
        <v>48</v>
      </c>
      <c r="T169" s="12" t="s">
        <v>48</v>
      </c>
    </row>
    <row r="170" spans="2:20" x14ac:dyDescent="0.2">
      <c r="B170" s="8">
        <v>44066</v>
      </c>
      <c r="C170" s="11"/>
      <c r="D170" s="11"/>
      <c r="E170" s="11"/>
      <c r="F170" s="11"/>
      <c r="G170" s="11"/>
      <c r="H170" s="11" t="s">
        <v>48</v>
      </c>
      <c r="I170" s="12" t="s">
        <v>48</v>
      </c>
      <c r="J170" s="12" t="s">
        <v>48</v>
      </c>
      <c r="K170" s="12" t="s">
        <v>48</v>
      </c>
      <c r="R170" s="12" t="s">
        <v>48</v>
      </c>
      <c r="S170" s="12" t="s">
        <v>48</v>
      </c>
      <c r="T170" s="12" t="s">
        <v>48</v>
      </c>
    </row>
    <row r="171" spans="2:20" x14ac:dyDescent="0.2">
      <c r="B171" s="8">
        <v>44067</v>
      </c>
      <c r="C171" s="11"/>
      <c r="D171" s="11"/>
      <c r="E171" s="11"/>
      <c r="F171" s="11"/>
      <c r="G171" s="11"/>
      <c r="H171" s="11" t="s">
        <v>48</v>
      </c>
      <c r="I171" s="12" t="s">
        <v>48</v>
      </c>
      <c r="J171" s="12" t="s">
        <v>48</v>
      </c>
      <c r="K171" s="12" t="s">
        <v>48</v>
      </c>
      <c r="R171" s="12" t="s">
        <v>48</v>
      </c>
      <c r="S171" s="12" t="s">
        <v>48</v>
      </c>
      <c r="T171" s="12" t="s">
        <v>48</v>
      </c>
    </row>
    <row r="172" spans="2:20" x14ac:dyDescent="0.2">
      <c r="B172" s="8">
        <v>44068</v>
      </c>
      <c r="C172" s="11"/>
      <c r="D172" s="11"/>
      <c r="E172" s="11"/>
      <c r="F172" s="11"/>
      <c r="G172" s="11"/>
      <c r="H172" s="11" t="s">
        <v>48</v>
      </c>
      <c r="I172" s="12" t="s">
        <v>48</v>
      </c>
      <c r="J172" s="12" t="s">
        <v>48</v>
      </c>
      <c r="K172" s="12" t="s">
        <v>48</v>
      </c>
      <c r="R172" s="12" t="s">
        <v>48</v>
      </c>
      <c r="S172" s="12" t="s">
        <v>48</v>
      </c>
      <c r="T172" s="12" t="s">
        <v>48</v>
      </c>
    </row>
    <row r="173" spans="2:20" x14ac:dyDescent="0.2">
      <c r="B173" s="8">
        <v>44069</v>
      </c>
      <c r="C173" s="11"/>
      <c r="D173" s="11"/>
      <c r="E173" s="11"/>
      <c r="F173" s="11"/>
      <c r="G173" s="11"/>
      <c r="H173" s="11" t="s">
        <v>48</v>
      </c>
      <c r="I173" s="12" t="s">
        <v>48</v>
      </c>
      <c r="J173" s="12" t="s">
        <v>48</v>
      </c>
      <c r="K173" s="12" t="s">
        <v>48</v>
      </c>
      <c r="R173" s="12" t="s">
        <v>48</v>
      </c>
      <c r="S173" s="12" t="s">
        <v>48</v>
      </c>
      <c r="T173" s="12" t="s">
        <v>48</v>
      </c>
    </row>
    <row r="174" spans="2:20" x14ac:dyDescent="0.2">
      <c r="B174" s="8">
        <v>44070</v>
      </c>
      <c r="C174" s="11"/>
      <c r="D174" s="11"/>
      <c r="E174" s="11"/>
      <c r="F174" s="11"/>
      <c r="G174" s="11"/>
      <c r="H174" s="11" t="s">
        <v>48</v>
      </c>
      <c r="I174" s="12" t="s">
        <v>48</v>
      </c>
      <c r="J174" s="12" t="s">
        <v>48</v>
      </c>
      <c r="K174" s="12" t="s">
        <v>48</v>
      </c>
      <c r="R174" s="12" t="s">
        <v>48</v>
      </c>
      <c r="S174" s="12" t="s">
        <v>48</v>
      </c>
      <c r="T174" s="12" t="s">
        <v>48</v>
      </c>
    </row>
    <row r="175" spans="2:20" x14ac:dyDescent="0.2">
      <c r="B175" s="8">
        <v>44071</v>
      </c>
      <c r="C175" s="11"/>
      <c r="D175" s="11"/>
      <c r="E175" s="11"/>
      <c r="F175" s="11"/>
      <c r="G175" s="11"/>
      <c r="H175" s="11" t="s">
        <v>48</v>
      </c>
      <c r="I175" s="12" t="s">
        <v>48</v>
      </c>
      <c r="J175" s="12" t="s">
        <v>48</v>
      </c>
      <c r="K175" s="12" t="s">
        <v>48</v>
      </c>
      <c r="R175" s="12" t="s">
        <v>48</v>
      </c>
      <c r="S175" s="12" t="s">
        <v>48</v>
      </c>
      <c r="T175" s="12" t="s">
        <v>48</v>
      </c>
    </row>
    <row r="176" spans="2:20" x14ac:dyDescent="0.2">
      <c r="B176" s="8">
        <v>44072</v>
      </c>
      <c r="C176" s="11"/>
      <c r="D176" s="11"/>
      <c r="E176" s="11"/>
      <c r="F176" s="11"/>
      <c r="G176" s="11"/>
      <c r="H176" s="11" t="s">
        <v>48</v>
      </c>
      <c r="I176" s="12" t="s">
        <v>48</v>
      </c>
      <c r="J176" s="12" t="s">
        <v>48</v>
      </c>
      <c r="K176" s="12" t="s">
        <v>48</v>
      </c>
      <c r="R176" s="12" t="s">
        <v>48</v>
      </c>
      <c r="S176" s="12" t="s">
        <v>48</v>
      </c>
      <c r="T176" s="12" t="s">
        <v>48</v>
      </c>
    </row>
    <row r="177" spans="2:20" x14ac:dyDescent="0.2">
      <c r="B177" s="8">
        <v>44073</v>
      </c>
      <c r="C177" s="11"/>
      <c r="D177" s="11"/>
      <c r="E177" s="11"/>
      <c r="F177" s="11"/>
      <c r="G177" s="11"/>
      <c r="H177" s="11" t="s">
        <v>48</v>
      </c>
      <c r="I177" s="12" t="s">
        <v>48</v>
      </c>
      <c r="J177" s="12" t="s">
        <v>48</v>
      </c>
      <c r="K177" s="12" t="s">
        <v>48</v>
      </c>
      <c r="R177" s="12" t="s">
        <v>48</v>
      </c>
      <c r="S177" s="12" t="s">
        <v>48</v>
      </c>
      <c r="T177" s="12" t="s">
        <v>48</v>
      </c>
    </row>
    <row r="178" spans="2:20" x14ac:dyDescent="0.2">
      <c r="B178" s="8">
        <v>44074</v>
      </c>
      <c r="C178" s="11"/>
      <c r="D178" s="11"/>
      <c r="E178" s="11"/>
      <c r="F178" s="11"/>
      <c r="G178" s="11"/>
      <c r="H178" s="11" t="s">
        <v>48</v>
      </c>
      <c r="I178" s="12" t="s">
        <v>48</v>
      </c>
      <c r="J178" s="12" t="s">
        <v>48</v>
      </c>
      <c r="K178" s="12" t="s">
        <v>48</v>
      </c>
      <c r="R178" s="12" t="s">
        <v>48</v>
      </c>
      <c r="S178" s="12" t="s">
        <v>48</v>
      </c>
      <c r="T178" s="12" t="s">
        <v>48</v>
      </c>
    </row>
    <row r="179" spans="2:20" x14ac:dyDescent="0.2">
      <c r="B179" s="8">
        <v>44075</v>
      </c>
      <c r="C179" s="11"/>
      <c r="D179" s="11"/>
      <c r="E179" s="11"/>
      <c r="F179" s="11"/>
      <c r="G179" s="11"/>
      <c r="H179" s="11" t="s">
        <v>48</v>
      </c>
      <c r="I179" s="12" t="s">
        <v>48</v>
      </c>
      <c r="J179" s="12" t="s">
        <v>48</v>
      </c>
      <c r="K179" s="12" t="s">
        <v>48</v>
      </c>
      <c r="R179" s="12" t="s">
        <v>48</v>
      </c>
      <c r="S179" s="12" t="s">
        <v>48</v>
      </c>
      <c r="T179" s="12" t="s">
        <v>48</v>
      </c>
    </row>
    <row r="180" spans="2:20" x14ac:dyDescent="0.2">
      <c r="B180" s="8">
        <v>44076</v>
      </c>
      <c r="C180" s="11"/>
      <c r="D180" s="11"/>
      <c r="E180" s="11"/>
      <c r="F180" s="11"/>
      <c r="G180" s="11"/>
      <c r="H180" s="11" t="s">
        <v>48</v>
      </c>
      <c r="I180" s="12" t="s">
        <v>48</v>
      </c>
      <c r="J180" s="12" t="s">
        <v>48</v>
      </c>
      <c r="K180" s="12" t="s">
        <v>48</v>
      </c>
      <c r="R180" s="12" t="s">
        <v>48</v>
      </c>
      <c r="S180" s="12" t="s">
        <v>48</v>
      </c>
      <c r="T180" s="12" t="s">
        <v>48</v>
      </c>
    </row>
    <row r="181" spans="2:20" x14ac:dyDescent="0.2">
      <c r="B181" s="8">
        <v>44077</v>
      </c>
      <c r="C181" s="11"/>
      <c r="D181" s="11"/>
      <c r="E181" s="11"/>
      <c r="F181" s="11"/>
      <c r="G181" s="11"/>
      <c r="H181" s="11" t="s">
        <v>48</v>
      </c>
      <c r="I181" s="12" t="s">
        <v>48</v>
      </c>
      <c r="J181" s="12" t="s">
        <v>48</v>
      </c>
      <c r="K181" s="12" t="s">
        <v>48</v>
      </c>
      <c r="R181" s="12" t="s">
        <v>48</v>
      </c>
      <c r="S181" s="12" t="s">
        <v>48</v>
      </c>
      <c r="T181" s="12" t="s">
        <v>48</v>
      </c>
    </row>
    <row r="182" spans="2:20" x14ac:dyDescent="0.2">
      <c r="B182" s="8">
        <v>44078</v>
      </c>
      <c r="C182" s="11"/>
      <c r="D182" s="11"/>
      <c r="E182" s="11"/>
      <c r="F182" s="11"/>
      <c r="G182" s="11"/>
      <c r="H182" s="11" t="s">
        <v>48</v>
      </c>
      <c r="I182" s="12" t="s">
        <v>48</v>
      </c>
      <c r="J182" s="12" t="s">
        <v>48</v>
      </c>
      <c r="K182" s="12" t="s">
        <v>48</v>
      </c>
      <c r="R182" s="12" t="s">
        <v>48</v>
      </c>
      <c r="S182" s="12" t="s">
        <v>48</v>
      </c>
      <c r="T182" s="12" t="s">
        <v>48</v>
      </c>
    </row>
    <row r="183" spans="2:20" x14ac:dyDescent="0.2">
      <c r="B183" s="8">
        <v>44079</v>
      </c>
      <c r="C183" s="11"/>
      <c r="D183" s="11"/>
      <c r="E183" s="11"/>
      <c r="F183" s="11"/>
      <c r="G183" s="11"/>
      <c r="H183" s="11" t="s">
        <v>48</v>
      </c>
      <c r="I183" s="12" t="s">
        <v>48</v>
      </c>
      <c r="J183" s="12" t="s">
        <v>48</v>
      </c>
      <c r="K183" s="12" t="s">
        <v>48</v>
      </c>
      <c r="R183" s="12" t="s">
        <v>48</v>
      </c>
      <c r="S183" s="12" t="s">
        <v>48</v>
      </c>
      <c r="T183" s="12" t="s">
        <v>48</v>
      </c>
    </row>
    <row r="184" spans="2:20" x14ac:dyDescent="0.2">
      <c r="B184" s="8">
        <v>44080</v>
      </c>
      <c r="C184" s="11"/>
      <c r="D184" s="11"/>
      <c r="E184" s="11"/>
      <c r="F184" s="11"/>
      <c r="G184" s="11"/>
      <c r="H184" s="11" t="s">
        <v>48</v>
      </c>
      <c r="I184" s="12" t="s">
        <v>48</v>
      </c>
      <c r="J184" s="12" t="s">
        <v>48</v>
      </c>
      <c r="K184" s="12" t="s">
        <v>48</v>
      </c>
      <c r="R184" s="12" t="s">
        <v>48</v>
      </c>
      <c r="S184" s="12" t="s">
        <v>48</v>
      </c>
      <c r="T184" s="12" t="s">
        <v>48</v>
      </c>
    </row>
    <row r="185" spans="2:20" x14ac:dyDescent="0.2">
      <c r="B185" s="8">
        <v>44081</v>
      </c>
      <c r="C185" s="11"/>
      <c r="D185" s="11"/>
      <c r="E185" s="11"/>
      <c r="F185" s="11"/>
      <c r="G185" s="11"/>
      <c r="H185" s="11" t="s">
        <v>48</v>
      </c>
      <c r="I185" s="12" t="s">
        <v>48</v>
      </c>
      <c r="J185" s="12" t="s">
        <v>48</v>
      </c>
      <c r="K185" s="12" t="s">
        <v>48</v>
      </c>
      <c r="R185" s="12" t="s">
        <v>48</v>
      </c>
      <c r="S185" s="12" t="s">
        <v>48</v>
      </c>
      <c r="T185" s="12" t="s">
        <v>48</v>
      </c>
    </row>
    <row r="186" spans="2:20" x14ac:dyDescent="0.2">
      <c r="B186" s="8">
        <v>44082</v>
      </c>
      <c r="C186" s="11"/>
      <c r="D186" s="11"/>
      <c r="E186" s="11"/>
      <c r="F186" s="11"/>
      <c r="G186" s="11"/>
      <c r="H186" s="11" t="s">
        <v>48</v>
      </c>
      <c r="I186" s="12" t="s">
        <v>48</v>
      </c>
      <c r="J186" s="12" t="s">
        <v>48</v>
      </c>
      <c r="K186" s="12" t="s">
        <v>48</v>
      </c>
      <c r="R186" s="12" t="s">
        <v>48</v>
      </c>
      <c r="S186" s="12" t="s">
        <v>48</v>
      </c>
      <c r="T186" s="12" t="s">
        <v>48</v>
      </c>
    </row>
    <row r="187" spans="2:20" x14ac:dyDescent="0.2">
      <c r="B187" s="8">
        <v>44083</v>
      </c>
      <c r="C187" s="11"/>
      <c r="D187" s="11"/>
      <c r="E187" s="11"/>
      <c r="F187" s="11"/>
      <c r="G187" s="11"/>
      <c r="H187" s="11" t="s">
        <v>48</v>
      </c>
      <c r="I187" s="12" t="s">
        <v>48</v>
      </c>
      <c r="J187" s="12" t="s">
        <v>48</v>
      </c>
      <c r="K187" s="12" t="s">
        <v>48</v>
      </c>
      <c r="R187" s="12" t="s">
        <v>48</v>
      </c>
      <c r="S187" s="12" t="s">
        <v>48</v>
      </c>
      <c r="T187" s="12" t="s">
        <v>48</v>
      </c>
    </row>
    <row r="188" spans="2:20" x14ac:dyDescent="0.2">
      <c r="B188" s="8">
        <v>44084</v>
      </c>
      <c r="C188" s="11"/>
      <c r="D188" s="11"/>
      <c r="E188" s="11"/>
      <c r="F188" s="11"/>
      <c r="G188" s="11"/>
      <c r="H188" s="11" t="s">
        <v>48</v>
      </c>
      <c r="I188" s="12" t="s">
        <v>48</v>
      </c>
      <c r="J188" s="12" t="s">
        <v>48</v>
      </c>
      <c r="K188" s="12" t="s">
        <v>48</v>
      </c>
      <c r="R188" s="12" t="s">
        <v>48</v>
      </c>
      <c r="S188" s="12" t="s">
        <v>48</v>
      </c>
      <c r="T188" s="12" t="s">
        <v>48</v>
      </c>
    </row>
    <row r="189" spans="2:20" x14ac:dyDescent="0.2">
      <c r="B189" s="8">
        <v>44085</v>
      </c>
      <c r="C189" s="11"/>
      <c r="D189" s="11"/>
      <c r="E189" s="11"/>
      <c r="F189" s="11"/>
      <c r="G189" s="11"/>
      <c r="H189" s="11" t="s">
        <v>48</v>
      </c>
      <c r="I189" s="12" t="s">
        <v>48</v>
      </c>
      <c r="J189" s="12" t="s">
        <v>48</v>
      </c>
      <c r="K189" s="12" t="s">
        <v>48</v>
      </c>
      <c r="R189" s="12" t="s">
        <v>48</v>
      </c>
      <c r="S189" s="12" t="s">
        <v>48</v>
      </c>
      <c r="T189" s="12" t="s">
        <v>48</v>
      </c>
    </row>
    <row r="190" spans="2:20" x14ac:dyDescent="0.2">
      <c r="B190" s="8">
        <v>44086</v>
      </c>
      <c r="C190" s="11"/>
      <c r="D190" s="11"/>
      <c r="E190" s="11"/>
      <c r="F190" s="11"/>
      <c r="G190" s="11"/>
      <c r="H190" s="11" t="s">
        <v>48</v>
      </c>
      <c r="I190" s="12" t="s">
        <v>48</v>
      </c>
      <c r="J190" s="12" t="s">
        <v>48</v>
      </c>
      <c r="K190" s="12" t="s">
        <v>48</v>
      </c>
      <c r="R190" s="12" t="s">
        <v>48</v>
      </c>
      <c r="S190" s="12" t="s">
        <v>48</v>
      </c>
      <c r="T190" s="12" t="s">
        <v>48</v>
      </c>
    </row>
    <row r="191" spans="2:20" x14ac:dyDescent="0.2">
      <c r="B191" s="8">
        <v>44087</v>
      </c>
      <c r="C191" s="11"/>
      <c r="D191" s="11"/>
      <c r="E191" s="11"/>
      <c r="F191" s="11"/>
      <c r="G191" s="11"/>
      <c r="H191" s="11" t="s">
        <v>48</v>
      </c>
      <c r="I191" s="12" t="s">
        <v>48</v>
      </c>
      <c r="J191" s="12" t="s">
        <v>48</v>
      </c>
      <c r="K191" s="12" t="s">
        <v>48</v>
      </c>
      <c r="R191" s="12" t="s">
        <v>48</v>
      </c>
      <c r="S191" s="12" t="s">
        <v>48</v>
      </c>
      <c r="T191" s="12" t="s">
        <v>48</v>
      </c>
    </row>
    <row r="192" spans="2:20" x14ac:dyDescent="0.2">
      <c r="B192" s="8">
        <v>44088</v>
      </c>
      <c r="C192" s="11"/>
      <c r="D192" s="11"/>
      <c r="E192" s="11"/>
      <c r="F192" s="11"/>
      <c r="G192" s="11"/>
      <c r="H192" s="11" t="s">
        <v>48</v>
      </c>
      <c r="I192" s="12" t="s">
        <v>48</v>
      </c>
      <c r="J192" s="12" t="s">
        <v>48</v>
      </c>
      <c r="K192" s="12" t="s">
        <v>48</v>
      </c>
      <c r="R192" s="12" t="s">
        <v>48</v>
      </c>
      <c r="S192" s="12" t="s">
        <v>48</v>
      </c>
      <c r="T192" s="12" t="s">
        <v>48</v>
      </c>
    </row>
    <row r="193" spans="2:20" x14ac:dyDescent="0.2">
      <c r="B193" s="8">
        <v>44089</v>
      </c>
      <c r="C193" s="11"/>
      <c r="D193" s="11"/>
      <c r="E193" s="11"/>
      <c r="F193" s="11"/>
      <c r="G193" s="11"/>
      <c r="H193" s="11" t="s">
        <v>48</v>
      </c>
      <c r="I193" s="12" t="s">
        <v>48</v>
      </c>
      <c r="J193" s="12" t="s">
        <v>48</v>
      </c>
      <c r="K193" s="12" t="s">
        <v>48</v>
      </c>
      <c r="R193" s="12" t="s">
        <v>48</v>
      </c>
      <c r="S193" s="12" t="s">
        <v>48</v>
      </c>
      <c r="T193" s="12" t="s">
        <v>48</v>
      </c>
    </row>
    <row r="194" spans="2:20" x14ac:dyDescent="0.2">
      <c r="B194" s="8">
        <v>44090</v>
      </c>
      <c r="C194" s="11"/>
      <c r="D194" s="11"/>
      <c r="E194" s="11"/>
      <c r="F194" s="11"/>
      <c r="G194" s="11"/>
      <c r="H194" s="11" t="s">
        <v>48</v>
      </c>
      <c r="I194" s="12" t="s">
        <v>48</v>
      </c>
      <c r="J194" s="12" t="s">
        <v>48</v>
      </c>
      <c r="K194" s="12" t="s">
        <v>48</v>
      </c>
      <c r="R194" s="12" t="s">
        <v>48</v>
      </c>
      <c r="S194" s="12" t="s">
        <v>48</v>
      </c>
      <c r="T194" s="12" t="s">
        <v>48</v>
      </c>
    </row>
    <row r="195" spans="2:20" x14ac:dyDescent="0.2">
      <c r="B195" s="8">
        <v>44091</v>
      </c>
      <c r="C195" s="11"/>
      <c r="D195" s="11"/>
      <c r="E195" s="11"/>
      <c r="F195" s="11"/>
      <c r="G195" s="11"/>
      <c r="H195" s="11" t="s">
        <v>48</v>
      </c>
      <c r="I195" s="12" t="s">
        <v>48</v>
      </c>
      <c r="J195" s="12" t="s">
        <v>48</v>
      </c>
      <c r="K195" s="12" t="s">
        <v>48</v>
      </c>
      <c r="R195" s="12" t="s">
        <v>48</v>
      </c>
      <c r="S195" s="12" t="s">
        <v>48</v>
      </c>
      <c r="T195" s="12" t="s">
        <v>48</v>
      </c>
    </row>
    <row r="196" spans="2:20" x14ac:dyDescent="0.2">
      <c r="B196" s="8">
        <v>44092</v>
      </c>
      <c r="C196" s="11"/>
      <c r="D196" s="11"/>
      <c r="E196" s="11"/>
      <c r="F196" s="11"/>
      <c r="G196" s="11"/>
      <c r="H196" s="11" t="s">
        <v>48</v>
      </c>
      <c r="I196" s="12" t="s">
        <v>48</v>
      </c>
      <c r="J196" s="12" t="s">
        <v>48</v>
      </c>
      <c r="K196" s="12" t="s">
        <v>48</v>
      </c>
      <c r="R196" s="12" t="s">
        <v>48</v>
      </c>
      <c r="S196" s="12" t="s">
        <v>48</v>
      </c>
      <c r="T196" s="12" t="s">
        <v>48</v>
      </c>
    </row>
    <row r="197" spans="2:20" x14ac:dyDescent="0.2">
      <c r="B197" s="8">
        <v>44093</v>
      </c>
      <c r="C197" s="11"/>
      <c r="D197" s="11"/>
      <c r="E197" s="11"/>
      <c r="F197" s="11"/>
      <c r="G197" s="11"/>
      <c r="H197" s="11" t="s">
        <v>48</v>
      </c>
      <c r="I197" s="12" t="s">
        <v>48</v>
      </c>
      <c r="J197" s="12" t="s">
        <v>48</v>
      </c>
      <c r="K197" s="12" t="s">
        <v>48</v>
      </c>
      <c r="R197" s="12" t="s">
        <v>48</v>
      </c>
      <c r="S197" s="12" t="s">
        <v>48</v>
      </c>
      <c r="T197" s="12" t="s">
        <v>48</v>
      </c>
    </row>
    <row r="198" spans="2:20" x14ac:dyDescent="0.2">
      <c r="B198" s="8">
        <v>44094</v>
      </c>
      <c r="C198" s="11"/>
      <c r="D198" s="11"/>
      <c r="E198" s="11"/>
      <c r="F198" s="11"/>
      <c r="G198" s="11"/>
      <c r="H198" s="11" t="s">
        <v>48</v>
      </c>
      <c r="I198" s="12" t="s">
        <v>48</v>
      </c>
      <c r="J198" s="12" t="s">
        <v>48</v>
      </c>
      <c r="K198" s="12" t="s">
        <v>48</v>
      </c>
      <c r="R198" s="12" t="s">
        <v>48</v>
      </c>
      <c r="S198" s="12" t="s">
        <v>48</v>
      </c>
      <c r="T198" s="12" t="s">
        <v>48</v>
      </c>
    </row>
    <row r="199" spans="2:20" x14ac:dyDescent="0.2">
      <c r="B199" s="8">
        <v>44095</v>
      </c>
      <c r="C199" s="11"/>
      <c r="D199" s="11"/>
      <c r="E199" s="11"/>
      <c r="F199" s="11"/>
      <c r="G199" s="11"/>
      <c r="H199" s="11" t="s">
        <v>48</v>
      </c>
      <c r="I199" s="12" t="s">
        <v>48</v>
      </c>
      <c r="J199" s="12" t="s">
        <v>48</v>
      </c>
      <c r="K199" s="12" t="s">
        <v>48</v>
      </c>
      <c r="R199" s="12" t="s">
        <v>48</v>
      </c>
      <c r="S199" s="12" t="s">
        <v>48</v>
      </c>
      <c r="T199" s="12" t="s">
        <v>48</v>
      </c>
    </row>
    <row r="200" spans="2:20" x14ac:dyDescent="0.2">
      <c r="B200" s="8">
        <v>44096</v>
      </c>
      <c r="C200" s="11"/>
      <c r="D200" s="11"/>
      <c r="E200" s="11"/>
      <c r="F200" s="11"/>
      <c r="G200" s="11"/>
      <c r="H200" s="11" t="s">
        <v>48</v>
      </c>
      <c r="I200" s="12" t="s">
        <v>48</v>
      </c>
      <c r="J200" s="12" t="s">
        <v>48</v>
      </c>
      <c r="K200" s="12" t="s">
        <v>48</v>
      </c>
      <c r="R200" s="12" t="s">
        <v>48</v>
      </c>
      <c r="S200" s="12" t="s">
        <v>48</v>
      </c>
      <c r="T200" s="12" t="s">
        <v>48</v>
      </c>
    </row>
    <row r="201" spans="2:20" x14ac:dyDescent="0.2">
      <c r="B201" s="8">
        <v>44097</v>
      </c>
      <c r="C201" s="11"/>
      <c r="D201" s="11"/>
      <c r="E201" s="11"/>
      <c r="F201" s="11"/>
      <c r="G201" s="11"/>
      <c r="H201" s="11" t="s">
        <v>48</v>
      </c>
      <c r="I201" s="12" t="s">
        <v>48</v>
      </c>
      <c r="J201" s="12" t="s">
        <v>48</v>
      </c>
      <c r="K201" s="12" t="s">
        <v>48</v>
      </c>
      <c r="R201" s="12" t="s">
        <v>48</v>
      </c>
      <c r="S201" s="12" t="s">
        <v>48</v>
      </c>
      <c r="T201" s="12" t="s">
        <v>48</v>
      </c>
    </row>
    <row r="202" spans="2:20" x14ac:dyDescent="0.2">
      <c r="B202" s="8">
        <v>44098</v>
      </c>
      <c r="C202" s="11"/>
      <c r="D202" s="11"/>
      <c r="E202" s="11"/>
      <c r="F202" s="11"/>
      <c r="G202" s="11"/>
      <c r="H202" s="11" t="s">
        <v>48</v>
      </c>
      <c r="I202" s="12" t="s">
        <v>48</v>
      </c>
      <c r="J202" s="12" t="s">
        <v>48</v>
      </c>
      <c r="K202" s="12" t="s">
        <v>48</v>
      </c>
      <c r="R202" s="12" t="s">
        <v>48</v>
      </c>
      <c r="S202" s="12" t="s">
        <v>48</v>
      </c>
      <c r="T202" s="12" t="s">
        <v>48</v>
      </c>
    </row>
    <row r="203" spans="2:20" x14ac:dyDescent="0.2">
      <c r="B203" s="8">
        <v>44099</v>
      </c>
      <c r="C203" s="11"/>
      <c r="D203" s="11"/>
      <c r="E203" s="11"/>
      <c r="F203" s="11"/>
      <c r="G203" s="11"/>
      <c r="H203" s="11" t="s">
        <v>48</v>
      </c>
      <c r="I203" s="12" t="s">
        <v>48</v>
      </c>
      <c r="J203" s="12" t="s">
        <v>48</v>
      </c>
      <c r="K203" s="12" t="s">
        <v>48</v>
      </c>
      <c r="R203" s="12" t="s">
        <v>48</v>
      </c>
      <c r="S203" s="12" t="s">
        <v>48</v>
      </c>
      <c r="T203" s="12" t="s">
        <v>48</v>
      </c>
    </row>
    <row r="204" spans="2:20" x14ac:dyDescent="0.2">
      <c r="B204" s="8">
        <v>44100</v>
      </c>
      <c r="C204" s="11"/>
      <c r="D204" s="11"/>
      <c r="E204" s="11"/>
      <c r="F204" s="11"/>
      <c r="G204" s="11"/>
      <c r="H204" s="11" t="s">
        <v>48</v>
      </c>
      <c r="I204" s="12" t="s">
        <v>48</v>
      </c>
      <c r="J204" s="12" t="s">
        <v>48</v>
      </c>
      <c r="K204" s="12" t="s">
        <v>48</v>
      </c>
      <c r="R204" s="12" t="s">
        <v>48</v>
      </c>
      <c r="S204" s="12" t="s">
        <v>48</v>
      </c>
      <c r="T204" s="12" t="s">
        <v>48</v>
      </c>
    </row>
    <row r="205" spans="2:20" x14ac:dyDescent="0.2">
      <c r="B205" s="8">
        <v>44101</v>
      </c>
      <c r="C205" s="11"/>
      <c r="D205" s="11"/>
      <c r="E205" s="11"/>
      <c r="F205" s="11"/>
      <c r="G205" s="11"/>
      <c r="H205" s="11" t="s">
        <v>48</v>
      </c>
      <c r="I205" s="12" t="s">
        <v>48</v>
      </c>
      <c r="J205" s="12" t="s">
        <v>48</v>
      </c>
      <c r="K205" s="12" t="s">
        <v>48</v>
      </c>
      <c r="R205" s="12" t="s">
        <v>48</v>
      </c>
      <c r="S205" s="12" t="s">
        <v>48</v>
      </c>
      <c r="T205" s="12" t="s">
        <v>48</v>
      </c>
    </row>
    <row r="206" spans="2:20" x14ac:dyDescent="0.2">
      <c r="B206" s="8">
        <v>44102</v>
      </c>
      <c r="C206" s="11"/>
      <c r="D206" s="11"/>
      <c r="E206" s="11"/>
      <c r="F206" s="11"/>
      <c r="G206" s="11"/>
      <c r="H206" s="11" t="s">
        <v>48</v>
      </c>
      <c r="I206" s="12" t="s">
        <v>48</v>
      </c>
      <c r="J206" s="12" t="s">
        <v>48</v>
      </c>
      <c r="K206" s="12" t="s">
        <v>48</v>
      </c>
      <c r="R206" s="12" t="s">
        <v>48</v>
      </c>
      <c r="S206" s="12" t="s">
        <v>48</v>
      </c>
      <c r="T206" s="12" t="s">
        <v>48</v>
      </c>
    </row>
    <row r="207" spans="2:20" x14ac:dyDescent="0.2">
      <c r="B207" s="8">
        <v>44103</v>
      </c>
      <c r="C207" s="11"/>
      <c r="D207" s="11"/>
      <c r="E207" s="11"/>
      <c r="F207" s="11"/>
      <c r="G207" s="11"/>
      <c r="H207" s="11" t="s">
        <v>48</v>
      </c>
      <c r="I207" s="12" t="s">
        <v>48</v>
      </c>
      <c r="J207" s="12" t="s">
        <v>48</v>
      </c>
      <c r="K207" s="12" t="s">
        <v>48</v>
      </c>
      <c r="R207" s="12" t="s">
        <v>48</v>
      </c>
      <c r="S207" s="12" t="s">
        <v>48</v>
      </c>
      <c r="T207" s="12" t="s">
        <v>48</v>
      </c>
    </row>
    <row r="208" spans="2:20" x14ac:dyDescent="0.2">
      <c r="B208" s="8">
        <v>44104</v>
      </c>
      <c r="C208" s="11"/>
      <c r="D208" s="11"/>
      <c r="E208" s="11"/>
      <c r="F208" s="11"/>
      <c r="G208" s="11"/>
      <c r="H208" s="11" t="s">
        <v>48</v>
      </c>
      <c r="I208" s="12" t="s">
        <v>48</v>
      </c>
      <c r="J208" s="12" t="s">
        <v>48</v>
      </c>
      <c r="K208" s="12" t="s">
        <v>48</v>
      </c>
      <c r="R208" s="12" t="s">
        <v>48</v>
      </c>
      <c r="S208" s="12" t="s">
        <v>48</v>
      </c>
      <c r="T208" s="12" t="s">
        <v>48</v>
      </c>
    </row>
    <row r="209" spans="2:20" x14ac:dyDescent="0.2">
      <c r="B209" s="8">
        <v>44105</v>
      </c>
      <c r="C209" s="11"/>
      <c r="D209" s="11"/>
      <c r="E209" s="11"/>
      <c r="F209" s="11"/>
      <c r="G209" s="11"/>
      <c r="H209" s="11" t="s">
        <v>48</v>
      </c>
      <c r="I209" s="12" t="s">
        <v>48</v>
      </c>
      <c r="J209" s="12" t="s">
        <v>48</v>
      </c>
      <c r="K209" s="12" t="s">
        <v>48</v>
      </c>
      <c r="R209" s="12" t="s">
        <v>48</v>
      </c>
      <c r="S209" s="12" t="s">
        <v>48</v>
      </c>
      <c r="T209" s="12" t="s">
        <v>48</v>
      </c>
    </row>
    <row r="210" spans="2:20" x14ac:dyDescent="0.2">
      <c r="B210" s="8">
        <v>44106</v>
      </c>
      <c r="C210" s="11"/>
      <c r="D210" s="11"/>
      <c r="E210" s="11"/>
      <c r="F210" s="11"/>
      <c r="G210" s="11"/>
      <c r="H210" s="11" t="s">
        <v>48</v>
      </c>
      <c r="I210" s="12" t="s">
        <v>48</v>
      </c>
      <c r="J210" s="12" t="s">
        <v>48</v>
      </c>
      <c r="K210" s="12" t="s">
        <v>48</v>
      </c>
      <c r="R210" s="12" t="s">
        <v>48</v>
      </c>
      <c r="S210" s="12" t="s">
        <v>48</v>
      </c>
      <c r="T210" s="12" t="s">
        <v>48</v>
      </c>
    </row>
    <row r="211" spans="2:20" x14ac:dyDescent="0.2">
      <c r="B211" s="8">
        <v>44107</v>
      </c>
      <c r="C211" s="11"/>
      <c r="D211" s="11"/>
      <c r="E211" s="11"/>
      <c r="F211" s="11"/>
      <c r="G211" s="11"/>
      <c r="H211" s="11" t="s">
        <v>48</v>
      </c>
      <c r="I211" s="12" t="s">
        <v>48</v>
      </c>
      <c r="J211" s="12" t="s">
        <v>48</v>
      </c>
      <c r="K211" s="12" t="s">
        <v>48</v>
      </c>
      <c r="R211" s="12" t="s">
        <v>48</v>
      </c>
      <c r="S211" s="12" t="s">
        <v>48</v>
      </c>
      <c r="T211" s="12" t="s">
        <v>48</v>
      </c>
    </row>
    <row r="212" spans="2:20" x14ac:dyDescent="0.2">
      <c r="B212" s="8">
        <v>44108</v>
      </c>
      <c r="C212" s="11"/>
      <c r="D212" s="11"/>
      <c r="E212" s="11"/>
      <c r="F212" s="11"/>
      <c r="G212" s="11"/>
      <c r="H212" s="11" t="s">
        <v>48</v>
      </c>
      <c r="I212" s="12" t="s">
        <v>48</v>
      </c>
      <c r="J212" s="12" t="s">
        <v>48</v>
      </c>
      <c r="K212" s="12" t="s">
        <v>48</v>
      </c>
      <c r="R212" s="12" t="s">
        <v>48</v>
      </c>
      <c r="S212" s="12" t="s">
        <v>48</v>
      </c>
      <c r="T212" s="12" t="s">
        <v>48</v>
      </c>
    </row>
    <row r="213" spans="2:20" x14ac:dyDescent="0.2">
      <c r="B213" s="8">
        <v>44109</v>
      </c>
      <c r="C213" s="11"/>
      <c r="D213" s="11"/>
      <c r="E213" s="11"/>
      <c r="F213" s="11"/>
      <c r="G213" s="11"/>
      <c r="H213" s="11" t="s">
        <v>48</v>
      </c>
      <c r="I213" s="12" t="s">
        <v>48</v>
      </c>
      <c r="J213" s="12" t="s">
        <v>48</v>
      </c>
      <c r="K213" s="12" t="s">
        <v>48</v>
      </c>
      <c r="R213" s="12" t="s">
        <v>48</v>
      </c>
      <c r="S213" s="12" t="s">
        <v>48</v>
      </c>
      <c r="T213" s="12" t="s">
        <v>48</v>
      </c>
    </row>
    <row r="214" spans="2:20" x14ac:dyDescent="0.2">
      <c r="B214" s="8">
        <v>44110</v>
      </c>
      <c r="C214" s="11"/>
      <c r="D214" s="11"/>
      <c r="E214" s="11"/>
      <c r="F214" s="11"/>
      <c r="G214" s="11"/>
      <c r="H214" s="11" t="s">
        <v>48</v>
      </c>
      <c r="I214" s="12" t="s">
        <v>48</v>
      </c>
      <c r="J214" s="12" t="s">
        <v>48</v>
      </c>
      <c r="K214" s="12" t="s">
        <v>48</v>
      </c>
      <c r="R214" s="12" t="s">
        <v>48</v>
      </c>
      <c r="S214" s="12" t="s">
        <v>48</v>
      </c>
      <c r="T214" s="12" t="s">
        <v>48</v>
      </c>
    </row>
    <row r="215" spans="2:20" x14ac:dyDescent="0.2">
      <c r="B215" s="8">
        <v>44111</v>
      </c>
      <c r="C215" s="11"/>
      <c r="D215" s="11"/>
      <c r="E215" s="11"/>
      <c r="F215" s="11"/>
      <c r="G215" s="11"/>
      <c r="H215" s="11" t="s">
        <v>48</v>
      </c>
      <c r="I215" s="12" t="s">
        <v>48</v>
      </c>
      <c r="J215" s="12" t="s">
        <v>48</v>
      </c>
      <c r="K215" s="12" t="s">
        <v>48</v>
      </c>
      <c r="R215" s="12" t="s">
        <v>48</v>
      </c>
      <c r="S215" s="12" t="s">
        <v>48</v>
      </c>
      <c r="T215" s="12" t="s">
        <v>48</v>
      </c>
    </row>
    <row r="216" spans="2:20" x14ac:dyDescent="0.2">
      <c r="B216" s="8">
        <v>44112</v>
      </c>
      <c r="C216" s="11"/>
      <c r="D216" s="11"/>
      <c r="E216" s="11"/>
      <c r="F216" s="11"/>
      <c r="G216" s="11"/>
      <c r="H216" s="11" t="s">
        <v>48</v>
      </c>
      <c r="I216" s="12" t="s">
        <v>48</v>
      </c>
      <c r="J216" s="12" t="s">
        <v>48</v>
      </c>
      <c r="K216" s="12" t="s">
        <v>48</v>
      </c>
      <c r="R216" s="12" t="s">
        <v>48</v>
      </c>
      <c r="S216" s="12" t="s">
        <v>48</v>
      </c>
      <c r="T216" s="12" t="s">
        <v>48</v>
      </c>
    </row>
    <row r="217" spans="2:20" x14ac:dyDescent="0.2">
      <c r="B217" s="8">
        <v>44113</v>
      </c>
      <c r="C217" s="11"/>
      <c r="D217" s="11"/>
      <c r="E217" s="11"/>
      <c r="F217" s="11"/>
      <c r="G217" s="11"/>
      <c r="H217" s="11" t="s">
        <v>48</v>
      </c>
      <c r="I217" s="12" t="s">
        <v>48</v>
      </c>
      <c r="J217" s="12" t="s">
        <v>48</v>
      </c>
      <c r="K217" s="12" t="s">
        <v>48</v>
      </c>
      <c r="R217" s="12" t="s">
        <v>48</v>
      </c>
      <c r="S217" s="12" t="s">
        <v>48</v>
      </c>
      <c r="T217" s="12" t="s">
        <v>48</v>
      </c>
    </row>
    <row r="218" spans="2:20" x14ac:dyDescent="0.2">
      <c r="B218" s="8">
        <v>44114</v>
      </c>
      <c r="C218" s="11"/>
      <c r="D218" s="11"/>
      <c r="E218" s="11"/>
      <c r="F218" s="11"/>
      <c r="G218" s="11"/>
      <c r="H218" s="11" t="s">
        <v>48</v>
      </c>
      <c r="I218" s="12" t="s">
        <v>48</v>
      </c>
      <c r="J218" s="12" t="s">
        <v>48</v>
      </c>
      <c r="K218" s="12" t="s">
        <v>48</v>
      </c>
      <c r="R218" s="12" t="s">
        <v>48</v>
      </c>
      <c r="S218" s="12" t="s">
        <v>48</v>
      </c>
      <c r="T218" s="12" t="s">
        <v>48</v>
      </c>
    </row>
    <row r="219" spans="2:20" x14ac:dyDescent="0.2">
      <c r="B219" s="8">
        <v>44115</v>
      </c>
      <c r="C219" s="11"/>
      <c r="D219" s="11"/>
      <c r="E219" s="11"/>
      <c r="F219" s="11"/>
      <c r="G219" s="11"/>
      <c r="H219" s="11" t="s">
        <v>48</v>
      </c>
      <c r="I219" s="12" t="s">
        <v>48</v>
      </c>
      <c r="J219" s="12" t="s">
        <v>48</v>
      </c>
      <c r="K219" s="12" t="s">
        <v>48</v>
      </c>
      <c r="R219" s="12" t="s">
        <v>48</v>
      </c>
      <c r="S219" s="12" t="s">
        <v>48</v>
      </c>
      <c r="T219" s="12" t="s">
        <v>48</v>
      </c>
    </row>
    <row r="220" spans="2:20" x14ac:dyDescent="0.2">
      <c r="B220" s="8">
        <v>44116</v>
      </c>
      <c r="C220" s="11"/>
      <c r="D220" s="11"/>
      <c r="E220" s="11"/>
      <c r="F220" s="11"/>
      <c r="G220" s="11"/>
      <c r="H220" s="11" t="s">
        <v>48</v>
      </c>
      <c r="I220" s="12" t="s">
        <v>48</v>
      </c>
      <c r="J220" s="12" t="s">
        <v>48</v>
      </c>
      <c r="K220" s="12" t="s">
        <v>48</v>
      </c>
      <c r="R220" s="12" t="s">
        <v>48</v>
      </c>
      <c r="S220" s="12" t="s">
        <v>48</v>
      </c>
      <c r="T220" s="12" t="s">
        <v>48</v>
      </c>
    </row>
    <row r="221" spans="2:20" x14ac:dyDescent="0.2">
      <c r="B221" s="8">
        <v>44117</v>
      </c>
      <c r="C221" s="11"/>
      <c r="D221" s="11"/>
      <c r="E221" s="11"/>
      <c r="F221" s="11"/>
      <c r="G221" s="11"/>
      <c r="H221" s="11" t="s">
        <v>48</v>
      </c>
      <c r="I221" s="12" t="s">
        <v>48</v>
      </c>
      <c r="J221" s="12" t="s">
        <v>48</v>
      </c>
      <c r="K221" s="12" t="s">
        <v>48</v>
      </c>
      <c r="R221" s="12" t="s">
        <v>48</v>
      </c>
      <c r="S221" s="12" t="s">
        <v>48</v>
      </c>
      <c r="T221" s="12" t="s">
        <v>48</v>
      </c>
    </row>
    <row r="222" spans="2:20" x14ac:dyDescent="0.2">
      <c r="B222" s="8">
        <v>44118</v>
      </c>
      <c r="C222" s="11"/>
      <c r="D222" s="11"/>
      <c r="E222" s="11"/>
      <c r="F222" s="11"/>
      <c r="G222" s="11"/>
      <c r="H222" s="11" t="s">
        <v>48</v>
      </c>
      <c r="I222" s="12" t="s">
        <v>48</v>
      </c>
      <c r="J222" s="12" t="s">
        <v>48</v>
      </c>
      <c r="K222" s="12" t="s">
        <v>48</v>
      </c>
      <c r="R222" s="12" t="s">
        <v>48</v>
      </c>
      <c r="S222" s="12" t="s">
        <v>48</v>
      </c>
      <c r="T222" s="12" t="s">
        <v>48</v>
      </c>
    </row>
    <row r="223" spans="2:20" x14ac:dyDescent="0.2">
      <c r="B223" s="8">
        <v>44119</v>
      </c>
      <c r="C223" s="11"/>
      <c r="D223" s="11"/>
      <c r="E223" s="11"/>
      <c r="F223" s="11"/>
      <c r="G223" s="11"/>
      <c r="H223" s="11" t="s">
        <v>48</v>
      </c>
      <c r="I223" s="12" t="s">
        <v>48</v>
      </c>
      <c r="J223" s="12" t="s">
        <v>48</v>
      </c>
      <c r="K223" s="12" t="s">
        <v>48</v>
      </c>
      <c r="R223" s="12" t="s">
        <v>48</v>
      </c>
      <c r="S223" s="12" t="s">
        <v>48</v>
      </c>
      <c r="T223" s="12" t="s">
        <v>48</v>
      </c>
    </row>
    <row r="224" spans="2:20" x14ac:dyDescent="0.2">
      <c r="B224" s="8">
        <v>44120</v>
      </c>
      <c r="C224" s="11"/>
      <c r="D224" s="11"/>
      <c r="E224" s="11"/>
      <c r="F224" s="11"/>
      <c r="G224" s="11"/>
      <c r="H224" s="11" t="s">
        <v>48</v>
      </c>
      <c r="I224" s="12" t="s">
        <v>48</v>
      </c>
      <c r="J224" s="12" t="s">
        <v>48</v>
      </c>
      <c r="K224" s="12" t="s">
        <v>48</v>
      </c>
      <c r="R224" s="12" t="s">
        <v>48</v>
      </c>
      <c r="S224" s="12" t="s">
        <v>48</v>
      </c>
      <c r="T224" s="12" t="s">
        <v>48</v>
      </c>
    </row>
    <row r="225" spans="2:20" x14ac:dyDescent="0.2">
      <c r="B225" s="8">
        <v>44121</v>
      </c>
      <c r="C225" s="11"/>
      <c r="D225" s="11"/>
      <c r="E225" s="11"/>
      <c r="F225" s="11"/>
      <c r="G225" s="11"/>
      <c r="H225" s="11" t="s">
        <v>48</v>
      </c>
      <c r="I225" s="12" t="s">
        <v>48</v>
      </c>
      <c r="J225" s="12" t="s">
        <v>48</v>
      </c>
      <c r="K225" s="12" t="s">
        <v>48</v>
      </c>
      <c r="R225" s="12" t="s">
        <v>48</v>
      </c>
      <c r="S225" s="12" t="s">
        <v>48</v>
      </c>
      <c r="T225" s="12" t="s">
        <v>48</v>
      </c>
    </row>
    <row r="226" spans="2:20" x14ac:dyDescent="0.2">
      <c r="B226" s="8">
        <v>44122</v>
      </c>
      <c r="C226" s="11"/>
      <c r="D226" s="11"/>
      <c r="E226" s="11"/>
      <c r="F226" s="11"/>
      <c r="G226" s="11"/>
      <c r="H226" s="11" t="s">
        <v>48</v>
      </c>
      <c r="I226" s="12" t="s">
        <v>48</v>
      </c>
      <c r="J226" s="12" t="s">
        <v>48</v>
      </c>
      <c r="K226" s="12" t="s">
        <v>48</v>
      </c>
      <c r="R226" s="12" t="s">
        <v>48</v>
      </c>
      <c r="S226" s="12" t="s">
        <v>48</v>
      </c>
      <c r="T226" s="12" t="s">
        <v>48</v>
      </c>
    </row>
    <row r="227" spans="2:20" x14ac:dyDescent="0.2">
      <c r="B227" s="8">
        <v>44123</v>
      </c>
      <c r="C227" s="11"/>
      <c r="D227" s="11"/>
      <c r="E227" s="11"/>
      <c r="F227" s="11"/>
      <c r="G227" s="11"/>
      <c r="H227" s="11" t="s">
        <v>48</v>
      </c>
      <c r="I227" s="12" t="s">
        <v>48</v>
      </c>
      <c r="J227" s="12" t="s">
        <v>48</v>
      </c>
      <c r="K227" s="12" t="s">
        <v>48</v>
      </c>
      <c r="R227" s="12" t="s">
        <v>48</v>
      </c>
      <c r="S227" s="12" t="s">
        <v>48</v>
      </c>
      <c r="T227" s="12" t="s">
        <v>48</v>
      </c>
    </row>
    <row r="228" spans="2:20" x14ac:dyDescent="0.2">
      <c r="B228" s="8">
        <v>44124</v>
      </c>
      <c r="C228" s="11"/>
      <c r="D228" s="11"/>
      <c r="E228" s="11"/>
      <c r="F228" s="11"/>
      <c r="G228" s="11"/>
      <c r="H228" s="11" t="s">
        <v>48</v>
      </c>
      <c r="I228" s="12" t="s">
        <v>48</v>
      </c>
      <c r="J228" s="12" t="s">
        <v>48</v>
      </c>
      <c r="K228" s="12" t="s">
        <v>48</v>
      </c>
      <c r="R228" s="12" t="s">
        <v>48</v>
      </c>
      <c r="S228" s="12" t="s">
        <v>48</v>
      </c>
      <c r="T228" s="12" t="s">
        <v>48</v>
      </c>
    </row>
    <row r="229" spans="2:20" x14ac:dyDescent="0.2">
      <c r="B229" s="8">
        <v>44125</v>
      </c>
      <c r="C229" s="11"/>
      <c r="D229" s="11"/>
      <c r="E229" s="11"/>
      <c r="F229" s="11"/>
      <c r="G229" s="11"/>
      <c r="H229" s="11" t="s">
        <v>48</v>
      </c>
      <c r="I229" s="12" t="s">
        <v>48</v>
      </c>
      <c r="J229" s="12" t="s">
        <v>48</v>
      </c>
      <c r="K229" s="12" t="s">
        <v>48</v>
      </c>
      <c r="R229" s="12" t="s">
        <v>48</v>
      </c>
      <c r="S229" s="12" t="s">
        <v>48</v>
      </c>
      <c r="T229" s="12" t="s">
        <v>48</v>
      </c>
    </row>
    <row r="230" spans="2:20" x14ac:dyDescent="0.2">
      <c r="B230" s="8">
        <v>44126</v>
      </c>
      <c r="C230" s="11"/>
      <c r="D230" s="11"/>
      <c r="E230" s="11"/>
      <c r="F230" s="11"/>
      <c r="G230" s="11"/>
      <c r="H230" s="11" t="s">
        <v>48</v>
      </c>
      <c r="I230" s="12" t="s">
        <v>48</v>
      </c>
      <c r="J230" s="12" t="s">
        <v>48</v>
      </c>
      <c r="K230" s="12" t="s">
        <v>48</v>
      </c>
      <c r="R230" s="12" t="s">
        <v>48</v>
      </c>
      <c r="S230" s="12" t="s">
        <v>48</v>
      </c>
      <c r="T230" s="12" t="s">
        <v>48</v>
      </c>
    </row>
    <row r="231" spans="2:20" x14ac:dyDescent="0.2">
      <c r="B231" s="8">
        <v>44127</v>
      </c>
      <c r="C231" s="11"/>
      <c r="D231" s="11"/>
      <c r="E231" s="11"/>
      <c r="F231" s="11"/>
      <c r="G231" s="11"/>
      <c r="H231" s="11" t="s">
        <v>48</v>
      </c>
      <c r="I231" s="12" t="s">
        <v>48</v>
      </c>
      <c r="J231" s="12" t="s">
        <v>48</v>
      </c>
      <c r="K231" s="12" t="s">
        <v>48</v>
      </c>
      <c r="R231" s="12" t="s">
        <v>48</v>
      </c>
      <c r="S231" s="12" t="s">
        <v>48</v>
      </c>
      <c r="T231" s="12" t="s">
        <v>48</v>
      </c>
    </row>
    <row r="232" spans="2:20" x14ac:dyDescent="0.2">
      <c r="B232" s="8">
        <v>44128</v>
      </c>
      <c r="C232" s="11"/>
      <c r="D232" s="11"/>
      <c r="E232" s="11"/>
      <c r="F232" s="11"/>
      <c r="G232" s="11"/>
      <c r="H232" s="11" t="s">
        <v>48</v>
      </c>
      <c r="I232" s="12" t="s">
        <v>48</v>
      </c>
      <c r="J232" s="12" t="s">
        <v>48</v>
      </c>
      <c r="K232" s="12" t="s">
        <v>48</v>
      </c>
      <c r="R232" s="12" t="s">
        <v>48</v>
      </c>
      <c r="S232" s="12" t="s">
        <v>48</v>
      </c>
      <c r="T232" s="12" t="s">
        <v>48</v>
      </c>
    </row>
    <row r="233" spans="2:20" x14ac:dyDescent="0.2">
      <c r="B233" s="8">
        <v>44129</v>
      </c>
      <c r="C233" s="11"/>
      <c r="D233" s="11"/>
      <c r="E233" s="11"/>
      <c r="F233" s="11"/>
      <c r="G233" s="11"/>
      <c r="H233" s="11" t="s">
        <v>48</v>
      </c>
      <c r="I233" s="12" t="s">
        <v>48</v>
      </c>
      <c r="J233" s="12" t="s">
        <v>48</v>
      </c>
      <c r="K233" s="12" t="s">
        <v>48</v>
      </c>
      <c r="R233" s="12" t="s">
        <v>48</v>
      </c>
      <c r="S233" s="12" t="s">
        <v>48</v>
      </c>
      <c r="T233" s="12" t="s">
        <v>48</v>
      </c>
    </row>
    <row r="234" spans="2:20" x14ac:dyDescent="0.2">
      <c r="B234" s="8">
        <v>44130</v>
      </c>
      <c r="C234" s="11"/>
      <c r="D234" s="11"/>
      <c r="E234" s="11"/>
      <c r="F234" s="11"/>
      <c r="G234" s="11"/>
      <c r="H234" s="11" t="s">
        <v>48</v>
      </c>
      <c r="I234" s="12" t="s">
        <v>48</v>
      </c>
      <c r="J234" s="12" t="s">
        <v>48</v>
      </c>
      <c r="K234" s="12" t="s">
        <v>48</v>
      </c>
      <c r="R234" s="12" t="s">
        <v>48</v>
      </c>
      <c r="S234" s="12" t="s">
        <v>48</v>
      </c>
      <c r="T234" s="12" t="s">
        <v>48</v>
      </c>
    </row>
    <row r="235" spans="2:20" x14ac:dyDescent="0.2">
      <c r="B235" s="8">
        <v>44131</v>
      </c>
      <c r="C235" s="11"/>
      <c r="D235" s="11"/>
      <c r="E235" s="11"/>
      <c r="F235" s="11"/>
      <c r="G235" s="11"/>
      <c r="H235" s="11" t="s">
        <v>48</v>
      </c>
      <c r="I235" s="12" t="s">
        <v>48</v>
      </c>
      <c r="J235" s="12" t="s">
        <v>48</v>
      </c>
      <c r="K235" s="12" t="s">
        <v>48</v>
      </c>
      <c r="R235" s="12" t="s">
        <v>48</v>
      </c>
      <c r="S235" s="12" t="s">
        <v>48</v>
      </c>
      <c r="T235" s="12" t="s">
        <v>48</v>
      </c>
    </row>
    <row r="236" spans="2:20" x14ac:dyDescent="0.2">
      <c r="B236" s="8">
        <v>44132</v>
      </c>
      <c r="C236" s="11"/>
      <c r="D236" s="11"/>
      <c r="E236" s="11"/>
      <c r="F236" s="11"/>
      <c r="G236" s="11"/>
      <c r="H236" s="11" t="s">
        <v>48</v>
      </c>
      <c r="I236" s="12" t="s">
        <v>48</v>
      </c>
      <c r="J236" s="12" t="s">
        <v>48</v>
      </c>
      <c r="K236" s="12" t="s">
        <v>48</v>
      </c>
      <c r="R236" s="12" t="s">
        <v>48</v>
      </c>
      <c r="S236" s="12" t="s">
        <v>48</v>
      </c>
      <c r="T236" s="12" t="s">
        <v>48</v>
      </c>
    </row>
    <row r="237" spans="2:20" x14ac:dyDescent="0.2">
      <c r="B237" s="8">
        <v>44133</v>
      </c>
      <c r="C237" s="11"/>
      <c r="D237" s="11"/>
      <c r="E237" s="11"/>
      <c r="F237" s="11"/>
      <c r="G237" s="11"/>
      <c r="H237" s="11" t="s">
        <v>48</v>
      </c>
      <c r="I237" s="12" t="s">
        <v>48</v>
      </c>
      <c r="J237" s="12" t="s">
        <v>48</v>
      </c>
      <c r="K237" s="12" t="s">
        <v>48</v>
      </c>
      <c r="R237" s="12" t="s">
        <v>48</v>
      </c>
      <c r="S237" s="12" t="s">
        <v>48</v>
      </c>
      <c r="T237" s="12" t="s">
        <v>48</v>
      </c>
    </row>
    <row r="238" spans="2:20" x14ac:dyDescent="0.2">
      <c r="B238" s="8">
        <v>44134</v>
      </c>
      <c r="C238" s="11"/>
      <c r="D238" s="11"/>
      <c r="E238" s="11"/>
      <c r="F238" s="11"/>
      <c r="G238" s="11"/>
      <c r="H238" s="11" t="s">
        <v>48</v>
      </c>
      <c r="I238" s="12" t="s">
        <v>48</v>
      </c>
      <c r="J238" s="12" t="s">
        <v>48</v>
      </c>
      <c r="K238" s="12" t="s">
        <v>48</v>
      </c>
      <c r="R238" s="12" t="s">
        <v>48</v>
      </c>
      <c r="S238" s="12" t="s">
        <v>48</v>
      </c>
      <c r="T238" s="12" t="s">
        <v>48</v>
      </c>
    </row>
    <row r="239" spans="2:20" x14ac:dyDescent="0.2">
      <c r="B239" s="8">
        <v>44135</v>
      </c>
      <c r="C239" s="11"/>
      <c r="D239" s="11"/>
      <c r="E239" s="11"/>
      <c r="F239" s="11"/>
      <c r="G239" s="11"/>
      <c r="H239" s="11" t="s">
        <v>48</v>
      </c>
      <c r="I239" s="12" t="s">
        <v>48</v>
      </c>
      <c r="J239" s="12" t="s">
        <v>48</v>
      </c>
      <c r="K239" s="12" t="s">
        <v>48</v>
      </c>
      <c r="R239" s="12" t="s">
        <v>48</v>
      </c>
      <c r="S239" s="12" t="s">
        <v>48</v>
      </c>
      <c r="T239" s="12" t="s">
        <v>48</v>
      </c>
    </row>
    <row r="240" spans="2:20" x14ac:dyDescent="0.2">
      <c r="B240" s="8">
        <v>44136</v>
      </c>
      <c r="C240" s="11"/>
      <c r="D240" s="11"/>
      <c r="E240" s="11"/>
      <c r="F240" s="11"/>
      <c r="G240" s="11"/>
      <c r="H240" s="11" t="s">
        <v>48</v>
      </c>
      <c r="I240" s="12" t="s">
        <v>48</v>
      </c>
      <c r="J240" s="12" t="s">
        <v>48</v>
      </c>
      <c r="K240" s="12" t="s">
        <v>48</v>
      </c>
      <c r="R240" s="12" t="s">
        <v>48</v>
      </c>
      <c r="S240" s="12" t="s">
        <v>48</v>
      </c>
      <c r="T240" s="12" t="s">
        <v>48</v>
      </c>
    </row>
    <row r="241" spans="2:20" x14ac:dyDescent="0.2">
      <c r="B241" s="8">
        <v>44137</v>
      </c>
      <c r="C241" s="11"/>
      <c r="D241" s="11"/>
      <c r="E241" s="11"/>
      <c r="F241" s="11"/>
      <c r="G241" s="11"/>
      <c r="H241" s="11" t="s">
        <v>48</v>
      </c>
      <c r="I241" s="12" t="s">
        <v>48</v>
      </c>
      <c r="J241" s="12" t="s">
        <v>48</v>
      </c>
      <c r="K241" s="12" t="s">
        <v>48</v>
      </c>
      <c r="R241" s="12" t="s">
        <v>48</v>
      </c>
      <c r="S241" s="12" t="s">
        <v>48</v>
      </c>
      <c r="T241" s="12" t="s">
        <v>48</v>
      </c>
    </row>
    <row r="242" spans="2:20" x14ac:dyDescent="0.2">
      <c r="B242" s="8">
        <v>44138</v>
      </c>
      <c r="C242" s="11"/>
      <c r="D242" s="11"/>
      <c r="E242" s="11"/>
      <c r="F242" s="11"/>
      <c r="G242" s="11"/>
      <c r="H242" s="11" t="s">
        <v>48</v>
      </c>
      <c r="I242" s="12" t="s">
        <v>48</v>
      </c>
      <c r="J242" s="12" t="s">
        <v>48</v>
      </c>
      <c r="K242" s="12" t="s">
        <v>48</v>
      </c>
      <c r="R242" s="12" t="s">
        <v>48</v>
      </c>
      <c r="S242" s="12" t="s">
        <v>48</v>
      </c>
      <c r="T242" s="12" t="s">
        <v>48</v>
      </c>
    </row>
    <row r="243" spans="2:20" x14ac:dyDescent="0.2">
      <c r="B243" s="8">
        <v>44139</v>
      </c>
      <c r="C243" s="11"/>
      <c r="D243" s="11"/>
      <c r="E243" s="11"/>
      <c r="F243" s="11"/>
      <c r="G243" s="11"/>
      <c r="H243" s="11" t="s">
        <v>48</v>
      </c>
      <c r="I243" s="12" t="s">
        <v>48</v>
      </c>
      <c r="J243" s="12" t="s">
        <v>48</v>
      </c>
      <c r="K243" s="12" t="s">
        <v>48</v>
      </c>
      <c r="R243" s="12" t="s">
        <v>48</v>
      </c>
      <c r="S243" s="12" t="s">
        <v>48</v>
      </c>
      <c r="T243" s="12" t="s">
        <v>48</v>
      </c>
    </row>
    <row r="244" spans="2:20" x14ac:dyDescent="0.2">
      <c r="B244" s="8">
        <v>44140</v>
      </c>
      <c r="C244" s="11"/>
      <c r="D244" s="11"/>
      <c r="E244" s="11"/>
      <c r="F244" s="11"/>
      <c r="G244" s="11"/>
      <c r="H244" s="11" t="s">
        <v>48</v>
      </c>
      <c r="I244" s="12" t="s">
        <v>48</v>
      </c>
      <c r="J244" s="12" t="s">
        <v>48</v>
      </c>
      <c r="K244" s="12" t="s">
        <v>48</v>
      </c>
      <c r="R244" s="12" t="s">
        <v>48</v>
      </c>
      <c r="S244" s="12" t="s">
        <v>48</v>
      </c>
      <c r="T244" s="12" t="s">
        <v>48</v>
      </c>
    </row>
    <row r="245" spans="2:20" x14ac:dyDescent="0.2">
      <c r="B245" s="8">
        <v>44141</v>
      </c>
      <c r="C245" s="11"/>
      <c r="D245" s="11"/>
      <c r="E245" s="11"/>
      <c r="F245" s="11"/>
      <c r="G245" s="11"/>
      <c r="H245" s="11" t="s">
        <v>48</v>
      </c>
      <c r="I245" s="12" t="s">
        <v>48</v>
      </c>
      <c r="J245" s="12" t="s">
        <v>48</v>
      </c>
      <c r="K245" s="12" t="s">
        <v>48</v>
      </c>
      <c r="R245" s="12" t="s">
        <v>48</v>
      </c>
      <c r="S245" s="12" t="s">
        <v>48</v>
      </c>
      <c r="T245" s="12" t="s">
        <v>48</v>
      </c>
    </row>
    <row r="246" spans="2:20" x14ac:dyDescent="0.2">
      <c r="B246" s="8">
        <v>44142</v>
      </c>
      <c r="C246" s="11"/>
      <c r="D246" s="11"/>
      <c r="E246" s="11"/>
      <c r="F246" s="11"/>
      <c r="G246" s="11"/>
      <c r="H246" s="11" t="s">
        <v>48</v>
      </c>
      <c r="I246" s="12" t="s">
        <v>48</v>
      </c>
      <c r="J246" s="12" t="s">
        <v>48</v>
      </c>
      <c r="K246" s="12" t="s">
        <v>48</v>
      </c>
      <c r="R246" s="12" t="s">
        <v>48</v>
      </c>
      <c r="S246" s="12" t="s">
        <v>48</v>
      </c>
      <c r="T246" s="12" t="s">
        <v>48</v>
      </c>
    </row>
    <row r="247" spans="2:20" x14ac:dyDescent="0.2">
      <c r="B247" s="8">
        <v>44143</v>
      </c>
      <c r="C247" s="11"/>
      <c r="D247" s="11"/>
      <c r="E247" s="11"/>
      <c r="F247" s="11"/>
      <c r="G247" s="11"/>
      <c r="H247" s="11" t="s">
        <v>48</v>
      </c>
      <c r="I247" s="12" t="s">
        <v>48</v>
      </c>
      <c r="J247" s="12" t="s">
        <v>48</v>
      </c>
      <c r="K247" s="12" t="s">
        <v>48</v>
      </c>
      <c r="R247" s="12" t="s">
        <v>48</v>
      </c>
      <c r="S247" s="12" t="s">
        <v>48</v>
      </c>
      <c r="T247" s="12" t="s">
        <v>48</v>
      </c>
    </row>
    <row r="248" spans="2:20" x14ac:dyDescent="0.2">
      <c r="B248" s="8">
        <v>44144</v>
      </c>
      <c r="C248" s="11"/>
      <c r="D248" s="11"/>
      <c r="E248" s="11"/>
      <c r="F248" s="11"/>
      <c r="G248" s="11"/>
      <c r="H248" s="11" t="s">
        <v>48</v>
      </c>
      <c r="I248" s="12" t="s">
        <v>48</v>
      </c>
      <c r="J248" s="12" t="s">
        <v>48</v>
      </c>
      <c r="K248" s="12" t="s">
        <v>48</v>
      </c>
      <c r="R248" s="12" t="s">
        <v>48</v>
      </c>
      <c r="S248" s="12" t="s">
        <v>48</v>
      </c>
      <c r="T248" s="12" t="s">
        <v>48</v>
      </c>
    </row>
    <row r="249" spans="2:20" x14ac:dyDescent="0.2">
      <c r="B249" s="8">
        <v>44145</v>
      </c>
      <c r="C249" s="11"/>
      <c r="D249" s="11"/>
      <c r="E249" s="11"/>
      <c r="F249" s="11"/>
      <c r="G249" s="11"/>
      <c r="H249" s="11" t="s">
        <v>48</v>
      </c>
      <c r="I249" s="12" t="s">
        <v>48</v>
      </c>
      <c r="J249" s="12" t="s">
        <v>48</v>
      </c>
      <c r="K249" s="12" t="s">
        <v>48</v>
      </c>
      <c r="R249" s="12" t="s">
        <v>48</v>
      </c>
      <c r="S249" s="12" t="s">
        <v>48</v>
      </c>
      <c r="T249" s="12" t="s">
        <v>48</v>
      </c>
    </row>
    <row r="250" spans="2:20" x14ac:dyDescent="0.2">
      <c r="B250" s="8">
        <v>44146</v>
      </c>
      <c r="C250" s="11"/>
      <c r="D250" s="11"/>
      <c r="E250" s="11"/>
      <c r="F250" s="11"/>
      <c r="G250" s="11"/>
      <c r="H250" s="11" t="s">
        <v>48</v>
      </c>
      <c r="I250" s="12" t="s">
        <v>48</v>
      </c>
      <c r="J250" s="12" t="s">
        <v>48</v>
      </c>
      <c r="K250" s="12" t="s">
        <v>48</v>
      </c>
      <c r="R250" s="12" t="s">
        <v>48</v>
      </c>
      <c r="S250" s="12" t="s">
        <v>48</v>
      </c>
      <c r="T250" s="12" t="s">
        <v>48</v>
      </c>
    </row>
    <row r="251" spans="2:20" x14ac:dyDescent="0.2">
      <c r="B251" s="8">
        <v>44147</v>
      </c>
      <c r="C251" s="11"/>
      <c r="D251" s="11"/>
      <c r="E251" s="11"/>
      <c r="F251" s="11"/>
      <c r="G251" s="11"/>
      <c r="H251" s="11" t="s">
        <v>48</v>
      </c>
      <c r="I251" s="12" t="s">
        <v>48</v>
      </c>
      <c r="J251" s="12" t="s">
        <v>48</v>
      </c>
      <c r="K251" s="12" t="s">
        <v>48</v>
      </c>
      <c r="R251" s="12" t="s">
        <v>48</v>
      </c>
      <c r="S251" s="12" t="s">
        <v>48</v>
      </c>
      <c r="T251" s="12" t="s">
        <v>48</v>
      </c>
    </row>
    <row r="252" spans="2:20" x14ac:dyDescent="0.2">
      <c r="B252" s="8">
        <v>44148</v>
      </c>
      <c r="C252" s="11"/>
      <c r="D252" s="11"/>
      <c r="E252" s="11"/>
      <c r="F252" s="11"/>
      <c r="G252" s="11"/>
      <c r="H252" s="11" t="s">
        <v>48</v>
      </c>
      <c r="I252" s="12" t="s">
        <v>48</v>
      </c>
      <c r="J252" s="12" t="s">
        <v>48</v>
      </c>
      <c r="K252" s="12" t="s">
        <v>48</v>
      </c>
      <c r="R252" s="12" t="s">
        <v>48</v>
      </c>
      <c r="S252" s="12" t="s">
        <v>48</v>
      </c>
      <c r="T252" s="12" t="s">
        <v>48</v>
      </c>
    </row>
    <row r="253" spans="2:20" x14ac:dyDescent="0.2">
      <c r="B253" s="8">
        <v>44149</v>
      </c>
      <c r="C253" s="11"/>
      <c r="D253" s="11"/>
      <c r="E253" s="11"/>
      <c r="F253" s="11"/>
      <c r="G253" s="11"/>
      <c r="H253" s="11" t="s">
        <v>48</v>
      </c>
      <c r="I253" s="12" t="s">
        <v>48</v>
      </c>
      <c r="J253" s="12" t="s">
        <v>48</v>
      </c>
      <c r="K253" s="12" t="s">
        <v>48</v>
      </c>
      <c r="R253" s="12" t="s">
        <v>48</v>
      </c>
      <c r="S253" s="12" t="s">
        <v>48</v>
      </c>
      <c r="T253" s="12" t="s">
        <v>48</v>
      </c>
    </row>
    <row r="254" spans="2:20" x14ac:dyDescent="0.2">
      <c r="B254" s="8">
        <v>44150</v>
      </c>
      <c r="C254" s="11"/>
      <c r="D254" s="11"/>
      <c r="E254" s="11"/>
      <c r="F254" s="11"/>
      <c r="G254" s="11"/>
      <c r="H254" s="11" t="s">
        <v>48</v>
      </c>
      <c r="I254" s="12" t="s">
        <v>48</v>
      </c>
      <c r="J254" s="12" t="s">
        <v>48</v>
      </c>
      <c r="K254" s="12" t="s">
        <v>48</v>
      </c>
      <c r="R254" s="12" t="s">
        <v>48</v>
      </c>
      <c r="S254" s="12" t="s">
        <v>48</v>
      </c>
      <c r="T254" s="12" t="s">
        <v>48</v>
      </c>
    </row>
    <row r="255" spans="2:20" x14ac:dyDescent="0.2">
      <c r="B255" s="8">
        <v>44151</v>
      </c>
      <c r="C255" s="11"/>
      <c r="D255" s="11"/>
      <c r="E255" s="11"/>
      <c r="F255" s="11"/>
      <c r="G255" s="11"/>
      <c r="H255" s="11" t="s">
        <v>48</v>
      </c>
      <c r="I255" s="12" t="s">
        <v>48</v>
      </c>
      <c r="J255" s="12" t="s">
        <v>48</v>
      </c>
      <c r="K255" s="12" t="s">
        <v>48</v>
      </c>
      <c r="R255" s="12" t="s">
        <v>48</v>
      </c>
      <c r="S255" s="12" t="s">
        <v>48</v>
      </c>
      <c r="T255" s="12" t="s">
        <v>48</v>
      </c>
    </row>
    <row r="256" spans="2:20" x14ac:dyDescent="0.2">
      <c r="B256" s="8">
        <v>44152</v>
      </c>
      <c r="C256" s="11"/>
      <c r="D256" s="11"/>
      <c r="E256" s="11"/>
      <c r="F256" s="11"/>
      <c r="G256" s="11"/>
      <c r="H256" s="11" t="s">
        <v>48</v>
      </c>
      <c r="I256" s="12" t="s">
        <v>48</v>
      </c>
      <c r="J256" s="12" t="s">
        <v>48</v>
      </c>
      <c r="K256" s="12" t="s">
        <v>48</v>
      </c>
      <c r="R256" s="12" t="s">
        <v>48</v>
      </c>
      <c r="S256" s="12" t="s">
        <v>48</v>
      </c>
      <c r="T256" s="12" t="s">
        <v>48</v>
      </c>
    </row>
    <row r="257" spans="2:20" x14ac:dyDescent="0.2">
      <c r="B257" s="8">
        <v>44153</v>
      </c>
      <c r="C257" s="11"/>
      <c r="D257" s="11"/>
      <c r="E257" s="11"/>
      <c r="F257" s="11"/>
      <c r="G257" s="11"/>
      <c r="H257" s="11" t="s">
        <v>48</v>
      </c>
      <c r="I257" s="12" t="s">
        <v>48</v>
      </c>
      <c r="J257" s="12" t="s">
        <v>48</v>
      </c>
      <c r="K257" s="12" t="s">
        <v>48</v>
      </c>
      <c r="R257" s="12" t="s">
        <v>48</v>
      </c>
      <c r="S257" s="12" t="s">
        <v>48</v>
      </c>
      <c r="T257" s="12" t="s">
        <v>48</v>
      </c>
    </row>
    <row r="258" spans="2:20" x14ac:dyDescent="0.2">
      <c r="B258" s="8">
        <v>44154</v>
      </c>
      <c r="C258" s="11"/>
      <c r="D258" s="11"/>
      <c r="E258" s="11"/>
      <c r="F258" s="11"/>
      <c r="G258" s="11"/>
      <c r="H258" s="11" t="s">
        <v>48</v>
      </c>
      <c r="I258" s="12" t="s">
        <v>48</v>
      </c>
      <c r="J258" s="12" t="s">
        <v>48</v>
      </c>
      <c r="K258" s="12" t="s">
        <v>48</v>
      </c>
      <c r="R258" s="12" t="s">
        <v>48</v>
      </c>
      <c r="S258" s="12" t="s">
        <v>48</v>
      </c>
      <c r="T258" s="12" t="s">
        <v>48</v>
      </c>
    </row>
    <row r="259" spans="2:20" x14ac:dyDescent="0.2">
      <c r="B259" s="8">
        <v>44155</v>
      </c>
      <c r="C259" s="11"/>
      <c r="D259" s="11"/>
      <c r="E259" s="11"/>
      <c r="F259" s="11"/>
      <c r="G259" s="11"/>
      <c r="H259" s="11" t="s">
        <v>48</v>
      </c>
      <c r="I259" s="12" t="s">
        <v>48</v>
      </c>
      <c r="J259" s="12" t="s">
        <v>48</v>
      </c>
      <c r="K259" s="12" t="s">
        <v>48</v>
      </c>
      <c r="R259" s="12" t="s">
        <v>48</v>
      </c>
      <c r="S259" s="12" t="s">
        <v>48</v>
      </c>
      <c r="T259" s="12" t="s">
        <v>48</v>
      </c>
    </row>
    <row r="260" spans="2:20" x14ac:dyDescent="0.2">
      <c r="B260" s="8">
        <v>44156</v>
      </c>
      <c r="C260" s="11"/>
      <c r="D260" s="11"/>
      <c r="E260" s="11"/>
      <c r="F260" s="11"/>
      <c r="G260" s="11"/>
      <c r="H260" s="11" t="s">
        <v>48</v>
      </c>
      <c r="I260" s="12" t="s">
        <v>48</v>
      </c>
      <c r="J260" s="12" t="s">
        <v>48</v>
      </c>
      <c r="K260" s="12" t="s">
        <v>48</v>
      </c>
      <c r="R260" s="12" t="s">
        <v>48</v>
      </c>
      <c r="S260" s="12" t="s">
        <v>48</v>
      </c>
      <c r="T260" s="12" t="s">
        <v>48</v>
      </c>
    </row>
    <row r="261" spans="2:20" x14ac:dyDescent="0.2">
      <c r="B261" s="8">
        <v>44157</v>
      </c>
      <c r="C261" s="11"/>
      <c r="D261" s="11"/>
      <c r="E261" s="11"/>
      <c r="F261" s="11"/>
      <c r="G261" s="11"/>
      <c r="H261" s="11" t="s">
        <v>48</v>
      </c>
      <c r="I261" s="12" t="s">
        <v>48</v>
      </c>
      <c r="J261" s="12" t="s">
        <v>48</v>
      </c>
      <c r="K261" s="12" t="s">
        <v>48</v>
      </c>
      <c r="R261" s="12" t="s">
        <v>48</v>
      </c>
      <c r="S261" s="12" t="s">
        <v>48</v>
      </c>
      <c r="T261" s="12" t="s">
        <v>48</v>
      </c>
    </row>
    <row r="262" spans="2:20" x14ac:dyDescent="0.2">
      <c r="B262" s="8">
        <v>44158</v>
      </c>
      <c r="C262" s="11"/>
      <c r="D262" s="11"/>
      <c r="E262" s="11"/>
      <c r="F262" s="11"/>
      <c r="G262" s="11"/>
      <c r="H262" s="11" t="s">
        <v>48</v>
      </c>
      <c r="I262" s="12" t="s">
        <v>48</v>
      </c>
      <c r="J262" s="12" t="s">
        <v>48</v>
      </c>
      <c r="K262" s="12" t="s">
        <v>48</v>
      </c>
      <c r="R262" s="12" t="s">
        <v>48</v>
      </c>
      <c r="S262" s="12" t="s">
        <v>48</v>
      </c>
      <c r="T262" s="12" t="s">
        <v>48</v>
      </c>
    </row>
    <row r="263" spans="2:20" x14ac:dyDescent="0.2">
      <c r="B263" s="8">
        <v>44159</v>
      </c>
      <c r="C263" s="11"/>
      <c r="D263" s="11"/>
      <c r="E263" s="11"/>
      <c r="F263" s="11"/>
      <c r="G263" s="11"/>
      <c r="H263" s="11" t="s">
        <v>48</v>
      </c>
      <c r="I263" s="12" t="s">
        <v>48</v>
      </c>
      <c r="J263" s="12" t="s">
        <v>48</v>
      </c>
      <c r="K263" s="12" t="s">
        <v>48</v>
      </c>
      <c r="R263" s="12" t="s">
        <v>48</v>
      </c>
      <c r="S263" s="12" t="s">
        <v>48</v>
      </c>
      <c r="T263" s="12" t="s">
        <v>48</v>
      </c>
    </row>
    <row r="264" spans="2:20" x14ac:dyDescent="0.2">
      <c r="B264" s="8">
        <v>44160</v>
      </c>
      <c r="C264" s="11"/>
      <c r="D264" s="11"/>
      <c r="E264" s="11"/>
      <c r="F264" s="11"/>
      <c r="G264" s="11"/>
      <c r="H264" s="11" t="s">
        <v>48</v>
      </c>
      <c r="I264" s="12" t="s">
        <v>48</v>
      </c>
      <c r="J264" s="12" t="s">
        <v>48</v>
      </c>
      <c r="K264" s="12" t="s">
        <v>48</v>
      </c>
      <c r="R264" s="12" t="s">
        <v>48</v>
      </c>
      <c r="S264" s="12" t="s">
        <v>48</v>
      </c>
      <c r="T264" s="12" t="s">
        <v>48</v>
      </c>
    </row>
    <row r="265" spans="2:20" x14ac:dyDescent="0.2">
      <c r="B265" s="8">
        <v>44161</v>
      </c>
      <c r="C265" s="11"/>
      <c r="D265" s="11"/>
      <c r="E265" s="11"/>
      <c r="F265" s="11"/>
      <c r="G265" s="11"/>
      <c r="H265" s="11" t="s">
        <v>48</v>
      </c>
      <c r="I265" s="12" t="s">
        <v>48</v>
      </c>
      <c r="J265" s="12" t="s">
        <v>48</v>
      </c>
      <c r="K265" s="12" t="s">
        <v>48</v>
      </c>
      <c r="R265" s="12" t="s">
        <v>48</v>
      </c>
      <c r="S265" s="12" t="s">
        <v>48</v>
      </c>
      <c r="T265" s="12" t="s">
        <v>48</v>
      </c>
    </row>
    <row r="266" spans="2:20" x14ac:dyDescent="0.2">
      <c r="B266" s="8">
        <v>44162</v>
      </c>
      <c r="C266" s="11"/>
      <c r="D266" s="11"/>
      <c r="E266" s="11"/>
      <c r="F266" s="11"/>
      <c r="G266" s="11"/>
      <c r="H266" s="11" t="s">
        <v>48</v>
      </c>
      <c r="I266" s="12" t="s">
        <v>48</v>
      </c>
      <c r="J266" s="12" t="s">
        <v>48</v>
      </c>
      <c r="K266" s="12" t="s">
        <v>48</v>
      </c>
      <c r="R266" s="12" t="s">
        <v>48</v>
      </c>
      <c r="S266" s="12" t="s">
        <v>48</v>
      </c>
      <c r="T266" s="12" t="s">
        <v>48</v>
      </c>
    </row>
    <row r="267" spans="2:20" x14ac:dyDescent="0.2">
      <c r="B267" s="8">
        <v>44163</v>
      </c>
      <c r="C267" s="11"/>
      <c r="D267" s="11"/>
      <c r="E267" s="11"/>
      <c r="F267" s="11"/>
      <c r="G267" s="11"/>
      <c r="H267" s="11" t="s">
        <v>48</v>
      </c>
      <c r="I267" s="12" t="s">
        <v>48</v>
      </c>
      <c r="J267" s="12" t="s">
        <v>48</v>
      </c>
      <c r="K267" s="12" t="s">
        <v>48</v>
      </c>
      <c r="R267" s="12" t="s">
        <v>48</v>
      </c>
      <c r="S267" s="12" t="s">
        <v>48</v>
      </c>
      <c r="T267" s="12" t="s">
        <v>48</v>
      </c>
    </row>
    <row r="268" spans="2:20" x14ac:dyDescent="0.2">
      <c r="B268" s="8">
        <v>44164</v>
      </c>
      <c r="C268" s="11"/>
      <c r="D268" s="11"/>
      <c r="E268" s="11"/>
      <c r="F268" s="11"/>
      <c r="G268" s="11"/>
      <c r="H268" s="11" t="s">
        <v>48</v>
      </c>
      <c r="I268" s="12" t="s">
        <v>48</v>
      </c>
      <c r="J268" s="12" t="s">
        <v>48</v>
      </c>
      <c r="K268" s="12" t="s">
        <v>48</v>
      </c>
      <c r="R268" s="12" t="s">
        <v>48</v>
      </c>
      <c r="S268" s="12" t="s">
        <v>48</v>
      </c>
      <c r="T268" s="12" t="s">
        <v>48</v>
      </c>
    </row>
    <row r="269" spans="2:20" x14ac:dyDescent="0.2">
      <c r="B269" s="8">
        <v>44165</v>
      </c>
      <c r="C269" s="11"/>
      <c r="D269" s="11"/>
      <c r="E269" s="11"/>
      <c r="F269" s="11"/>
      <c r="G269" s="11"/>
      <c r="H269" s="11" t="s">
        <v>48</v>
      </c>
      <c r="I269" s="12" t="s">
        <v>48</v>
      </c>
      <c r="J269" s="12" t="s">
        <v>48</v>
      </c>
      <c r="K269" s="12" t="s">
        <v>48</v>
      </c>
      <c r="R269" s="12" t="s">
        <v>48</v>
      </c>
      <c r="S269" s="12" t="s">
        <v>48</v>
      </c>
      <c r="T269" s="12" t="s">
        <v>48</v>
      </c>
    </row>
    <row r="270" spans="2:20" x14ac:dyDescent="0.2">
      <c r="B270" s="8">
        <v>44166</v>
      </c>
      <c r="C270" s="11"/>
      <c r="D270" s="11"/>
      <c r="E270" s="11"/>
      <c r="F270" s="11"/>
      <c r="G270" s="11"/>
      <c r="H270" s="11" t="s">
        <v>48</v>
      </c>
      <c r="I270" s="12" t="s">
        <v>48</v>
      </c>
      <c r="J270" s="12" t="s">
        <v>48</v>
      </c>
      <c r="K270" s="12" t="s">
        <v>48</v>
      </c>
      <c r="R270" s="12" t="s">
        <v>48</v>
      </c>
      <c r="S270" s="12" t="s">
        <v>48</v>
      </c>
      <c r="T270" s="12" t="s">
        <v>48</v>
      </c>
    </row>
    <row r="271" spans="2:20" x14ac:dyDescent="0.2">
      <c r="B271" s="8">
        <v>44167</v>
      </c>
      <c r="C271" s="11"/>
      <c r="D271" s="11"/>
      <c r="E271" s="11"/>
      <c r="F271" s="11"/>
      <c r="G271" s="11"/>
      <c r="H271" s="11" t="s">
        <v>48</v>
      </c>
      <c r="I271" s="12" t="s">
        <v>48</v>
      </c>
      <c r="J271" s="12" t="s">
        <v>48</v>
      </c>
      <c r="K271" s="12" t="s">
        <v>48</v>
      </c>
      <c r="R271" s="12" t="s">
        <v>48</v>
      </c>
      <c r="S271" s="12" t="s">
        <v>48</v>
      </c>
      <c r="T271" s="12" t="s">
        <v>48</v>
      </c>
    </row>
    <row r="272" spans="2:20" x14ac:dyDescent="0.2">
      <c r="B272" s="8">
        <v>44168</v>
      </c>
      <c r="C272" s="11"/>
      <c r="D272" s="11"/>
      <c r="E272" s="11"/>
      <c r="F272" s="11"/>
      <c r="G272" s="11"/>
      <c r="H272" s="11" t="s">
        <v>48</v>
      </c>
      <c r="I272" s="12" t="s">
        <v>48</v>
      </c>
      <c r="J272" s="12" t="s">
        <v>48</v>
      </c>
      <c r="K272" s="12" t="s">
        <v>48</v>
      </c>
      <c r="R272" s="12" t="s">
        <v>48</v>
      </c>
      <c r="S272" s="12" t="s">
        <v>48</v>
      </c>
      <c r="T272" s="12" t="s">
        <v>48</v>
      </c>
    </row>
    <row r="273" spans="2:20" x14ac:dyDescent="0.2">
      <c r="B273" s="8">
        <v>44169</v>
      </c>
      <c r="C273" s="11"/>
      <c r="D273" s="11"/>
      <c r="E273" s="11"/>
      <c r="F273" s="11"/>
      <c r="G273" s="11"/>
      <c r="H273" s="11" t="s">
        <v>48</v>
      </c>
      <c r="I273" s="12" t="s">
        <v>48</v>
      </c>
      <c r="J273" s="12" t="s">
        <v>48</v>
      </c>
      <c r="K273" s="12" t="s">
        <v>48</v>
      </c>
      <c r="R273" s="12" t="s">
        <v>48</v>
      </c>
      <c r="S273" s="12" t="s">
        <v>48</v>
      </c>
      <c r="T273" s="12" t="s">
        <v>48</v>
      </c>
    </row>
    <row r="274" spans="2:20" x14ac:dyDescent="0.2">
      <c r="B274" s="8">
        <v>44170</v>
      </c>
      <c r="C274" s="11"/>
      <c r="D274" s="11"/>
      <c r="E274" s="11"/>
      <c r="F274" s="11"/>
      <c r="G274" s="11"/>
      <c r="H274" s="11" t="s">
        <v>48</v>
      </c>
      <c r="I274" s="12" t="s">
        <v>48</v>
      </c>
      <c r="J274" s="12" t="s">
        <v>48</v>
      </c>
      <c r="K274" s="12" t="s">
        <v>48</v>
      </c>
      <c r="R274" s="12" t="s">
        <v>48</v>
      </c>
      <c r="S274" s="12" t="s">
        <v>48</v>
      </c>
      <c r="T274" s="12" t="s">
        <v>48</v>
      </c>
    </row>
    <row r="275" spans="2:20" x14ac:dyDescent="0.2">
      <c r="B275" s="8">
        <v>44171</v>
      </c>
      <c r="C275" s="11"/>
      <c r="D275" s="11"/>
      <c r="E275" s="11"/>
      <c r="F275" s="11"/>
      <c r="G275" s="11"/>
      <c r="H275" s="11" t="s">
        <v>48</v>
      </c>
      <c r="I275" s="12" t="s">
        <v>48</v>
      </c>
      <c r="J275" s="12" t="s">
        <v>48</v>
      </c>
      <c r="K275" s="12" t="s">
        <v>48</v>
      </c>
      <c r="R275" s="12" t="s">
        <v>48</v>
      </c>
      <c r="S275" s="12" t="s">
        <v>48</v>
      </c>
      <c r="T275" s="12" t="s">
        <v>48</v>
      </c>
    </row>
    <row r="276" spans="2:20" x14ac:dyDescent="0.2">
      <c r="B276" s="8">
        <v>44172</v>
      </c>
      <c r="C276" s="11"/>
      <c r="D276" s="11"/>
      <c r="E276" s="11"/>
      <c r="F276" s="11"/>
      <c r="G276" s="11"/>
      <c r="H276" s="11" t="s">
        <v>48</v>
      </c>
      <c r="I276" s="12" t="s">
        <v>48</v>
      </c>
      <c r="J276" s="12" t="s">
        <v>48</v>
      </c>
      <c r="K276" s="12" t="s">
        <v>48</v>
      </c>
      <c r="R276" s="12" t="s">
        <v>48</v>
      </c>
      <c r="S276" s="12" t="s">
        <v>48</v>
      </c>
      <c r="T276" s="12" t="s">
        <v>48</v>
      </c>
    </row>
    <row r="277" spans="2:20" x14ac:dyDescent="0.2">
      <c r="B277" s="8">
        <v>44173</v>
      </c>
      <c r="C277" s="11"/>
      <c r="D277" s="11"/>
      <c r="E277" s="11"/>
      <c r="F277" s="11"/>
      <c r="G277" s="11"/>
      <c r="H277" s="11" t="s">
        <v>48</v>
      </c>
      <c r="I277" s="12" t="s">
        <v>48</v>
      </c>
      <c r="J277" s="12" t="s">
        <v>48</v>
      </c>
      <c r="K277" s="12" t="s">
        <v>48</v>
      </c>
      <c r="R277" s="12" t="s">
        <v>48</v>
      </c>
      <c r="S277" s="12" t="s">
        <v>48</v>
      </c>
      <c r="T277" s="12" t="s">
        <v>48</v>
      </c>
    </row>
    <row r="278" spans="2:20" x14ac:dyDescent="0.2">
      <c r="B278" s="8">
        <v>44174</v>
      </c>
      <c r="C278" s="11"/>
      <c r="D278" s="11"/>
      <c r="E278" s="11"/>
      <c r="F278" s="11"/>
      <c r="G278" s="11"/>
      <c r="H278" s="11" t="s">
        <v>48</v>
      </c>
      <c r="I278" s="12" t="s">
        <v>48</v>
      </c>
      <c r="J278" s="12" t="s">
        <v>48</v>
      </c>
      <c r="K278" s="12" t="s">
        <v>48</v>
      </c>
      <c r="R278" s="12" t="s">
        <v>48</v>
      </c>
      <c r="S278" s="12" t="s">
        <v>48</v>
      </c>
      <c r="T278" s="12" t="s">
        <v>48</v>
      </c>
    </row>
    <row r="279" spans="2:20" x14ac:dyDescent="0.2">
      <c r="B279" s="8">
        <v>44175</v>
      </c>
      <c r="C279" s="11"/>
      <c r="D279" s="11"/>
      <c r="E279" s="11"/>
      <c r="F279" s="11"/>
      <c r="G279" s="11"/>
      <c r="H279" s="11" t="s">
        <v>48</v>
      </c>
      <c r="I279" s="12" t="s">
        <v>48</v>
      </c>
      <c r="J279" s="12" t="s">
        <v>48</v>
      </c>
      <c r="K279" s="12" t="s">
        <v>48</v>
      </c>
      <c r="R279" s="12" t="s">
        <v>48</v>
      </c>
      <c r="S279" s="12" t="s">
        <v>48</v>
      </c>
      <c r="T279" s="12" t="s">
        <v>48</v>
      </c>
    </row>
    <row r="280" spans="2:20" x14ac:dyDescent="0.2">
      <c r="B280" s="8">
        <v>44176</v>
      </c>
      <c r="C280" s="11"/>
      <c r="D280" s="11"/>
      <c r="E280" s="11"/>
      <c r="F280" s="11"/>
      <c r="G280" s="11"/>
      <c r="H280" s="11" t="s">
        <v>48</v>
      </c>
      <c r="I280" s="12" t="s">
        <v>48</v>
      </c>
      <c r="J280" s="12" t="s">
        <v>48</v>
      </c>
      <c r="K280" s="12" t="s">
        <v>48</v>
      </c>
      <c r="R280" s="12" t="s">
        <v>48</v>
      </c>
      <c r="S280" s="12" t="s">
        <v>48</v>
      </c>
      <c r="T280" s="12" t="s">
        <v>48</v>
      </c>
    </row>
    <row r="281" spans="2:20" x14ac:dyDescent="0.2">
      <c r="B281" s="8">
        <v>44177</v>
      </c>
      <c r="C281" s="11"/>
      <c r="D281" s="11"/>
      <c r="E281" s="11"/>
      <c r="F281" s="11"/>
      <c r="G281" s="11"/>
      <c r="H281" s="11" t="s">
        <v>48</v>
      </c>
      <c r="I281" s="12" t="s">
        <v>48</v>
      </c>
      <c r="J281" s="12" t="s">
        <v>48</v>
      </c>
      <c r="K281" s="12" t="s">
        <v>48</v>
      </c>
      <c r="R281" s="12" t="s">
        <v>48</v>
      </c>
      <c r="S281" s="12" t="s">
        <v>48</v>
      </c>
      <c r="T281" s="12" t="s">
        <v>48</v>
      </c>
    </row>
    <row r="282" spans="2:20" x14ac:dyDescent="0.2">
      <c r="B282" s="8">
        <v>44178</v>
      </c>
      <c r="C282" s="11"/>
      <c r="D282" s="11"/>
      <c r="E282" s="11"/>
      <c r="F282" s="11"/>
      <c r="G282" s="11"/>
      <c r="H282" s="11" t="s">
        <v>48</v>
      </c>
      <c r="I282" s="12" t="s">
        <v>48</v>
      </c>
      <c r="J282" s="12" t="s">
        <v>48</v>
      </c>
      <c r="K282" s="12" t="s">
        <v>48</v>
      </c>
      <c r="R282" s="12" t="s">
        <v>48</v>
      </c>
      <c r="S282" s="12" t="s">
        <v>48</v>
      </c>
      <c r="T282" s="12" t="s">
        <v>48</v>
      </c>
    </row>
    <row r="283" spans="2:20" x14ac:dyDescent="0.2">
      <c r="B283" s="8">
        <v>44179</v>
      </c>
      <c r="C283" s="11"/>
      <c r="D283" s="11"/>
      <c r="E283" s="11"/>
      <c r="F283" s="11"/>
      <c r="G283" s="11"/>
      <c r="H283" s="11" t="s">
        <v>48</v>
      </c>
      <c r="I283" s="12" t="s">
        <v>48</v>
      </c>
      <c r="J283" s="12" t="s">
        <v>48</v>
      </c>
      <c r="K283" s="12" t="s">
        <v>48</v>
      </c>
      <c r="R283" s="12" t="s">
        <v>48</v>
      </c>
      <c r="S283" s="12" t="s">
        <v>48</v>
      </c>
      <c r="T283" s="12" t="s">
        <v>48</v>
      </c>
    </row>
    <row r="284" spans="2:20" x14ac:dyDescent="0.2">
      <c r="B284" s="8">
        <v>44180</v>
      </c>
      <c r="C284" s="11"/>
      <c r="D284" s="11"/>
      <c r="E284" s="11"/>
      <c r="F284" s="11"/>
      <c r="G284" s="11"/>
      <c r="H284" s="11" t="s">
        <v>48</v>
      </c>
      <c r="I284" s="12" t="s">
        <v>48</v>
      </c>
      <c r="J284" s="12" t="s">
        <v>48</v>
      </c>
      <c r="K284" s="12" t="s">
        <v>48</v>
      </c>
      <c r="R284" s="12" t="s">
        <v>48</v>
      </c>
      <c r="S284" s="12" t="s">
        <v>48</v>
      </c>
      <c r="T284" s="12" t="s">
        <v>48</v>
      </c>
    </row>
    <row r="285" spans="2:20" x14ac:dyDescent="0.2">
      <c r="B285" s="8">
        <v>44181</v>
      </c>
      <c r="C285" s="11"/>
      <c r="D285" s="11"/>
      <c r="E285" s="11"/>
      <c r="F285" s="11"/>
      <c r="G285" s="11"/>
      <c r="H285" s="11" t="s">
        <v>48</v>
      </c>
      <c r="I285" s="12" t="s">
        <v>48</v>
      </c>
      <c r="J285" s="12" t="s">
        <v>48</v>
      </c>
      <c r="K285" s="12" t="s">
        <v>48</v>
      </c>
      <c r="R285" s="12" t="s">
        <v>48</v>
      </c>
      <c r="S285" s="12" t="s">
        <v>48</v>
      </c>
      <c r="T285" s="12" t="s">
        <v>48</v>
      </c>
    </row>
    <row r="286" spans="2:20" x14ac:dyDescent="0.2">
      <c r="B286" s="8">
        <v>44182</v>
      </c>
      <c r="C286" s="11"/>
      <c r="D286" s="11"/>
      <c r="E286" s="11"/>
      <c r="F286" s="11"/>
      <c r="G286" s="11"/>
      <c r="H286" s="11" t="s">
        <v>48</v>
      </c>
      <c r="I286" s="12" t="s">
        <v>48</v>
      </c>
      <c r="J286" s="12" t="s">
        <v>48</v>
      </c>
      <c r="K286" s="12" t="s">
        <v>48</v>
      </c>
      <c r="R286" s="12" t="s">
        <v>48</v>
      </c>
      <c r="S286" s="12" t="s">
        <v>48</v>
      </c>
      <c r="T286" s="12" t="s">
        <v>48</v>
      </c>
    </row>
    <row r="287" spans="2:20" x14ac:dyDescent="0.2">
      <c r="B287" s="8">
        <v>44183</v>
      </c>
      <c r="C287" s="11"/>
      <c r="D287" s="11"/>
      <c r="E287" s="11"/>
      <c r="F287" s="11"/>
      <c r="G287" s="11"/>
      <c r="H287" s="11" t="s">
        <v>48</v>
      </c>
      <c r="I287" s="12" t="s">
        <v>48</v>
      </c>
      <c r="J287" s="12" t="s">
        <v>48</v>
      </c>
      <c r="K287" s="12" t="s">
        <v>48</v>
      </c>
      <c r="R287" s="12" t="s">
        <v>48</v>
      </c>
      <c r="S287" s="12" t="s">
        <v>48</v>
      </c>
      <c r="T287" s="12" t="s">
        <v>48</v>
      </c>
    </row>
    <row r="288" spans="2:20" x14ac:dyDescent="0.2">
      <c r="B288" s="8">
        <v>44184</v>
      </c>
      <c r="C288" s="11"/>
      <c r="D288" s="11"/>
      <c r="E288" s="11"/>
      <c r="F288" s="11"/>
      <c r="G288" s="11"/>
      <c r="H288" s="11" t="s">
        <v>48</v>
      </c>
      <c r="I288" s="12" t="s">
        <v>48</v>
      </c>
      <c r="J288" s="12" t="s">
        <v>48</v>
      </c>
      <c r="K288" s="12" t="s">
        <v>48</v>
      </c>
      <c r="R288" s="12" t="s">
        <v>48</v>
      </c>
      <c r="S288" s="12" t="s">
        <v>48</v>
      </c>
      <c r="T288" s="12" t="s">
        <v>48</v>
      </c>
    </row>
    <row r="289" spans="2:20" x14ac:dyDescent="0.2">
      <c r="B289" s="8">
        <v>44185</v>
      </c>
      <c r="C289" s="11"/>
      <c r="D289" s="11"/>
      <c r="E289" s="11"/>
      <c r="F289" s="11"/>
      <c r="G289" s="11"/>
      <c r="H289" s="11" t="s">
        <v>48</v>
      </c>
      <c r="I289" s="12" t="s">
        <v>48</v>
      </c>
      <c r="J289" s="12" t="s">
        <v>48</v>
      </c>
      <c r="K289" s="12" t="s">
        <v>48</v>
      </c>
      <c r="R289" s="12" t="s">
        <v>48</v>
      </c>
      <c r="S289" s="12" t="s">
        <v>48</v>
      </c>
      <c r="T289" s="12" t="s">
        <v>48</v>
      </c>
    </row>
    <row r="290" spans="2:20" x14ac:dyDescent="0.2">
      <c r="B290" s="8">
        <v>44186</v>
      </c>
      <c r="C290" s="11"/>
      <c r="D290" s="11"/>
      <c r="E290" s="11"/>
      <c r="F290" s="11"/>
      <c r="G290" s="11"/>
      <c r="H290" s="11" t="s">
        <v>48</v>
      </c>
      <c r="I290" s="12" t="s">
        <v>48</v>
      </c>
      <c r="J290" s="12" t="s">
        <v>48</v>
      </c>
      <c r="K290" s="12" t="s">
        <v>48</v>
      </c>
      <c r="R290" s="12" t="s">
        <v>48</v>
      </c>
      <c r="S290" s="12" t="s">
        <v>48</v>
      </c>
      <c r="T290" s="12" t="s">
        <v>48</v>
      </c>
    </row>
    <row r="291" spans="2:20" x14ac:dyDescent="0.2">
      <c r="B291" s="8">
        <v>44187</v>
      </c>
      <c r="C291" s="11"/>
      <c r="D291" s="11"/>
      <c r="E291" s="11"/>
      <c r="F291" s="11"/>
      <c r="G291" s="11"/>
      <c r="H291" s="11" t="s">
        <v>48</v>
      </c>
      <c r="I291" s="12" t="s">
        <v>48</v>
      </c>
      <c r="J291" s="12" t="s">
        <v>48</v>
      </c>
      <c r="K291" s="12" t="s">
        <v>48</v>
      </c>
      <c r="R291" s="12" t="s">
        <v>48</v>
      </c>
      <c r="S291" s="12" t="s">
        <v>48</v>
      </c>
      <c r="T291" s="12" t="s">
        <v>48</v>
      </c>
    </row>
    <row r="292" spans="2:20" x14ac:dyDescent="0.2">
      <c r="B292" s="8">
        <v>44188</v>
      </c>
      <c r="C292" s="11"/>
      <c r="D292" s="11"/>
      <c r="E292" s="11"/>
      <c r="F292" s="11"/>
      <c r="G292" s="11"/>
      <c r="H292" s="11" t="s">
        <v>48</v>
      </c>
      <c r="I292" s="12" t="s">
        <v>48</v>
      </c>
      <c r="J292" s="12" t="s">
        <v>48</v>
      </c>
      <c r="K292" s="12" t="s">
        <v>48</v>
      </c>
      <c r="R292" s="12" t="s">
        <v>48</v>
      </c>
      <c r="S292" s="12" t="s">
        <v>48</v>
      </c>
      <c r="T292" s="12" t="s">
        <v>48</v>
      </c>
    </row>
    <row r="293" spans="2:20" x14ac:dyDescent="0.2">
      <c r="B293" s="8">
        <v>44189</v>
      </c>
      <c r="C293" s="11"/>
      <c r="D293" s="11"/>
      <c r="E293" s="11"/>
      <c r="F293" s="11"/>
      <c r="G293" s="11"/>
      <c r="H293" s="11" t="s">
        <v>48</v>
      </c>
      <c r="I293" s="12" t="s">
        <v>48</v>
      </c>
      <c r="J293" s="12" t="s">
        <v>48</v>
      </c>
      <c r="K293" s="12" t="s">
        <v>48</v>
      </c>
      <c r="R293" s="12" t="s">
        <v>48</v>
      </c>
      <c r="S293" s="12" t="s">
        <v>48</v>
      </c>
      <c r="T293" s="12" t="s">
        <v>48</v>
      </c>
    </row>
    <row r="294" spans="2:20" x14ac:dyDescent="0.2">
      <c r="B294" s="8">
        <v>44190</v>
      </c>
      <c r="C294" s="11"/>
      <c r="D294" s="11"/>
      <c r="E294" s="11"/>
      <c r="F294" s="11"/>
      <c r="G294" s="11"/>
      <c r="H294" s="11" t="s">
        <v>48</v>
      </c>
      <c r="I294" s="12" t="s">
        <v>48</v>
      </c>
      <c r="J294" s="12" t="s">
        <v>48</v>
      </c>
      <c r="K294" s="12" t="s">
        <v>48</v>
      </c>
      <c r="R294" s="12" t="s">
        <v>48</v>
      </c>
      <c r="S294" s="12" t="s">
        <v>48</v>
      </c>
      <c r="T294" s="12" t="s">
        <v>48</v>
      </c>
    </row>
    <row r="295" spans="2:20" x14ac:dyDescent="0.2">
      <c r="B295" s="8">
        <v>44191</v>
      </c>
      <c r="C295" s="11"/>
      <c r="D295" s="11"/>
      <c r="E295" s="11"/>
      <c r="F295" s="11"/>
      <c r="G295" s="11"/>
      <c r="H295" s="11" t="s">
        <v>48</v>
      </c>
      <c r="I295" s="12" t="s">
        <v>48</v>
      </c>
      <c r="J295" s="12" t="s">
        <v>48</v>
      </c>
      <c r="K295" s="12" t="s">
        <v>48</v>
      </c>
      <c r="R295" s="12" t="s">
        <v>48</v>
      </c>
      <c r="S295" s="12" t="s">
        <v>48</v>
      </c>
      <c r="T295" s="12" t="s">
        <v>48</v>
      </c>
    </row>
    <row r="296" spans="2:20" x14ac:dyDescent="0.2">
      <c r="B296" s="8">
        <v>44192</v>
      </c>
      <c r="C296" s="11"/>
      <c r="D296" s="11"/>
      <c r="E296" s="11"/>
      <c r="F296" s="11"/>
      <c r="G296" s="11"/>
      <c r="H296" s="11" t="s">
        <v>48</v>
      </c>
      <c r="I296" s="12" t="s">
        <v>48</v>
      </c>
      <c r="J296" s="12" t="s">
        <v>48</v>
      </c>
      <c r="K296" s="12" t="s">
        <v>48</v>
      </c>
      <c r="R296" s="12" t="s">
        <v>48</v>
      </c>
      <c r="S296" s="12" t="s">
        <v>48</v>
      </c>
      <c r="T296" s="12" t="s">
        <v>48</v>
      </c>
    </row>
    <row r="297" spans="2:20" x14ac:dyDescent="0.2">
      <c r="B297" s="8">
        <v>44193</v>
      </c>
      <c r="C297" s="11"/>
      <c r="D297" s="11"/>
      <c r="E297" s="11"/>
      <c r="F297" s="11"/>
      <c r="G297" s="11"/>
      <c r="H297" s="11" t="s">
        <v>48</v>
      </c>
      <c r="I297" s="12" t="s">
        <v>48</v>
      </c>
      <c r="J297" s="12" t="s">
        <v>48</v>
      </c>
      <c r="K297" s="12" t="s">
        <v>48</v>
      </c>
      <c r="R297" s="12" t="s">
        <v>48</v>
      </c>
      <c r="S297" s="12" t="s">
        <v>48</v>
      </c>
      <c r="T297" s="12" t="s">
        <v>48</v>
      </c>
    </row>
    <row r="298" spans="2:20" x14ac:dyDescent="0.2">
      <c r="B298" s="8">
        <v>44194</v>
      </c>
      <c r="C298" s="11"/>
      <c r="D298" s="11"/>
      <c r="E298" s="11"/>
      <c r="F298" s="11"/>
      <c r="G298" s="11"/>
      <c r="H298" s="11" t="s">
        <v>48</v>
      </c>
      <c r="I298" s="12" t="s">
        <v>48</v>
      </c>
      <c r="J298" s="12" t="s">
        <v>48</v>
      </c>
      <c r="K298" s="12" t="s">
        <v>48</v>
      </c>
      <c r="R298" s="12" t="s">
        <v>48</v>
      </c>
      <c r="S298" s="12" t="s">
        <v>48</v>
      </c>
      <c r="T298" s="12" t="s">
        <v>48</v>
      </c>
    </row>
    <row r="299" spans="2:20" x14ac:dyDescent="0.2">
      <c r="B299" s="8">
        <v>44195</v>
      </c>
      <c r="C299" s="11"/>
      <c r="D299" s="11"/>
      <c r="E299" s="11"/>
      <c r="F299" s="11"/>
      <c r="G299" s="11"/>
      <c r="H299" s="11" t="s">
        <v>48</v>
      </c>
      <c r="I299" s="12" t="s">
        <v>48</v>
      </c>
      <c r="J299" s="12" t="s">
        <v>48</v>
      </c>
      <c r="K299" s="12" t="s">
        <v>48</v>
      </c>
      <c r="R299" s="12" t="s">
        <v>48</v>
      </c>
      <c r="S299" s="12" t="s">
        <v>48</v>
      </c>
      <c r="T299" s="12" t="s">
        <v>48</v>
      </c>
    </row>
    <row r="300" spans="2:20" x14ac:dyDescent="0.2">
      <c r="B300" s="8">
        <v>44196</v>
      </c>
      <c r="C300" s="11"/>
      <c r="D300" s="11"/>
      <c r="E300" s="11"/>
      <c r="F300" s="11"/>
      <c r="G300" s="11"/>
      <c r="H300" s="11" t="s">
        <v>48</v>
      </c>
      <c r="I300" s="12" t="s">
        <v>48</v>
      </c>
      <c r="J300" s="12" t="s">
        <v>48</v>
      </c>
      <c r="K300" s="12" t="s">
        <v>48</v>
      </c>
      <c r="R300" s="12" t="s">
        <v>48</v>
      </c>
      <c r="S300" s="12" t="s">
        <v>48</v>
      </c>
      <c r="T300" s="12" t="s">
        <v>48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36"/>
  <sheetViews>
    <sheetView workbookViewId="0">
      <selection activeCell="D15" sqref="D15"/>
    </sheetView>
  </sheetViews>
  <sheetFormatPr baseColWidth="10" defaultRowHeight="15" x14ac:dyDescent="0.25"/>
  <cols>
    <col min="2" max="2" width="21.42578125" bestFit="1" customWidth="1"/>
    <col min="3" max="3" width="10.85546875" style="20"/>
  </cols>
  <sheetData>
    <row r="2" spans="2:3" x14ac:dyDescent="0.25">
      <c r="C2" s="97" t="s">
        <v>143</v>
      </c>
    </row>
    <row r="3" spans="2:3" x14ac:dyDescent="0.25">
      <c r="C3" s="20" t="s">
        <v>61</v>
      </c>
    </row>
    <row r="4" spans="2:3" x14ac:dyDescent="0.25">
      <c r="B4" t="s">
        <v>64</v>
      </c>
      <c r="C4" s="108">
        <v>1814</v>
      </c>
    </row>
    <row r="5" spans="2:3" x14ac:dyDescent="0.25">
      <c r="B5" t="s">
        <v>65</v>
      </c>
      <c r="C5" s="109">
        <v>51</v>
      </c>
    </row>
    <row r="6" spans="2:3" x14ac:dyDescent="0.25">
      <c r="B6" t="s">
        <v>66</v>
      </c>
      <c r="C6" s="108">
        <v>5</v>
      </c>
    </row>
    <row r="7" spans="2:3" x14ac:dyDescent="0.25">
      <c r="B7" t="s">
        <v>67</v>
      </c>
      <c r="C7" s="109">
        <v>37</v>
      </c>
    </row>
    <row r="8" spans="2:3" x14ac:dyDescent="0.25">
      <c r="B8" t="s">
        <v>68</v>
      </c>
      <c r="C8" s="108">
        <v>3</v>
      </c>
    </row>
    <row r="9" spans="2:3" x14ac:dyDescent="0.25">
      <c r="B9" t="s">
        <v>69</v>
      </c>
      <c r="C9" s="109">
        <v>632</v>
      </c>
    </row>
    <row r="10" spans="2:3" x14ac:dyDescent="0.25">
      <c r="B10" t="s">
        <v>70</v>
      </c>
      <c r="C10" s="109">
        <v>4</v>
      </c>
    </row>
    <row r="11" spans="2:3" x14ac:dyDescent="0.25">
      <c r="B11" t="s">
        <v>71</v>
      </c>
      <c r="C11" s="109">
        <v>5</v>
      </c>
    </row>
    <row r="12" spans="2:3" x14ac:dyDescent="0.25">
      <c r="B12" t="s">
        <v>72</v>
      </c>
      <c r="C12" s="108">
        <v>236</v>
      </c>
    </row>
    <row r="13" spans="2:3" x14ac:dyDescent="0.25">
      <c r="B13" t="s">
        <v>73</v>
      </c>
      <c r="C13" s="108">
        <v>1</v>
      </c>
    </row>
    <row r="14" spans="2:3" x14ac:dyDescent="0.25">
      <c r="B14" t="s">
        <v>74</v>
      </c>
      <c r="C14" s="109">
        <v>124</v>
      </c>
    </row>
    <row r="15" spans="2:3" x14ac:dyDescent="0.25">
      <c r="B15" t="s">
        <v>75</v>
      </c>
      <c r="C15" s="108">
        <v>159</v>
      </c>
    </row>
    <row r="16" spans="2:3" x14ac:dyDescent="0.25">
      <c r="B16" t="s">
        <v>76</v>
      </c>
      <c r="C16" s="108">
        <v>513</v>
      </c>
    </row>
    <row r="17" spans="2:3" x14ac:dyDescent="0.25">
      <c r="B17" t="s">
        <v>77</v>
      </c>
      <c r="C17" s="108">
        <v>96</v>
      </c>
    </row>
    <row r="18" spans="2:3" x14ac:dyDescent="0.25">
      <c r="B18" t="s">
        <v>78</v>
      </c>
      <c r="C18" s="109">
        <v>17</v>
      </c>
    </row>
    <row r="19" spans="2:3" x14ac:dyDescent="0.25">
      <c r="B19" t="s">
        <v>79</v>
      </c>
      <c r="C19" s="109">
        <v>3</v>
      </c>
    </row>
    <row r="20" spans="2:3" x14ac:dyDescent="0.25">
      <c r="B20" t="s">
        <v>80</v>
      </c>
      <c r="C20" s="109">
        <v>55</v>
      </c>
    </row>
    <row r="21" spans="2:3" x14ac:dyDescent="0.25">
      <c r="B21" t="s">
        <v>81</v>
      </c>
      <c r="C21" s="108">
        <v>229</v>
      </c>
    </row>
    <row r="22" spans="2:3" x14ac:dyDescent="0.25">
      <c r="B22" t="s">
        <v>82</v>
      </c>
      <c r="C22" s="109">
        <v>181</v>
      </c>
    </row>
    <row r="23" spans="2:3" x14ac:dyDescent="0.25">
      <c r="B23" t="s">
        <v>83</v>
      </c>
      <c r="C23" s="108">
        <v>24</v>
      </c>
    </row>
    <row r="24" spans="2:3" x14ac:dyDescent="0.25">
      <c r="B24" t="s">
        <v>100</v>
      </c>
      <c r="C24" s="108">
        <v>215</v>
      </c>
    </row>
    <row r="25" spans="2:3" x14ac:dyDescent="0.25">
      <c r="B25" t="s">
        <v>85</v>
      </c>
      <c r="C25" s="109">
        <v>68</v>
      </c>
    </row>
    <row r="26" spans="2:3" x14ac:dyDescent="0.25">
      <c r="B26" t="s">
        <v>86</v>
      </c>
      <c r="C26" s="108">
        <v>67</v>
      </c>
    </row>
    <row r="27" spans="2:3" x14ac:dyDescent="0.25">
      <c r="B27" t="s">
        <v>87</v>
      </c>
      <c r="C27" s="108">
        <v>167</v>
      </c>
    </row>
    <row r="28" spans="2:3" x14ac:dyDescent="0.25">
      <c r="B28" t="s">
        <v>94</v>
      </c>
      <c r="C28" s="108">
        <v>860</v>
      </c>
    </row>
    <row r="29" spans="2:3" x14ac:dyDescent="0.25">
      <c r="B29" t="s">
        <v>95</v>
      </c>
      <c r="C29" s="109">
        <v>32</v>
      </c>
    </row>
    <row r="30" spans="2:3" x14ac:dyDescent="0.25">
      <c r="B30" t="s">
        <v>88</v>
      </c>
      <c r="C30" s="109">
        <v>37</v>
      </c>
    </row>
    <row r="31" spans="2:3" x14ac:dyDescent="0.25">
      <c r="B31" t="s">
        <v>89</v>
      </c>
      <c r="C31" s="109">
        <v>192</v>
      </c>
    </row>
    <row r="32" spans="2:3" x14ac:dyDescent="0.25">
      <c r="B32" t="s">
        <v>96</v>
      </c>
      <c r="C32" s="109">
        <v>16</v>
      </c>
    </row>
    <row r="33" spans="2:3" x14ac:dyDescent="0.25">
      <c r="B33" t="s">
        <v>90</v>
      </c>
      <c r="C33" s="108">
        <v>12</v>
      </c>
    </row>
    <row r="34" spans="2:3" x14ac:dyDescent="0.25">
      <c r="B34" t="s">
        <v>91</v>
      </c>
      <c r="C34" s="109">
        <v>6</v>
      </c>
    </row>
    <row r="35" spans="2:3" x14ac:dyDescent="0.25">
      <c r="B35" t="s">
        <v>92</v>
      </c>
      <c r="C35" s="108">
        <v>1427</v>
      </c>
    </row>
    <row r="36" spans="2:3" x14ac:dyDescent="0.25">
      <c r="C36" s="1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zoomScale="90" zoomScaleNormal="90" zoomScalePageLayoutView="90" workbookViewId="0">
      <selection activeCell="P12" sqref="P12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64</v>
      </c>
      <c r="B2" s="99">
        <v>1571</v>
      </c>
      <c r="C2" s="99">
        <v>37</v>
      </c>
    </row>
    <row r="3" spans="1:3" x14ac:dyDescent="0.25">
      <c r="A3" s="97" t="s">
        <v>92</v>
      </c>
      <c r="B3" s="99">
        <v>1173</v>
      </c>
      <c r="C3" s="99">
        <v>41</v>
      </c>
    </row>
    <row r="4" spans="1:3" x14ac:dyDescent="0.25">
      <c r="A4" s="97" t="s">
        <v>94</v>
      </c>
      <c r="B4" s="99">
        <v>785</v>
      </c>
      <c r="C4" s="99">
        <v>45</v>
      </c>
    </row>
    <row r="5" spans="1:3" x14ac:dyDescent="0.25">
      <c r="A5" s="97" t="s">
        <v>69</v>
      </c>
      <c r="B5" s="99">
        <v>594</v>
      </c>
      <c r="C5" s="99">
        <v>76</v>
      </c>
    </row>
    <row r="6" spans="1:3" x14ac:dyDescent="0.25">
      <c r="A6" s="97" t="s">
        <v>76</v>
      </c>
      <c r="B6" s="99">
        <v>435</v>
      </c>
      <c r="C6" s="99">
        <v>7</v>
      </c>
    </row>
    <row r="7" spans="1:3" x14ac:dyDescent="0.25">
      <c r="A7" s="97" t="s">
        <v>81</v>
      </c>
      <c r="B7" s="99">
        <v>198</v>
      </c>
      <c r="C7" s="99">
        <v>13</v>
      </c>
    </row>
    <row r="8" spans="1:3" x14ac:dyDescent="0.25">
      <c r="A8" s="97" t="s">
        <v>72</v>
      </c>
      <c r="B8" s="99">
        <v>187</v>
      </c>
      <c r="C8" s="99">
        <v>5</v>
      </c>
    </row>
    <row r="9" spans="1:3" x14ac:dyDescent="0.25">
      <c r="A9" s="97" t="s">
        <v>89</v>
      </c>
      <c r="B9" s="99">
        <v>175</v>
      </c>
      <c r="C9" s="99">
        <v>3</v>
      </c>
    </row>
    <row r="10" spans="1:3" x14ac:dyDescent="0.25">
      <c r="A10" s="97" t="s">
        <v>87</v>
      </c>
      <c r="B10" s="99">
        <v>166</v>
      </c>
      <c r="C10" s="99">
        <v>6</v>
      </c>
    </row>
    <row r="11" spans="1:3" x14ac:dyDescent="0.25">
      <c r="A11" s="97" t="s">
        <v>100</v>
      </c>
      <c r="B11" s="99">
        <v>165</v>
      </c>
      <c r="C11" s="99">
        <v>7</v>
      </c>
    </row>
    <row r="12" spans="1:3" x14ac:dyDescent="0.25">
      <c r="A12" s="97" t="s">
        <v>82</v>
      </c>
      <c r="B12" s="99">
        <v>154</v>
      </c>
      <c r="C12" s="99">
        <v>11</v>
      </c>
    </row>
    <row r="13" spans="1:3" x14ac:dyDescent="0.25">
      <c r="A13" s="97" t="s">
        <v>74</v>
      </c>
      <c r="B13" s="99">
        <v>114</v>
      </c>
      <c r="C13" s="99">
        <v>1</v>
      </c>
    </row>
    <row r="14" spans="1:3" x14ac:dyDescent="0.25">
      <c r="A14" s="97" t="s">
        <v>75</v>
      </c>
      <c r="B14" s="99">
        <v>111</v>
      </c>
      <c r="C14" s="99">
        <v>2</v>
      </c>
    </row>
    <row r="15" spans="1:3" x14ac:dyDescent="0.25">
      <c r="A15" s="97" t="s">
        <v>77</v>
      </c>
      <c r="B15" s="99">
        <v>86</v>
      </c>
      <c r="C15" s="99">
        <v>3</v>
      </c>
    </row>
    <row r="16" spans="1:3" x14ac:dyDescent="0.25">
      <c r="A16" s="97" t="s">
        <v>86</v>
      </c>
      <c r="B16" s="99">
        <v>62</v>
      </c>
      <c r="C16" s="99">
        <v>8</v>
      </c>
    </row>
    <row r="17" spans="1:3" x14ac:dyDescent="0.25">
      <c r="A17" s="97" t="s">
        <v>85</v>
      </c>
      <c r="B17" s="99">
        <v>53</v>
      </c>
      <c r="C17" s="99">
        <v>3</v>
      </c>
    </row>
    <row r="18" spans="1:3" x14ac:dyDescent="0.25">
      <c r="A18" s="97" t="s">
        <v>80</v>
      </c>
      <c r="B18" s="99">
        <v>43</v>
      </c>
      <c r="C18" s="99">
        <v>1</v>
      </c>
    </row>
    <row r="19" spans="1:3" x14ac:dyDescent="0.25">
      <c r="A19" s="97" t="s">
        <v>88</v>
      </c>
      <c r="B19" s="99">
        <v>37</v>
      </c>
      <c r="C19" s="99">
        <v>2</v>
      </c>
    </row>
    <row r="20" spans="1:3" x14ac:dyDescent="0.25">
      <c r="A20" s="97" t="s">
        <v>67</v>
      </c>
      <c r="B20" s="99">
        <v>35</v>
      </c>
      <c r="C20" s="99">
        <v>1</v>
      </c>
    </row>
    <row r="21" spans="1:3" x14ac:dyDescent="0.25">
      <c r="A21" s="97" t="s">
        <v>65</v>
      </c>
      <c r="B21" s="99">
        <v>34</v>
      </c>
      <c r="C21" s="99">
        <v>1</v>
      </c>
    </row>
    <row r="22" spans="1:3" x14ac:dyDescent="0.25">
      <c r="A22" s="97" t="s">
        <v>95</v>
      </c>
      <c r="B22" s="99">
        <v>25</v>
      </c>
      <c r="C22" s="99">
        <v>1</v>
      </c>
    </row>
    <row r="23" spans="1:3" x14ac:dyDescent="0.25">
      <c r="A23" s="97" t="s">
        <v>83</v>
      </c>
      <c r="B23" s="99">
        <v>22</v>
      </c>
      <c r="C23" s="99">
        <v>1</v>
      </c>
    </row>
    <row r="24" spans="1:3" x14ac:dyDescent="0.25">
      <c r="A24" s="97" t="s">
        <v>78</v>
      </c>
      <c r="B24" s="99">
        <v>17</v>
      </c>
      <c r="C24" s="99">
        <v>0</v>
      </c>
    </row>
    <row r="25" spans="1:3" x14ac:dyDescent="0.25">
      <c r="A25" s="97" t="s">
        <v>96</v>
      </c>
      <c r="B25" s="99">
        <v>15</v>
      </c>
      <c r="C25" s="99">
        <v>3</v>
      </c>
    </row>
    <row r="26" spans="1:3" x14ac:dyDescent="0.25">
      <c r="A26" s="97" t="s">
        <v>90</v>
      </c>
      <c r="B26" s="99">
        <v>12</v>
      </c>
      <c r="C26" s="99">
        <v>2</v>
      </c>
    </row>
    <row r="27" spans="1:3" x14ac:dyDescent="0.25">
      <c r="A27" s="97" t="s">
        <v>66</v>
      </c>
      <c r="B27" s="99">
        <v>5</v>
      </c>
      <c r="C27" s="99">
        <v>0</v>
      </c>
    </row>
    <row r="28" spans="1:3" x14ac:dyDescent="0.25">
      <c r="A28" s="97" t="s">
        <v>71</v>
      </c>
      <c r="B28" s="99">
        <v>5</v>
      </c>
      <c r="C28" s="99">
        <v>0</v>
      </c>
    </row>
    <row r="29" spans="1:3" x14ac:dyDescent="0.25">
      <c r="A29" s="97" t="s">
        <v>91</v>
      </c>
      <c r="B29" s="99">
        <v>5</v>
      </c>
      <c r="C29" s="99">
        <v>2</v>
      </c>
    </row>
    <row r="30" spans="1:3" x14ac:dyDescent="0.25">
      <c r="A30" s="97" t="s">
        <v>68</v>
      </c>
      <c r="B30" s="99">
        <v>3</v>
      </c>
      <c r="C30" s="99">
        <v>0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70</v>
      </c>
      <c r="B32" s="99">
        <v>2</v>
      </c>
      <c r="C32" s="99">
        <v>0</v>
      </c>
    </row>
    <row r="33" spans="1:3" x14ac:dyDescent="0.25">
      <c r="A33" s="97" t="s">
        <v>73</v>
      </c>
      <c r="B33" s="99">
        <v>1</v>
      </c>
      <c r="C33" s="99">
        <v>0</v>
      </c>
    </row>
    <row r="34" spans="1:3" x14ac:dyDescent="0.25">
      <c r="A34"/>
      <c r="B34"/>
      <c r="C34"/>
    </row>
  </sheetData>
  <autoFilter ref="A1:C34" xr:uid="{00000000-0009-0000-0000-00000A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zoomScale="90" zoomScaleNormal="90" zoomScalePageLayoutView="90" workbookViewId="0">
      <selection activeCell="P4" sqref="P4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64</v>
      </c>
      <c r="B2" s="99">
        <v>1457</v>
      </c>
      <c r="C2" s="99">
        <v>35</v>
      </c>
    </row>
    <row r="3" spans="1:3" x14ac:dyDescent="0.25">
      <c r="A3" s="97" t="s">
        <v>92</v>
      </c>
      <c r="B3" s="99">
        <v>1057</v>
      </c>
      <c r="C3" s="99">
        <v>38</v>
      </c>
    </row>
    <row r="4" spans="1:3" x14ac:dyDescent="0.25">
      <c r="A4" s="97" t="s">
        <v>94</v>
      </c>
      <c r="B4" s="99">
        <v>719</v>
      </c>
      <c r="C4" s="99">
        <v>43</v>
      </c>
    </row>
    <row r="5" spans="1:3" x14ac:dyDescent="0.25">
      <c r="A5" s="97" t="s">
        <v>69</v>
      </c>
      <c r="B5" s="99">
        <v>557</v>
      </c>
      <c r="C5" s="99">
        <v>74</v>
      </c>
    </row>
    <row r="6" spans="1:3" x14ac:dyDescent="0.25">
      <c r="A6" s="97" t="s">
        <v>76</v>
      </c>
      <c r="B6" s="99">
        <v>414</v>
      </c>
      <c r="C6" s="99">
        <v>7</v>
      </c>
    </row>
    <row r="7" spans="1:3" x14ac:dyDescent="0.25">
      <c r="A7" s="97" t="s">
        <v>81</v>
      </c>
      <c r="B7" s="99">
        <v>185</v>
      </c>
      <c r="C7" s="99">
        <v>11</v>
      </c>
    </row>
    <row r="8" spans="1:3" x14ac:dyDescent="0.25">
      <c r="A8" s="97" t="s">
        <v>72</v>
      </c>
      <c r="B8" s="99">
        <v>162</v>
      </c>
      <c r="C8" s="99">
        <v>5</v>
      </c>
    </row>
    <row r="9" spans="1:3" x14ac:dyDescent="0.25">
      <c r="A9" s="97" t="s">
        <v>89</v>
      </c>
      <c r="B9" s="99">
        <v>162</v>
      </c>
      <c r="C9" s="99">
        <v>3</v>
      </c>
    </row>
    <row r="10" spans="1:3" x14ac:dyDescent="0.25">
      <c r="A10" s="97" t="s">
        <v>82</v>
      </c>
      <c r="B10" s="99">
        <v>145</v>
      </c>
      <c r="C10" s="99">
        <v>11</v>
      </c>
    </row>
    <row r="11" spans="1:3" x14ac:dyDescent="0.25">
      <c r="A11" s="97" t="s">
        <v>100</v>
      </c>
      <c r="B11" s="99">
        <v>138</v>
      </c>
      <c r="C11" s="99">
        <v>4</v>
      </c>
    </row>
    <row r="12" spans="1:3" x14ac:dyDescent="0.25">
      <c r="A12" s="97" t="s">
        <v>87</v>
      </c>
      <c r="B12" s="99">
        <v>138</v>
      </c>
      <c r="C12" s="99">
        <v>6</v>
      </c>
    </row>
    <row r="13" spans="1:3" x14ac:dyDescent="0.25">
      <c r="A13" s="97" t="s">
        <v>74</v>
      </c>
      <c r="B13" s="99">
        <v>109</v>
      </c>
      <c r="C13" s="99">
        <v>1</v>
      </c>
    </row>
    <row r="14" spans="1:3" x14ac:dyDescent="0.25">
      <c r="A14" s="97" t="s">
        <v>75</v>
      </c>
      <c r="B14" s="99">
        <v>97</v>
      </c>
      <c r="C14" s="99">
        <v>2</v>
      </c>
    </row>
    <row r="15" spans="1:3" x14ac:dyDescent="0.25">
      <c r="A15" s="97" t="s">
        <v>77</v>
      </c>
      <c r="B15" s="99">
        <v>79</v>
      </c>
      <c r="C15" s="99">
        <v>3</v>
      </c>
    </row>
    <row r="16" spans="1:3" x14ac:dyDescent="0.25">
      <c r="A16" s="97" t="s">
        <v>86</v>
      </c>
      <c r="B16" s="99">
        <v>56</v>
      </c>
      <c r="C16" s="99">
        <v>7</v>
      </c>
    </row>
    <row r="17" spans="1:3" x14ac:dyDescent="0.25">
      <c r="A17" s="97" t="s">
        <v>85</v>
      </c>
      <c r="B17" s="99">
        <v>43</v>
      </c>
      <c r="C17" s="99">
        <v>3</v>
      </c>
    </row>
    <row r="18" spans="1:3" x14ac:dyDescent="0.25">
      <c r="A18" s="97" t="s">
        <v>80</v>
      </c>
      <c r="B18" s="99">
        <v>37</v>
      </c>
      <c r="C18" s="99">
        <v>1</v>
      </c>
    </row>
    <row r="19" spans="1:3" x14ac:dyDescent="0.25">
      <c r="A19" s="97" t="s">
        <v>67</v>
      </c>
      <c r="B19" s="99">
        <v>35</v>
      </c>
      <c r="C19" s="99">
        <v>1</v>
      </c>
    </row>
    <row r="20" spans="1:3" x14ac:dyDescent="0.25">
      <c r="A20" s="97" t="s">
        <v>88</v>
      </c>
      <c r="B20" s="99">
        <v>32</v>
      </c>
      <c r="C20" s="99">
        <v>2</v>
      </c>
    </row>
    <row r="21" spans="1:3" x14ac:dyDescent="0.25">
      <c r="A21" s="97" t="s">
        <v>65</v>
      </c>
      <c r="B21" s="99">
        <v>25</v>
      </c>
      <c r="C21" s="99">
        <v>1</v>
      </c>
    </row>
    <row r="22" spans="1:3" x14ac:dyDescent="0.25">
      <c r="A22" s="97" t="s">
        <v>95</v>
      </c>
      <c r="B22" s="99">
        <v>24</v>
      </c>
      <c r="C22" s="99">
        <v>1</v>
      </c>
    </row>
    <row r="23" spans="1:3" x14ac:dyDescent="0.25">
      <c r="A23" s="97" t="s">
        <v>83</v>
      </c>
      <c r="B23" s="99">
        <v>21</v>
      </c>
      <c r="C23" s="99">
        <v>1</v>
      </c>
    </row>
    <row r="24" spans="1:3" x14ac:dyDescent="0.25">
      <c r="A24" s="97" t="s">
        <v>78</v>
      </c>
      <c r="B24" s="99">
        <v>13</v>
      </c>
      <c r="C24" s="99">
        <v>0</v>
      </c>
    </row>
    <row r="25" spans="1:3" x14ac:dyDescent="0.25">
      <c r="A25" s="97" t="s">
        <v>96</v>
      </c>
      <c r="B25" s="99">
        <v>13</v>
      </c>
      <c r="C25" s="99">
        <v>3</v>
      </c>
    </row>
    <row r="26" spans="1:3" x14ac:dyDescent="0.25">
      <c r="A26" s="97" t="s">
        <v>90</v>
      </c>
      <c r="B26" s="99">
        <v>11</v>
      </c>
      <c r="C26" s="99">
        <v>2</v>
      </c>
    </row>
    <row r="27" spans="1:3" x14ac:dyDescent="0.25">
      <c r="A27" s="97" t="s">
        <v>66</v>
      </c>
      <c r="B27" s="99">
        <v>4</v>
      </c>
      <c r="C27" s="99">
        <v>0</v>
      </c>
    </row>
    <row r="28" spans="1:3" x14ac:dyDescent="0.25">
      <c r="A28" s="97" t="s">
        <v>71</v>
      </c>
      <c r="B28" s="99">
        <v>4</v>
      </c>
      <c r="C28" s="99">
        <v>0</v>
      </c>
    </row>
    <row r="29" spans="1:3" x14ac:dyDescent="0.25">
      <c r="A29" s="97" t="s">
        <v>91</v>
      </c>
      <c r="B29" s="99">
        <v>4</v>
      </c>
      <c r="C29" s="99">
        <v>2</v>
      </c>
    </row>
    <row r="30" spans="1:3" x14ac:dyDescent="0.25">
      <c r="A30" s="97" t="s">
        <v>68</v>
      </c>
      <c r="B30" s="99">
        <v>3</v>
      </c>
      <c r="C30" s="99">
        <v>0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70</v>
      </c>
      <c r="B32" s="99">
        <v>1</v>
      </c>
      <c r="C32" s="99">
        <v>0</v>
      </c>
    </row>
    <row r="33" spans="1:3" x14ac:dyDescent="0.25">
      <c r="A33" s="97" t="s">
        <v>73</v>
      </c>
      <c r="B33" s="99">
        <v>1</v>
      </c>
      <c r="C33" s="99">
        <v>0</v>
      </c>
    </row>
    <row r="34" spans="1:3" x14ac:dyDescent="0.25">
      <c r="A34"/>
      <c r="B34"/>
      <c r="C34"/>
    </row>
  </sheetData>
  <autoFilter ref="A1:C34" xr:uid="{00000000-0009-0000-0000-00000B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zoomScale="90" zoomScaleNormal="90" zoomScalePageLayoutView="90" workbookViewId="0">
      <selection activeCell="Q7" sqref="Q7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64</v>
      </c>
      <c r="B2" s="99">
        <v>1401</v>
      </c>
      <c r="C2" s="99">
        <v>35</v>
      </c>
    </row>
    <row r="3" spans="1:3" x14ac:dyDescent="0.25">
      <c r="A3" s="97" t="s">
        <v>92</v>
      </c>
      <c r="B3" s="99">
        <v>1013</v>
      </c>
      <c r="C3" s="99">
        <v>38</v>
      </c>
    </row>
    <row r="4" spans="1:3" x14ac:dyDescent="0.25">
      <c r="A4" s="97" t="s">
        <v>94</v>
      </c>
      <c r="B4" s="99">
        <v>694</v>
      </c>
      <c r="C4" s="99">
        <v>43</v>
      </c>
    </row>
    <row r="5" spans="1:3" x14ac:dyDescent="0.25">
      <c r="A5" s="97" t="s">
        <v>69</v>
      </c>
      <c r="B5" s="99">
        <v>547</v>
      </c>
      <c r="C5" s="99">
        <v>73</v>
      </c>
    </row>
    <row r="6" spans="1:3" x14ac:dyDescent="0.25">
      <c r="A6" s="97" t="s">
        <v>76</v>
      </c>
      <c r="B6" s="99">
        <v>388</v>
      </c>
      <c r="C6" s="99">
        <v>7</v>
      </c>
    </row>
    <row r="7" spans="1:3" x14ac:dyDescent="0.25">
      <c r="A7" s="97" t="s">
        <v>81</v>
      </c>
      <c r="B7" s="99">
        <v>175</v>
      </c>
      <c r="C7" s="99">
        <v>11</v>
      </c>
    </row>
    <row r="8" spans="1:3" x14ac:dyDescent="0.25">
      <c r="A8" s="97" t="s">
        <v>72</v>
      </c>
      <c r="B8" s="99">
        <v>162</v>
      </c>
      <c r="C8" s="99">
        <v>5</v>
      </c>
    </row>
    <row r="9" spans="1:3" x14ac:dyDescent="0.25">
      <c r="A9" s="97" t="s">
        <v>89</v>
      </c>
      <c r="B9" s="99">
        <v>160</v>
      </c>
      <c r="C9" s="99">
        <v>3</v>
      </c>
    </row>
    <row r="10" spans="1:3" x14ac:dyDescent="0.25">
      <c r="A10" s="97" t="s">
        <v>82</v>
      </c>
      <c r="B10" s="99">
        <v>141</v>
      </c>
      <c r="C10" s="99">
        <v>11</v>
      </c>
    </row>
    <row r="11" spans="1:3" x14ac:dyDescent="0.25">
      <c r="A11" s="97" t="s">
        <v>87</v>
      </c>
      <c r="B11" s="99">
        <v>134</v>
      </c>
      <c r="C11" s="99">
        <v>6</v>
      </c>
    </row>
    <row r="12" spans="1:3" x14ac:dyDescent="0.25">
      <c r="A12" s="97" t="s">
        <v>100</v>
      </c>
      <c r="B12" s="99">
        <v>132</v>
      </c>
      <c r="C12" s="99">
        <v>3</v>
      </c>
    </row>
    <row r="13" spans="1:3" x14ac:dyDescent="0.25">
      <c r="A13" s="97" t="s">
        <v>74</v>
      </c>
      <c r="B13" s="99">
        <v>109</v>
      </c>
      <c r="C13" s="99">
        <v>1</v>
      </c>
    </row>
    <row r="14" spans="1:3" x14ac:dyDescent="0.25">
      <c r="A14" s="97" t="s">
        <v>75</v>
      </c>
      <c r="B14" s="99">
        <v>97</v>
      </c>
      <c r="C14" s="99">
        <v>2</v>
      </c>
    </row>
    <row r="15" spans="1:3" x14ac:dyDescent="0.25">
      <c r="A15" s="97" t="s">
        <v>77</v>
      </c>
      <c r="B15" s="99">
        <v>79</v>
      </c>
      <c r="C15" s="99">
        <v>3</v>
      </c>
    </row>
    <row r="16" spans="1:3" x14ac:dyDescent="0.25">
      <c r="A16" s="97" t="s">
        <v>86</v>
      </c>
      <c r="B16" s="99">
        <v>54</v>
      </c>
      <c r="C16" s="99">
        <v>7</v>
      </c>
    </row>
    <row r="17" spans="1:3" x14ac:dyDescent="0.25">
      <c r="A17" s="97" t="s">
        <v>85</v>
      </c>
      <c r="B17" s="99">
        <v>39</v>
      </c>
      <c r="C17" s="99">
        <v>3</v>
      </c>
    </row>
    <row r="18" spans="1:3" x14ac:dyDescent="0.25">
      <c r="A18" s="97" t="s">
        <v>80</v>
      </c>
      <c r="B18" s="99">
        <v>37</v>
      </c>
      <c r="C18" s="99">
        <v>1</v>
      </c>
    </row>
    <row r="19" spans="1:3" x14ac:dyDescent="0.25">
      <c r="A19" s="97" t="s">
        <v>67</v>
      </c>
      <c r="B19" s="99">
        <v>33</v>
      </c>
      <c r="C19" s="99">
        <v>1</v>
      </c>
    </row>
    <row r="20" spans="1:3" x14ac:dyDescent="0.25">
      <c r="A20" s="97" t="s">
        <v>88</v>
      </c>
      <c r="B20" s="99">
        <v>32</v>
      </c>
      <c r="C20" s="99">
        <v>2</v>
      </c>
    </row>
    <row r="21" spans="1:3" x14ac:dyDescent="0.25">
      <c r="A21" s="97" t="s">
        <v>65</v>
      </c>
      <c r="B21" s="99">
        <v>24</v>
      </c>
      <c r="C21" s="99">
        <v>1</v>
      </c>
    </row>
    <row r="22" spans="1:3" x14ac:dyDescent="0.25">
      <c r="A22" s="97" t="s">
        <v>83</v>
      </c>
      <c r="B22" s="99">
        <v>21</v>
      </c>
      <c r="C22" s="99">
        <v>1</v>
      </c>
    </row>
    <row r="23" spans="1:3" x14ac:dyDescent="0.25">
      <c r="A23" s="97" t="s">
        <v>95</v>
      </c>
      <c r="B23" s="99">
        <v>17</v>
      </c>
      <c r="C23" s="99">
        <v>1</v>
      </c>
    </row>
    <row r="24" spans="1:3" x14ac:dyDescent="0.25">
      <c r="A24" s="97" t="s">
        <v>78</v>
      </c>
      <c r="B24" s="99">
        <v>13</v>
      </c>
      <c r="C24" s="99">
        <v>0</v>
      </c>
    </row>
    <row r="25" spans="1:3" x14ac:dyDescent="0.25">
      <c r="A25" s="97" t="s">
        <v>96</v>
      </c>
      <c r="B25" s="99">
        <v>11</v>
      </c>
      <c r="C25" s="99">
        <v>3</v>
      </c>
    </row>
    <row r="26" spans="1:3" x14ac:dyDescent="0.25">
      <c r="A26" s="97" t="s">
        <v>90</v>
      </c>
      <c r="B26" s="99">
        <v>11</v>
      </c>
      <c r="C26" s="99">
        <v>2</v>
      </c>
    </row>
    <row r="27" spans="1:3" x14ac:dyDescent="0.25">
      <c r="A27" s="97" t="s">
        <v>66</v>
      </c>
      <c r="B27" s="99">
        <v>4</v>
      </c>
      <c r="C27" s="99">
        <v>0</v>
      </c>
    </row>
    <row r="28" spans="1:3" x14ac:dyDescent="0.25">
      <c r="A28" s="97" t="s">
        <v>71</v>
      </c>
      <c r="B28" s="99">
        <v>4</v>
      </c>
      <c r="C28" s="99">
        <v>0</v>
      </c>
    </row>
    <row r="29" spans="1:3" x14ac:dyDescent="0.25">
      <c r="A29" s="97" t="s">
        <v>91</v>
      </c>
      <c r="B29" s="99">
        <v>4</v>
      </c>
      <c r="C29" s="99">
        <v>2</v>
      </c>
    </row>
    <row r="30" spans="1:3" x14ac:dyDescent="0.25">
      <c r="A30" s="97" t="s">
        <v>68</v>
      </c>
      <c r="B30" s="99">
        <v>3</v>
      </c>
      <c r="C30" s="99">
        <v>0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73</v>
      </c>
      <c r="B32" s="99">
        <v>1</v>
      </c>
      <c r="C32" s="99">
        <v>0</v>
      </c>
    </row>
    <row r="33" spans="1:3" x14ac:dyDescent="0.25">
      <c r="A33" s="97" t="s">
        <v>70</v>
      </c>
      <c r="B33" s="99">
        <v>0</v>
      </c>
      <c r="C33" s="99">
        <v>0</v>
      </c>
    </row>
    <row r="34" spans="1:3" x14ac:dyDescent="0.25">
      <c r="A34"/>
      <c r="B34"/>
      <c r="C34"/>
    </row>
  </sheetData>
  <autoFilter ref="A1:C34" xr:uid="{00000000-0009-0000-0000-00000C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zoomScale="90" zoomScaleNormal="90" zoomScalePageLayoutView="90" workbookViewId="0">
      <selection activeCell="O7" sqref="O7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93</v>
      </c>
      <c r="B2" s="99">
        <v>5300</v>
      </c>
      <c r="C2" s="99">
        <v>260</v>
      </c>
    </row>
    <row r="3" spans="1:3" x14ac:dyDescent="0.25">
      <c r="A3" s="97" t="s">
        <v>64</v>
      </c>
      <c r="B3" s="99">
        <v>1337</v>
      </c>
      <c r="C3" s="99">
        <v>34</v>
      </c>
    </row>
    <row r="4" spans="1:3" x14ac:dyDescent="0.25">
      <c r="A4" s="97" t="s">
        <v>92</v>
      </c>
      <c r="B4" s="99">
        <v>922</v>
      </c>
      <c r="C4" s="99">
        <v>38</v>
      </c>
    </row>
    <row r="5" spans="1:3" x14ac:dyDescent="0.25">
      <c r="A5" s="97" t="s">
        <v>94</v>
      </c>
      <c r="B5" s="99">
        <v>670</v>
      </c>
      <c r="C5" s="99">
        <v>41</v>
      </c>
    </row>
    <row r="6" spans="1:3" x14ac:dyDescent="0.25">
      <c r="A6" s="97" t="s">
        <v>69</v>
      </c>
      <c r="B6" s="99">
        <v>519</v>
      </c>
      <c r="C6" s="99">
        <v>72</v>
      </c>
    </row>
    <row r="7" spans="1:3" x14ac:dyDescent="0.25">
      <c r="A7" s="97" t="s">
        <v>76</v>
      </c>
      <c r="B7" s="99">
        <v>387</v>
      </c>
      <c r="C7" s="99">
        <v>7</v>
      </c>
    </row>
    <row r="8" spans="1:3" x14ac:dyDescent="0.25">
      <c r="A8" s="97" t="s">
        <v>81</v>
      </c>
      <c r="B8" s="99">
        <v>174</v>
      </c>
      <c r="C8" s="99">
        <v>11</v>
      </c>
    </row>
    <row r="9" spans="1:3" x14ac:dyDescent="0.25">
      <c r="A9" s="97" t="s">
        <v>72</v>
      </c>
      <c r="B9" s="99">
        <v>162</v>
      </c>
      <c r="C9" s="99">
        <v>5</v>
      </c>
    </row>
    <row r="10" spans="1:3" x14ac:dyDescent="0.25">
      <c r="A10" s="97" t="s">
        <v>89</v>
      </c>
      <c r="B10" s="99">
        <v>159</v>
      </c>
      <c r="C10" s="99">
        <v>3</v>
      </c>
    </row>
    <row r="11" spans="1:3" x14ac:dyDescent="0.25">
      <c r="A11" s="97" t="s">
        <v>82</v>
      </c>
      <c r="B11" s="99">
        <v>134</v>
      </c>
      <c r="C11" s="99">
        <v>11</v>
      </c>
    </row>
    <row r="12" spans="1:3" x14ac:dyDescent="0.25">
      <c r="A12" s="97" t="s">
        <v>87</v>
      </c>
      <c r="B12" s="99">
        <v>133</v>
      </c>
      <c r="C12" s="99">
        <v>6</v>
      </c>
    </row>
    <row r="13" spans="1:3" x14ac:dyDescent="0.25">
      <c r="A13" s="97" t="s">
        <v>100</v>
      </c>
      <c r="B13" s="99">
        <v>126</v>
      </c>
      <c r="C13" s="99">
        <v>3</v>
      </c>
    </row>
    <row r="14" spans="1:3" x14ac:dyDescent="0.25">
      <c r="A14" s="97" t="s">
        <v>74</v>
      </c>
      <c r="B14" s="99">
        <v>100</v>
      </c>
      <c r="C14" s="99">
        <v>1</v>
      </c>
    </row>
    <row r="15" spans="1:3" x14ac:dyDescent="0.25">
      <c r="A15" s="97" t="s">
        <v>75</v>
      </c>
      <c r="B15" s="99">
        <v>95</v>
      </c>
      <c r="C15" s="99">
        <v>2</v>
      </c>
    </row>
    <row r="16" spans="1:3" x14ac:dyDescent="0.25">
      <c r="A16" s="97" t="s">
        <v>77</v>
      </c>
      <c r="B16" s="99">
        <v>74</v>
      </c>
      <c r="C16" s="99">
        <v>3</v>
      </c>
    </row>
    <row r="17" spans="1:3" x14ac:dyDescent="0.25">
      <c r="A17" s="97" t="s">
        <v>86</v>
      </c>
      <c r="B17" s="99">
        <v>54</v>
      </c>
      <c r="C17" s="99">
        <v>7</v>
      </c>
    </row>
    <row r="18" spans="1:3" x14ac:dyDescent="0.25">
      <c r="A18" s="97" t="s">
        <v>85</v>
      </c>
      <c r="B18" s="99">
        <v>38</v>
      </c>
      <c r="C18" s="99">
        <v>3</v>
      </c>
    </row>
    <row r="19" spans="1:3" x14ac:dyDescent="0.25">
      <c r="A19" s="97" t="s">
        <v>80</v>
      </c>
      <c r="B19" s="99">
        <v>36</v>
      </c>
      <c r="C19" s="99">
        <v>1</v>
      </c>
    </row>
    <row r="20" spans="1:3" x14ac:dyDescent="0.25">
      <c r="A20" s="97" t="s">
        <v>67</v>
      </c>
      <c r="B20" s="99">
        <v>33</v>
      </c>
      <c r="C20" s="99">
        <v>1</v>
      </c>
    </row>
    <row r="21" spans="1:3" x14ac:dyDescent="0.25">
      <c r="A21" s="97" t="s">
        <v>88</v>
      </c>
      <c r="B21" s="99">
        <v>32</v>
      </c>
      <c r="C21" s="99">
        <v>2</v>
      </c>
    </row>
    <row r="22" spans="1:3" x14ac:dyDescent="0.25">
      <c r="A22" s="97" t="s">
        <v>65</v>
      </c>
      <c r="B22" s="99">
        <v>24</v>
      </c>
      <c r="C22" s="99">
        <v>1</v>
      </c>
    </row>
    <row r="23" spans="1:3" x14ac:dyDescent="0.25">
      <c r="A23" s="97" t="s">
        <v>83</v>
      </c>
      <c r="B23" s="99">
        <v>21</v>
      </c>
      <c r="C23" s="99">
        <v>1</v>
      </c>
    </row>
    <row r="24" spans="1:3" x14ac:dyDescent="0.25">
      <c r="A24" s="97" t="s">
        <v>95</v>
      </c>
      <c r="B24" s="99">
        <v>17</v>
      </c>
      <c r="C24" s="99">
        <v>1</v>
      </c>
    </row>
    <row r="25" spans="1:3" x14ac:dyDescent="0.25">
      <c r="A25" s="97" t="s">
        <v>78</v>
      </c>
      <c r="B25" s="99">
        <v>15</v>
      </c>
      <c r="C25" s="99">
        <v>0</v>
      </c>
    </row>
    <row r="26" spans="1:3" x14ac:dyDescent="0.25">
      <c r="A26" s="97" t="s">
        <v>96</v>
      </c>
      <c r="B26" s="99">
        <v>11</v>
      </c>
      <c r="C26" s="99">
        <v>3</v>
      </c>
    </row>
    <row r="27" spans="1:3" x14ac:dyDescent="0.25">
      <c r="A27" s="97" t="s">
        <v>90</v>
      </c>
      <c r="B27" s="99">
        <v>9</v>
      </c>
      <c r="C27" s="99">
        <v>1</v>
      </c>
    </row>
    <row r="28" spans="1:3" x14ac:dyDescent="0.25">
      <c r="A28" s="97" t="s">
        <v>66</v>
      </c>
      <c r="B28" s="99">
        <v>4</v>
      </c>
      <c r="C28" s="99">
        <v>0</v>
      </c>
    </row>
    <row r="29" spans="1:3" x14ac:dyDescent="0.25">
      <c r="A29" s="97" t="s">
        <v>71</v>
      </c>
      <c r="B29" s="99">
        <v>4</v>
      </c>
      <c r="C29" s="99">
        <v>0</v>
      </c>
    </row>
    <row r="30" spans="1:3" x14ac:dyDescent="0.25">
      <c r="A30" s="97" t="s">
        <v>91</v>
      </c>
      <c r="B30" s="99">
        <v>4</v>
      </c>
      <c r="C30" s="99">
        <v>2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68</v>
      </c>
      <c r="B32" s="99">
        <v>2</v>
      </c>
      <c r="C32" s="99">
        <v>0</v>
      </c>
    </row>
    <row r="33" spans="1:3" x14ac:dyDescent="0.25">
      <c r="A33" s="97" t="s">
        <v>73</v>
      </c>
      <c r="B33" s="99">
        <v>1</v>
      </c>
      <c r="C33" s="99">
        <v>0</v>
      </c>
    </row>
    <row r="34" spans="1:3" x14ac:dyDescent="0.25">
      <c r="A34" s="97" t="s">
        <v>70</v>
      </c>
      <c r="B34" s="99">
        <v>0</v>
      </c>
      <c r="C34" s="99">
        <v>0</v>
      </c>
    </row>
  </sheetData>
  <autoFilter ref="A1:C34" xr:uid="{00000000-0009-0000-0000-00000D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zoomScale="90" zoomScaleNormal="90" zoomScalePageLayoutView="90" workbookViewId="0">
      <selection activeCell="D15" sqref="D15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93</v>
      </c>
      <c r="B2" s="99">
        <v>5044</v>
      </c>
      <c r="C2" s="99">
        <v>245</v>
      </c>
    </row>
    <row r="3" spans="1:3" x14ac:dyDescent="0.25">
      <c r="A3" s="97" t="s">
        <v>64</v>
      </c>
      <c r="B3" s="99">
        <v>1295</v>
      </c>
      <c r="C3" s="99">
        <v>32</v>
      </c>
    </row>
    <row r="4" spans="1:3" x14ac:dyDescent="0.25">
      <c r="A4" s="97" t="s">
        <v>92</v>
      </c>
      <c r="B4" s="99">
        <v>880</v>
      </c>
      <c r="C4" s="99">
        <v>36</v>
      </c>
    </row>
    <row r="5" spans="1:3" x14ac:dyDescent="0.25">
      <c r="A5" s="97" t="s">
        <v>94</v>
      </c>
      <c r="B5" s="99">
        <v>638</v>
      </c>
      <c r="C5" s="99">
        <v>38</v>
      </c>
    </row>
    <row r="6" spans="1:3" x14ac:dyDescent="0.25">
      <c r="A6" s="97" t="s">
        <v>69</v>
      </c>
      <c r="B6" s="99">
        <v>486</v>
      </c>
      <c r="C6" s="99">
        <v>68</v>
      </c>
    </row>
    <row r="7" spans="1:3" x14ac:dyDescent="0.25">
      <c r="A7" s="97" t="s">
        <v>76</v>
      </c>
      <c r="B7" s="99">
        <v>361</v>
      </c>
      <c r="C7" s="99">
        <v>7</v>
      </c>
    </row>
    <row r="8" spans="1:3" x14ac:dyDescent="0.25">
      <c r="A8" s="97" t="s">
        <v>81</v>
      </c>
      <c r="B8" s="99">
        <v>166</v>
      </c>
      <c r="C8" s="99">
        <v>9</v>
      </c>
    </row>
    <row r="9" spans="1:3" x14ac:dyDescent="0.25">
      <c r="A9" s="97" t="s">
        <v>89</v>
      </c>
      <c r="B9" s="99">
        <v>153</v>
      </c>
      <c r="C9" s="99">
        <v>3</v>
      </c>
    </row>
    <row r="10" spans="1:3" x14ac:dyDescent="0.25">
      <c r="A10" s="97" t="s">
        <v>72</v>
      </c>
      <c r="B10" s="99">
        <v>138</v>
      </c>
      <c r="C10" s="99">
        <v>5</v>
      </c>
    </row>
    <row r="11" spans="1:3" x14ac:dyDescent="0.25">
      <c r="A11" s="97" t="s">
        <v>87</v>
      </c>
      <c r="B11" s="99">
        <v>127</v>
      </c>
      <c r="C11" s="99">
        <v>5</v>
      </c>
    </row>
    <row r="12" spans="1:3" x14ac:dyDescent="0.25">
      <c r="A12" s="97" t="s">
        <v>82</v>
      </c>
      <c r="B12" s="99">
        <v>125</v>
      </c>
      <c r="C12" s="99">
        <v>11</v>
      </c>
    </row>
    <row r="13" spans="1:3" x14ac:dyDescent="0.25">
      <c r="A13" s="97" t="s">
        <v>100</v>
      </c>
      <c r="B13" s="99">
        <v>117</v>
      </c>
      <c r="C13" s="99">
        <v>3</v>
      </c>
    </row>
    <row r="14" spans="1:3" x14ac:dyDescent="0.25">
      <c r="A14" s="97" t="s">
        <v>74</v>
      </c>
      <c r="B14" s="99">
        <v>93</v>
      </c>
      <c r="C14" s="99">
        <v>1</v>
      </c>
    </row>
    <row r="15" spans="1:3" x14ac:dyDescent="0.25">
      <c r="A15" s="97" t="s">
        <v>75</v>
      </c>
      <c r="B15" s="99">
        <v>92</v>
      </c>
      <c r="C15" s="99">
        <v>2</v>
      </c>
    </row>
    <row r="16" spans="1:3" x14ac:dyDescent="0.25">
      <c r="A16" s="97" t="s">
        <v>77</v>
      </c>
      <c r="B16" s="99">
        <v>69</v>
      </c>
      <c r="C16" s="99">
        <v>3</v>
      </c>
    </row>
    <row r="17" spans="1:3" x14ac:dyDescent="0.25">
      <c r="A17" s="97" t="s">
        <v>86</v>
      </c>
      <c r="B17" s="99">
        <v>54</v>
      </c>
      <c r="C17" s="99">
        <v>7</v>
      </c>
    </row>
    <row r="18" spans="1:3" x14ac:dyDescent="0.25">
      <c r="A18" s="97" t="s">
        <v>85</v>
      </c>
      <c r="B18" s="99">
        <v>38</v>
      </c>
      <c r="C18" s="99">
        <v>3</v>
      </c>
    </row>
    <row r="19" spans="1:3" x14ac:dyDescent="0.25">
      <c r="A19" s="97" t="s">
        <v>80</v>
      </c>
      <c r="B19" s="99">
        <v>35</v>
      </c>
      <c r="C19" s="99">
        <v>1</v>
      </c>
    </row>
    <row r="20" spans="1:3" x14ac:dyDescent="0.25">
      <c r="A20" s="97" t="s">
        <v>67</v>
      </c>
      <c r="B20" s="99">
        <v>33</v>
      </c>
      <c r="C20" s="99">
        <v>1</v>
      </c>
    </row>
    <row r="21" spans="1:3" x14ac:dyDescent="0.25">
      <c r="A21" s="97" t="s">
        <v>88</v>
      </c>
      <c r="B21" s="99">
        <v>32</v>
      </c>
      <c r="C21" s="99">
        <v>1</v>
      </c>
    </row>
    <row r="22" spans="1:3" x14ac:dyDescent="0.25">
      <c r="A22" s="97" t="s">
        <v>65</v>
      </c>
      <c r="B22" s="99">
        <v>23</v>
      </c>
      <c r="C22" s="99">
        <v>1</v>
      </c>
    </row>
    <row r="23" spans="1:3" x14ac:dyDescent="0.25">
      <c r="A23" s="97" t="s">
        <v>83</v>
      </c>
      <c r="B23" s="99">
        <v>19</v>
      </c>
      <c r="C23" s="99">
        <v>1</v>
      </c>
    </row>
    <row r="24" spans="1:3" x14ac:dyDescent="0.25">
      <c r="A24" s="97" t="s">
        <v>95</v>
      </c>
      <c r="B24" s="99">
        <v>17</v>
      </c>
      <c r="C24" s="99">
        <v>1</v>
      </c>
    </row>
    <row r="25" spans="1:3" x14ac:dyDescent="0.25">
      <c r="A25" s="97" t="s">
        <v>78</v>
      </c>
      <c r="B25" s="99">
        <v>16</v>
      </c>
      <c r="C25" s="99">
        <v>0</v>
      </c>
    </row>
    <row r="26" spans="1:3" x14ac:dyDescent="0.25">
      <c r="A26" s="97" t="s">
        <v>96</v>
      </c>
      <c r="B26" s="99">
        <v>11</v>
      </c>
      <c r="C26" s="99">
        <v>3</v>
      </c>
    </row>
    <row r="27" spans="1:3" x14ac:dyDescent="0.25">
      <c r="A27" s="97" t="s">
        <v>90</v>
      </c>
      <c r="B27" s="99">
        <v>9</v>
      </c>
      <c r="C27" s="99">
        <v>1</v>
      </c>
    </row>
    <row r="28" spans="1:3" x14ac:dyDescent="0.25">
      <c r="A28" s="97" t="s">
        <v>66</v>
      </c>
      <c r="B28" s="99">
        <v>4</v>
      </c>
      <c r="C28" s="99">
        <v>0</v>
      </c>
    </row>
    <row r="29" spans="1:3" x14ac:dyDescent="0.25">
      <c r="A29" s="97" t="s">
        <v>71</v>
      </c>
      <c r="B29" s="99">
        <v>4</v>
      </c>
      <c r="C29" s="99">
        <v>0</v>
      </c>
    </row>
    <row r="30" spans="1:3" x14ac:dyDescent="0.25">
      <c r="A30" s="97" t="s">
        <v>91</v>
      </c>
      <c r="B30" s="99">
        <v>4</v>
      </c>
      <c r="C30" s="99">
        <v>2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68</v>
      </c>
      <c r="B32" s="99">
        <v>1</v>
      </c>
      <c r="C32" s="99">
        <v>0</v>
      </c>
    </row>
    <row r="33" spans="1:3" x14ac:dyDescent="0.25">
      <c r="A33" s="97" t="s">
        <v>73</v>
      </c>
      <c r="B33" s="99">
        <v>1</v>
      </c>
      <c r="C33" s="99">
        <v>0</v>
      </c>
    </row>
    <row r="34" spans="1:3" x14ac:dyDescent="0.25">
      <c r="A34" s="97" t="s">
        <v>70</v>
      </c>
      <c r="B34" s="99">
        <v>0</v>
      </c>
      <c r="C34" s="99">
        <v>0</v>
      </c>
    </row>
  </sheetData>
  <autoFilter ref="A1:C34" xr:uid="{00000000-0009-0000-0000-00000E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5"/>
  <sheetViews>
    <sheetView workbookViewId="0">
      <selection activeCell="D4" sqref="D4"/>
    </sheetView>
  </sheetViews>
  <sheetFormatPr baseColWidth="10" defaultRowHeight="15" x14ac:dyDescent="0.25"/>
  <cols>
    <col min="1" max="1" width="21.42578125" style="75" bestFit="1" customWidth="1"/>
    <col min="2" max="2" width="14.28515625" bestFit="1" customWidth="1"/>
    <col min="3" max="3" width="13.140625" style="20" bestFit="1" customWidth="1"/>
    <col min="4" max="4" width="20.140625" style="20" bestFit="1" customWidth="1"/>
  </cols>
  <sheetData>
    <row r="1" spans="1:4" ht="17.25" x14ac:dyDescent="0.25">
      <c r="A1" s="78"/>
      <c r="B1" s="78" t="s">
        <v>108</v>
      </c>
      <c r="C1" s="78" t="s">
        <v>109</v>
      </c>
      <c r="D1" s="78" t="s">
        <v>110</v>
      </c>
    </row>
    <row r="2" spans="1:4" x14ac:dyDescent="0.25">
      <c r="A2" s="78" t="s">
        <v>64</v>
      </c>
      <c r="B2" s="77">
        <v>104.44</v>
      </c>
      <c r="C2" s="77">
        <v>1007997</v>
      </c>
      <c r="D2" s="77">
        <v>9651.4500000000007</v>
      </c>
    </row>
    <row r="3" spans="1:4" x14ac:dyDescent="0.25">
      <c r="A3" s="78" t="s">
        <v>65</v>
      </c>
      <c r="B3" s="77">
        <v>2531.77</v>
      </c>
      <c r="C3" s="77">
        <v>219224</v>
      </c>
      <c r="D3" s="77">
        <v>86.59</v>
      </c>
    </row>
    <row r="4" spans="1:4" x14ac:dyDescent="0.25">
      <c r="A4" s="78" t="s">
        <v>66</v>
      </c>
      <c r="B4" s="77">
        <v>1282.77</v>
      </c>
      <c r="C4" s="77">
        <v>99244</v>
      </c>
      <c r="D4" s="77">
        <v>77.400000000000006</v>
      </c>
    </row>
    <row r="5" spans="1:4" x14ac:dyDescent="0.25">
      <c r="A5" s="78" t="s">
        <v>67</v>
      </c>
      <c r="B5" s="77">
        <v>1739.38</v>
      </c>
      <c r="C5" s="77">
        <v>188706</v>
      </c>
      <c r="D5" s="77">
        <v>108.49</v>
      </c>
    </row>
    <row r="6" spans="1:4" x14ac:dyDescent="0.25">
      <c r="A6" s="78" t="s">
        <v>68</v>
      </c>
      <c r="B6" s="77">
        <v>1020.73</v>
      </c>
      <c r="C6" s="77">
        <v>65271</v>
      </c>
      <c r="D6" s="77">
        <v>63.95</v>
      </c>
    </row>
    <row r="7" spans="1:4" x14ac:dyDescent="0.25">
      <c r="A7" s="78" t="s">
        <v>69</v>
      </c>
      <c r="B7" s="77">
        <v>1605.35</v>
      </c>
      <c r="C7" s="77">
        <v>294906</v>
      </c>
      <c r="D7" s="77">
        <v>183.7</v>
      </c>
    </row>
    <row r="8" spans="1:4" x14ac:dyDescent="0.25">
      <c r="A8" s="78" t="s">
        <v>70</v>
      </c>
      <c r="B8" s="77">
        <v>1426.2</v>
      </c>
      <c r="C8" s="77">
        <v>63450</v>
      </c>
      <c r="D8" s="77">
        <v>35.51</v>
      </c>
    </row>
    <row r="9" spans="1:4" x14ac:dyDescent="0.25">
      <c r="A9" s="78" t="s">
        <v>71</v>
      </c>
      <c r="B9" s="77">
        <v>1786.8</v>
      </c>
      <c r="C9" s="77">
        <v>90676</v>
      </c>
      <c r="D9" s="77">
        <v>63.58</v>
      </c>
    </row>
    <row r="10" spans="1:4" x14ac:dyDescent="0.25">
      <c r="A10" s="78" t="s">
        <v>72</v>
      </c>
      <c r="B10" s="77">
        <v>838.62</v>
      </c>
      <c r="C10" s="77">
        <v>236467</v>
      </c>
      <c r="D10" s="77">
        <v>281.97000000000003</v>
      </c>
    </row>
    <row r="11" spans="1:4" x14ac:dyDescent="0.25">
      <c r="A11" s="78" t="s">
        <v>73</v>
      </c>
      <c r="B11" s="77">
        <v>2006.44</v>
      </c>
      <c r="C11" s="77">
        <v>55638</v>
      </c>
      <c r="D11" s="77">
        <v>27.73</v>
      </c>
    </row>
    <row r="12" spans="1:4" x14ac:dyDescent="0.25">
      <c r="A12" s="78" t="s">
        <v>74</v>
      </c>
      <c r="B12" s="77">
        <v>3010.34</v>
      </c>
      <c r="C12" s="77">
        <v>314916</v>
      </c>
      <c r="D12" s="77">
        <v>104.61</v>
      </c>
    </row>
    <row r="13" spans="1:4" x14ac:dyDescent="0.25">
      <c r="A13" s="78" t="s">
        <v>75</v>
      </c>
      <c r="B13" s="77">
        <v>653.95000000000005</v>
      </c>
      <c r="C13" s="77">
        <v>260002</v>
      </c>
      <c r="D13" s="77">
        <v>397.59</v>
      </c>
    </row>
    <row r="14" spans="1:4" x14ac:dyDescent="0.25">
      <c r="A14" s="78" t="s">
        <v>76</v>
      </c>
      <c r="B14" s="77">
        <v>2287.2399999999998</v>
      </c>
      <c r="C14" s="77">
        <v>404013</v>
      </c>
      <c r="D14" s="77">
        <v>176.64</v>
      </c>
    </row>
    <row r="15" spans="1:4" x14ac:dyDescent="0.25">
      <c r="A15" s="78" t="s">
        <v>77</v>
      </c>
      <c r="B15" s="77">
        <v>1271.71</v>
      </c>
      <c r="C15" s="77">
        <v>141372</v>
      </c>
      <c r="D15" s="77">
        <v>111.17</v>
      </c>
    </row>
    <row r="16" spans="1:4" x14ac:dyDescent="0.25">
      <c r="A16" s="78" t="s">
        <v>78</v>
      </c>
      <c r="B16" s="77">
        <v>1924.35</v>
      </c>
      <c r="C16" s="77">
        <v>113954</v>
      </c>
      <c r="D16" s="77">
        <v>59.22</v>
      </c>
    </row>
    <row r="17" spans="1:4" x14ac:dyDescent="0.25">
      <c r="A17" s="78" t="s">
        <v>79</v>
      </c>
      <c r="B17" s="77">
        <v>2074.5300000000002</v>
      </c>
      <c r="C17" s="77">
        <v>33439</v>
      </c>
      <c r="D17" s="77">
        <v>16.12</v>
      </c>
    </row>
    <row r="18" spans="1:4" x14ac:dyDescent="0.25">
      <c r="A18" s="78" t="s">
        <v>80</v>
      </c>
      <c r="B18" s="77">
        <v>792.33</v>
      </c>
      <c r="C18" s="77">
        <v>191439</v>
      </c>
      <c r="D18" s="77">
        <v>241.62</v>
      </c>
    </row>
    <row r="19" spans="1:4" x14ac:dyDescent="0.25">
      <c r="A19" s="78" t="s">
        <v>81</v>
      </c>
      <c r="B19" s="77">
        <v>1852.9</v>
      </c>
      <c r="C19" s="77">
        <v>328498</v>
      </c>
      <c r="D19" s="77">
        <v>177.29</v>
      </c>
    </row>
    <row r="20" spans="1:4" x14ac:dyDescent="0.25">
      <c r="A20" s="78" t="s">
        <v>82</v>
      </c>
      <c r="B20" s="77">
        <v>440.43</v>
      </c>
      <c r="C20" s="77">
        <v>92394</v>
      </c>
      <c r="D20" s="77">
        <v>209.78</v>
      </c>
    </row>
    <row r="21" spans="1:4" x14ac:dyDescent="0.25">
      <c r="A21" s="78" t="s">
        <v>83</v>
      </c>
      <c r="B21" s="77">
        <v>853.74</v>
      </c>
      <c r="C21" s="77">
        <v>107243</v>
      </c>
      <c r="D21" s="77">
        <v>125.62</v>
      </c>
    </row>
    <row r="22" spans="1:4" x14ac:dyDescent="0.25">
      <c r="A22" s="78" t="s">
        <v>100</v>
      </c>
      <c r="B22" s="77">
        <v>1265.77</v>
      </c>
      <c r="C22" s="77">
        <v>605153</v>
      </c>
      <c r="D22" s="77">
        <v>505.93</v>
      </c>
    </row>
    <row r="23" spans="1:4" x14ac:dyDescent="0.25">
      <c r="A23" s="78" t="s">
        <v>85</v>
      </c>
      <c r="B23" s="77">
        <v>3569.39</v>
      </c>
      <c r="C23" s="77">
        <v>227640</v>
      </c>
      <c r="D23" s="77">
        <v>266.12</v>
      </c>
    </row>
    <row r="24" spans="1:4" x14ac:dyDescent="0.25">
      <c r="A24" s="78" t="s">
        <v>86</v>
      </c>
      <c r="B24" s="77">
        <v>1255.46</v>
      </c>
      <c r="C24" s="77">
        <v>298633</v>
      </c>
      <c r="D24" s="77">
        <v>83.66</v>
      </c>
    </row>
    <row r="25" spans="1:4" x14ac:dyDescent="0.25">
      <c r="A25" s="78" t="s">
        <v>87</v>
      </c>
      <c r="B25" s="77">
        <v>1196.1300000000001</v>
      </c>
      <c r="C25" s="77">
        <v>152023</v>
      </c>
      <c r="D25" s="77">
        <v>121.09</v>
      </c>
    </row>
    <row r="26" spans="1:4" x14ac:dyDescent="0.25">
      <c r="A26" s="78" t="s">
        <v>94</v>
      </c>
      <c r="B26" s="77">
        <v>2836.51</v>
      </c>
      <c r="C26" s="77">
        <v>1017808</v>
      </c>
      <c r="D26" s="77">
        <v>355.3</v>
      </c>
    </row>
    <row r="27" spans="1:4" x14ac:dyDescent="0.25">
      <c r="A27" s="78" t="s">
        <v>95</v>
      </c>
      <c r="B27" s="77">
        <v>1111.1400000000001</v>
      </c>
      <c r="C27" s="77">
        <v>57460</v>
      </c>
      <c r="D27" s="77">
        <v>51.71</v>
      </c>
    </row>
    <row r="28" spans="1:4" x14ac:dyDescent="0.25">
      <c r="A28" s="78" t="s">
        <v>88</v>
      </c>
      <c r="B28" s="77">
        <v>823.38</v>
      </c>
      <c r="C28" s="77">
        <v>170490</v>
      </c>
      <c r="D28" s="77">
        <v>207.06</v>
      </c>
    </row>
    <row r="29" spans="1:4" x14ac:dyDescent="0.25">
      <c r="A29" s="78" t="s">
        <v>89</v>
      </c>
      <c r="B29" s="77">
        <v>992.39</v>
      </c>
      <c r="C29" s="77">
        <v>170208</v>
      </c>
      <c r="D29" s="77">
        <v>171.51</v>
      </c>
    </row>
    <row r="30" spans="1:4" x14ac:dyDescent="0.25">
      <c r="A30" s="78" t="s">
        <v>96</v>
      </c>
      <c r="B30" s="77">
        <v>2632.14</v>
      </c>
      <c r="C30" s="77">
        <v>188671</v>
      </c>
      <c r="D30" s="77">
        <v>71.680000000000007</v>
      </c>
    </row>
    <row r="31" spans="1:4" x14ac:dyDescent="0.25">
      <c r="A31" s="78" t="s">
        <v>90</v>
      </c>
      <c r="B31" s="77">
        <v>1329.29</v>
      </c>
      <c r="C31" s="77">
        <v>85561</v>
      </c>
      <c r="D31" s="77">
        <v>64.37</v>
      </c>
    </row>
    <row r="32" spans="1:4" x14ac:dyDescent="0.25">
      <c r="A32" s="78" t="s">
        <v>91</v>
      </c>
      <c r="B32" s="77">
        <v>855.4</v>
      </c>
      <c r="C32" s="77">
        <v>57096</v>
      </c>
      <c r="D32" s="77">
        <v>45.11</v>
      </c>
    </row>
    <row r="33" spans="1:4" x14ac:dyDescent="0.25">
      <c r="A33" s="78" t="s">
        <v>92</v>
      </c>
      <c r="B33" s="77">
        <v>1301.8399999999999</v>
      </c>
      <c r="C33" s="77">
        <v>2650651</v>
      </c>
      <c r="D33" s="77">
        <v>2036.08</v>
      </c>
    </row>
    <row r="34" spans="1:4" x14ac:dyDescent="0.25">
      <c r="B34" s="20"/>
      <c r="D34"/>
    </row>
    <row r="35" spans="1:4" x14ac:dyDescent="0.25">
      <c r="A35" s="76" t="s">
        <v>111</v>
      </c>
    </row>
  </sheetData>
  <hyperlinks>
    <hyperlink ref="A35" r:id="rId1" location="cite_note-1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19"/>
  <sheetViews>
    <sheetView workbookViewId="0">
      <selection activeCell="A2" sqref="A2:B19"/>
    </sheetView>
  </sheetViews>
  <sheetFormatPr baseColWidth="10" defaultRowHeight="15" x14ac:dyDescent="0.25"/>
  <cols>
    <col min="1" max="1" width="24.85546875" customWidth="1"/>
    <col min="2" max="2" width="14.28515625" style="20" bestFit="1" customWidth="1"/>
    <col min="3" max="3" width="26.85546875" style="20" customWidth="1"/>
    <col min="4" max="4" width="24.42578125" style="20" bestFit="1" customWidth="1"/>
    <col min="5" max="5" width="20" style="20" customWidth="1"/>
    <col min="6" max="6" width="23" style="20" bestFit="1" customWidth="1"/>
  </cols>
  <sheetData>
    <row r="2" spans="1:6" ht="54" customHeight="1" x14ac:dyDescent="0.25">
      <c r="A2" s="66" t="s">
        <v>23</v>
      </c>
      <c r="B2" s="66" t="s">
        <v>24</v>
      </c>
      <c r="C2" s="72" t="s">
        <v>106</v>
      </c>
      <c r="D2" s="72" t="s">
        <v>105</v>
      </c>
      <c r="E2" s="73" t="s">
        <v>107</v>
      </c>
      <c r="F2" s="73" t="s">
        <v>102</v>
      </c>
    </row>
    <row r="3" spans="1:6" x14ac:dyDescent="0.25">
      <c r="A3" s="67">
        <v>1</v>
      </c>
      <c r="B3" s="68" t="s">
        <v>25</v>
      </c>
      <c r="C3" s="68">
        <v>6.04</v>
      </c>
      <c r="D3" s="71">
        <v>1.1200000000000001</v>
      </c>
      <c r="E3" s="68">
        <v>3.8</v>
      </c>
      <c r="F3" s="71">
        <v>0.7</v>
      </c>
    </row>
    <row r="4" spans="1:6" x14ac:dyDescent="0.25">
      <c r="A4" s="67">
        <v>2</v>
      </c>
      <c r="B4" s="68" t="s">
        <v>41</v>
      </c>
      <c r="C4" s="68">
        <v>10.44</v>
      </c>
      <c r="D4" s="71">
        <v>1.21</v>
      </c>
      <c r="E4" s="68">
        <v>4.5</v>
      </c>
      <c r="F4" s="71">
        <v>0.52</v>
      </c>
    </row>
    <row r="5" spans="1:6" x14ac:dyDescent="0.25">
      <c r="A5" s="67">
        <v>3</v>
      </c>
      <c r="B5" s="68" t="s">
        <v>26</v>
      </c>
      <c r="C5" s="68">
        <v>110.7</v>
      </c>
      <c r="D5" s="71">
        <v>1.32</v>
      </c>
      <c r="E5" s="68">
        <v>38</v>
      </c>
      <c r="F5" s="71">
        <v>0.45</v>
      </c>
    </row>
    <row r="6" spans="1:6" x14ac:dyDescent="0.25">
      <c r="A6" s="67">
        <v>4</v>
      </c>
      <c r="B6" s="68" t="s">
        <v>27</v>
      </c>
      <c r="C6" s="68">
        <v>13.37</v>
      </c>
      <c r="D6" s="71">
        <v>1.49</v>
      </c>
      <c r="E6" s="68">
        <v>4.5</v>
      </c>
      <c r="F6" s="71">
        <v>0.5</v>
      </c>
    </row>
    <row r="7" spans="1:6" x14ac:dyDescent="0.25">
      <c r="A7" s="67">
        <v>5</v>
      </c>
      <c r="B7" s="68" t="s">
        <v>28</v>
      </c>
      <c r="C7" s="68">
        <v>80.400000000000006</v>
      </c>
      <c r="D7" s="71">
        <v>1.33</v>
      </c>
      <c r="E7" s="68">
        <v>35</v>
      </c>
      <c r="F7" s="71">
        <v>0.57999999999999996</v>
      </c>
    </row>
    <row r="8" spans="1:6" x14ac:dyDescent="0.25">
      <c r="A8" s="67">
        <v>6</v>
      </c>
      <c r="B8" s="68" t="s">
        <v>29</v>
      </c>
      <c r="C8" s="68">
        <v>15.8</v>
      </c>
      <c r="D8" s="71">
        <v>1.55</v>
      </c>
      <c r="E8" s="68">
        <v>7</v>
      </c>
      <c r="F8" s="71">
        <v>0.69</v>
      </c>
    </row>
    <row r="9" spans="1:6" x14ac:dyDescent="0.25">
      <c r="A9" s="67">
        <v>7</v>
      </c>
      <c r="B9" s="68" t="s">
        <v>30</v>
      </c>
      <c r="C9" s="68">
        <v>32.89</v>
      </c>
      <c r="D9" s="71">
        <v>1.3</v>
      </c>
      <c r="E9" s="68">
        <v>18</v>
      </c>
      <c r="F9" s="71">
        <v>0.71</v>
      </c>
    </row>
    <row r="10" spans="1:6" x14ac:dyDescent="0.25">
      <c r="A10" s="67">
        <v>8</v>
      </c>
      <c r="B10" s="68" t="s">
        <v>31</v>
      </c>
      <c r="C10" s="68">
        <v>10.1</v>
      </c>
      <c r="D10" s="71">
        <v>1.18</v>
      </c>
      <c r="E10" s="68">
        <v>6</v>
      </c>
      <c r="F10" s="71">
        <v>0.7</v>
      </c>
    </row>
    <row r="11" spans="1:6" x14ac:dyDescent="0.25">
      <c r="A11" s="67">
        <v>9</v>
      </c>
      <c r="B11" s="68" t="s">
        <v>32</v>
      </c>
      <c r="C11" s="68">
        <v>13.55</v>
      </c>
      <c r="D11" s="71">
        <v>1.81</v>
      </c>
      <c r="E11" s="68">
        <v>5.8</v>
      </c>
      <c r="F11" s="71">
        <v>0.78</v>
      </c>
    </row>
    <row r="12" spans="1:6" x14ac:dyDescent="0.25">
      <c r="A12" s="67">
        <v>10</v>
      </c>
      <c r="B12" s="68" t="s">
        <v>33</v>
      </c>
      <c r="C12" s="68">
        <v>8.56</v>
      </c>
      <c r="D12" s="71">
        <v>1.47</v>
      </c>
      <c r="E12" s="68">
        <v>4.5999999999999996</v>
      </c>
      <c r="F12" s="71">
        <v>0.79</v>
      </c>
    </row>
    <row r="13" spans="1:6" x14ac:dyDescent="0.25">
      <c r="A13" s="67">
        <v>14</v>
      </c>
      <c r="B13" s="68" t="s">
        <v>34</v>
      </c>
      <c r="C13" s="68">
        <v>60.61</v>
      </c>
      <c r="D13" s="71">
        <v>1.18</v>
      </c>
      <c r="E13" s="68">
        <v>44.73</v>
      </c>
      <c r="F13" s="71">
        <v>0.87</v>
      </c>
    </row>
    <row r="14" spans="1:6" x14ac:dyDescent="0.25">
      <c r="A14" s="67">
        <v>15</v>
      </c>
      <c r="B14" s="68" t="s">
        <v>35</v>
      </c>
      <c r="C14" s="68">
        <v>10.81</v>
      </c>
      <c r="D14" s="71">
        <v>0.93</v>
      </c>
      <c r="E14" s="68">
        <v>7.5</v>
      </c>
      <c r="F14" s="71">
        <v>0.65</v>
      </c>
    </row>
    <row r="15" spans="1:6" x14ac:dyDescent="0.25">
      <c r="A15" s="67">
        <v>18</v>
      </c>
      <c r="B15" s="68" t="s">
        <v>36</v>
      </c>
      <c r="C15" s="68">
        <v>353.2</v>
      </c>
      <c r="D15" s="71">
        <v>1.07</v>
      </c>
      <c r="E15" s="68">
        <v>230</v>
      </c>
      <c r="F15" s="71">
        <v>0.7</v>
      </c>
    </row>
    <row r="16" spans="1:6" x14ac:dyDescent="0.25">
      <c r="A16" s="67">
        <v>19</v>
      </c>
      <c r="B16" s="68" t="s">
        <v>37</v>
      </c>
      <c r="C16" s="68">
        <v>54.11</v>
      </c>
      <c r="D16" s="71">
        <v>1.1599999999999999</v>
      </c>
      <c r="E16" s="68">
        <v>29</v>
      </c>
      <c r="F16" s="71">
        <v>0.62</v>
      </c>
    </row>
    <row r="17" spans="1:6" x14ac:dyDescent="0.25">
      <c r="A17" s="67">
        <v>25</v>
      </c>
      <c r="B17" s="68" t="s">
        <v>38</v>
      </c>
      <c r="C17" s="68">
        <v>65.53</v>
      </c>
      <c r="D17" s="71">
        <v>1</v>
      </c>
      <c r="E17" s="68">
        <v>39</v>
      </c>
      <c r="F17" s="71">
        <v>0.6</v>
      </c>
    </row>
    <row r="18" spans="1:6" x14ac:dyDescent="0.25">
      <c r="A18" s="67" t="s">
        <v>40</v>
      </c>
      <c r="B18" s="68" t="s">
        <v>39</v>
      </c>
      <c r="C18" s="68">
        <v>8.61</v>
      </c>
      <c r="D18" s="71">
        <v>0.8</v>
      </c>
      <c r="E18" s="68">
        <v>6.4</v>
      </c>
      <c r="F18" s="71">
        <v>0.59</v>
      </c>
    </row>
    <row r="19" spans="1:6" x14ac:dyDescent="0.25">
      <c r="A19" s="69"/>
      <c r="B19" s="70" t="s">
        <v>42</v>
      </c>
      <c r="C19" s="70" t="s">
        <v>104</v>
      </c>
      <c r="D19" s="74">
        <v>1.03</v>
      </c>
      <c r="E19" s="70" t="s">
        <v>103</v>
      </c>
      <c r="F19" s="74">
        <v>0.49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selection activeCell="D21" sqref="D21"/>
    </sheetView>
  </sheetViews>
  <sheetFormatPr baseColWidth="10" defaultRowHeight="15" x14ac:dyDescent="0.25"/>
  <cols>
    <col min="1" max="1" width="14.28515625" bestFit="1" customWidth="1"/>
    <col min="4" max="4" width="12.42578125" bestFit="1" customWidth="1"/>
    <col min="7" max="7" width="12.85546875" customWidth="1"/>
  </cols>
  <sheetData>
    <row r="1" spans="1:7" x14ac:dyDescent="0.25">
      <c r="A1" s="66" t="s">
        <v>24</v>
      </c>
      <c r="B1" s="66" t="s">
        <v>114</v>
      </c>
      <c r="C1" s="66" t="s">
        <v>115</v>
      </c>
      <c r="D1" s="66" t="s">
        <v>116</v>
      </c>
      <c r="E1" s="66" t="s">
        <v>117</v>
      </c>
      <c r="F1" s="66" t="s">
        <v>118</v>
      </c>
    </row>
    <row r="2" spans="1:7" x14ac:dyDescent="0.25">
      <c r="A2" s="68" t="s">
        <v>25</v>
      </c>
      <c r="B2" s="80">
        <f>503013+478901</f>
        <v>981914</v>
      </c>
      <c r="C2" s="80">
        <f>336597+320720</f>
        <v>657317</v>
      </c>
      <c r="D2" s="80">
        <f>1150762+1077357</f>
        <v>2228119</v>
      </c>
      <c r="E2" s="80">
        <f>328865+318398</f>
        <v>647263</v>
      </c>
      <c r="F2" s="80">
        <f>442232+510594</f>
        <v>952826</v>
      </c>
      <c r="G2" s="79">
        <f>SUM(B2:F2)</f>
        <v>5467439</v>
      </c>
    </row>
    <row r="3" spans="1:7" x14ac:dyDescent="0.25">
      <c r="A3" s="68" t="s">
        <v>41</v>
      </c>
      <c r="B3" s="80">
        <f>664255+625252</f>
        <v>1289507</v>
      </c>
      <c r="C3" s="80">
        <f>446196+426708</f>
        <v>872904</v>
      </c>
      <c r="D3" s="80">
        <f>1768245+1765941</f>
        <v>3534186</v>
      </c>
      <c r="E3" s="80">
        <f>569717+563482</f>
        <v>1133199</v>
      </c>
      <c r="F3" s="80">
        <f>699750+874448</f>
        <v>1574198</v>
      </c>
      <c r="G3" s="79">
        <f t="shared" ref="G3:G17" si="0">SUM(B3:F3)</f>
        <v>8403994</v>
      </c>
    </row>
    <row r="4" spans="1:7" x14ac:dyDescent="0.25">
      <c r="A4" s="68" t="s">
        <v>26</v>
      </c>
      <c r="B4" s="80">
        <f>5302850+5025863</f>
        <v>10328713</v>
      </c>
      <c r="C4" s="80">
        <f>4012412+3854471</f>
        <v>7866883</v>
      </c>
      <c r="D4" s="80">
        <f>15553328+15370417</f>
        <v>30923745</v>
      </c>
      <c r="E4" s="80">
        <f>6297886+6316024</f>
        <v>12613910</v>
      </c>
      <c r="F4" s="80">
        <f>8148873+10277538</f>
        <v>18426411</v>
      </c>
      <c r="G4" s="79">
        <f t="shared" si="0"/>
        <v>80159662</v>
      </c>
    </row>
    <row r="5" spans="1:7" x14ac:dyDescent="0.25">
      <c r="A5" s="68" t="s">
        <v>27</v>
      </c>
      <c r="B5" s="80">
        <f>635803+605065</f>
        <v>1240868</v>
      </c>
      <c r="C5" s="80">
        <f>466921+451248</f>
        <v>918169</v>
      </c>
      <c r="D5" s="80">
        <f>1831704+1831669</f>
        <v>3663373</v>
      </c>
      <c r="E5" s="80">
        <f>635342+641389</f>
        <v>1276731</v>
      </c>
      <c r="F5" s="80">
        <f>768687+991621</f>
        <v>1760308</v>
      </c>
      <c r="G5" s="79">
        <f t="shared" si="0"/>
        <v>8859449</v>
      </c>
    </row>
    <row r="6" spans="1:7" x14ac:dyDescent="0.25">
      <c r="A6" s="68" t="s">
        <v>28</v>
      </c>
      <c r="B6" s="80">
        <f>4292431+4097732</f>
        <v>8390163</v>
      </c>
      <c r="C6" s="80">
        <f>3005402+2989764</f>
        <v>5995166</v>
      </c>
      <c r="D6" s="80">
        <f>12577764+12921614</f>
        <v>25499378</v>
      </c>
      <c r="E6" s="80">
        <f>4243735+4493581</f>
        <v>8737316</v>
      </c>
      <c r="F6" s="80">
        <f>5949560+7831076</f>
        <v>13780636</v>
      </c>
      <c r="G6" s="79">
        <f t="shared" si="0"/>
        <v>62402659</v>
      </c>
    </row>
    <row r="7" spans="1:7" x14ac:dyDescent="0.25">
      <c r="A7" s="68" t="s">
        <v>29</v>
      </c>
      <c r="B7" s="80">
        <f>716102+682582</f>
        <v>1398684</v>
      </c>
      <c r="C7" s="80">
        <f>580074+547122</f>
        <v>1127196</v>
      </c>
      <c r="D7" s="80">
        <f>2109693+2164745</f>
        <v>4274438</v>
      </c>
      <c r="E7" s="80">
        <f>615925+731334</f>
        <v>1347259</v>
      </c>
      <c r="F7" s="80">
        <f>860198+1294899</f>
        <v>2155097</v>
      </c>
      <c r="G7" s="79">
        <f t="shared" si="0"/>
        <v>10302674</v>
      </c>
    </row>
    <row r="8" spans="1:7" x14ac:dyDescent="0.25">
      <c r="A8" s="68" t="s">
        <v>30</v>
      </c>
      <c r="B8" s="80">
        <f>2457418+2309706</f>
        <v>4767124</v>
      </c>
      <c r="C8" s="80">
        <f>1710253+1572794</f>
        <v>3283047</v>
      </c>
      <c r="D8" s="80">
        <f>5224840+5255041</f>
        <v>10479881</v>
      </c>
      <c r="E8" s="80">
        <f>1395844+5255041</f>
        <v>6650885</v>
      </c>
      <c r="F8" s="80">
        <f>1866761+2177996</f>
        <v>4044757</v>
      </c>
      <c r="G8" s="79">
        <f t="shared" si="0"/>
        <v>29225694</v>
      </c>
    </row>
    <row r="9" spans="1:7" x14ac:dyDescent="0.25">
      <c r="A9" s="68" t="s">
        <v>31</v>
      </c>
      <c r="B9" s="80">
        <f>1187819+1133365</f>
        <v>2321184</v>
      </c>
      <c r="C9" s="80">
        <f>694142+665721</f>
        <v>1359863</v>
      </c>
      <c r="D9" s="80">
        <f>1648262+1579399</f>
        <v>3227661</v>
      </c>
      <c r="E9" s="80">
        <f>4243735+4493581</f>
        <v>8737316</v>
      </c>
      <c r="F9" s="80">
        <f>5949560+7831076</f>
        <v>13780636</v>
      </c>
      <c r="G9" s="79">
        <f t="shared" si="0"/>
        <v>29426660</v>
      </c>
    </row>
    <row r="10" spans="1:7" x14ac:dyDescent="0.25">
      <c r="A10" s="68" t="s">
        <v>32</v>
      </c>
      <c r="B10" s="80">
        <f>490477+437971</f>
        <v>928448</v>
      </c>
      <c r="C10" s="80">
        <f>334836+303897</f>
        <v>638733</v>
      </c>
      <c r="D10" s="80">
        <f>1328529+1763970</f>
        <v>3092499</v>
      </c>
      <c r="E10" s="80">
        <f>582047+668051</f>
        <v>1250098</v>
      </c>
      <c r="F10" s="80">
        <f>625453+714676</f>
        <v>1340129</v>
      </c>
      <c r="G10" s="79">
        <f t="shared" si="0"/>
        <v>7249907</v>
      </c>
    </row>
    <row r="11" spans="1:7" x14ac:dyDescent="0.25">
      <c r="A11" s="68" t="s">
        <v>33</v>
      </c>
      <c r="B11" s="80">
        <f>406983+387665</f>
        <v>794648</v>
      </c>
      <c r="C11" s="80">
        <f>457190+474676</f>
        <v>931866</v>
      </c>
      <c r="D11" s="80">
        <f>1531088+1618844</f>
        <v>3149932</v>
      </c>
      <c r="E11" s="80">
        <f>328024+328808</f>
        <v>656832</v>
      </c>
      <c r="F11" s="80">
        <f>310123+366259</f>
        <v>676382</v>
      </c>
      <c r="G11" s="79">
        <f t="shared" si="0"/>
        <v>6209660</v>
      </c>
    </row>
    <row r="12" spans="1:7" x14ac:dyDescent="0.25">
      <c r="A12" s="68" t="s">
        <v>34</v>
      </c>
      <c r="B12" s="80">
        <f>3401815+3219589</f>
        <v>6621404</v>
      </c>
      <c r="C12" s="80">
        <f>3030027+2764860</f>
        <v>5794887</v>
      </c>
      <c r="D12" s="80">
        <f>12043626+11106927</f>
        <v>23150553</v>
      </c>
      <c r="E12" s="80">
        <f>3927496+4089033</f>
        <v>8016529</v>
      </c>
      <c r="F12" s="80">
        <f>3572855+4678882</f>
        <v>8251737</v>
      </c>
      <c r="G12" s="79">
        <f t="shared" si="0"/>
        <v>51835110</v>
      </c>
    </row>
    <row r="13" spans="1:7" x14ac:dyDescent="0.25">
      <c r="A13" s="68" t="s">
        <v>35</v>
      </c>
      <c r="B13" s="80">
        <f>1033383+984624</f>
        <v>2018007</v>
      </c>
      <c r="C13" s="80">
        <f>670724+642145</f>
        <v>1312869</v>
      </c>
      <c r="D13" s="80">
        <f>2319777+2278450</f>
        <v>4598227</v>
      </c>
      <c r="E13" s="80">
        <f>764902+775454</f>
        <v>1540356</v>
      </c>
      <c r="F13" s="80">
        <f>988148+1263109</f>
        <v>2251257</v>
      </c>
      <c r="G13" s="79">
        <f t="shared" si="0"/>
        <v>11720716</v>
      </c>
    </row>
    <row r="14" spans="1:7" x14ac:dyDescent="0.25">
      <c r="A14" s="68" t="s">
        <v>36</v>
      </c>
      <c r="B14" s="80">
        <f>31374555+30034371</f>
        <v>61408926</v>
      </c>
      <c r="C14" s="80">
        <f>21931368+21006463</f>
        <v>42937831</v>
      </c>
      <c r="D14" s="80">
        <f>64893670+64564565</f>
        <v>129458235</v>
      </c>
      <c r="E14" s="80">
        <f>20690736+22091808</f>
        <v>42782544</v>
      </c>
      <c r="F14" s="80">
        <f>25014147+31037419</f>
        <v>56051566</v>
      </c>
      <c r="G14" s="79">
        <f t="shared" si="0"/>
        <v>332639102</v>
      </c>
    </row>
    <row r="15" spans="1:7" x14ac:dyDescent="0.25">
      <c r="A15" s="68" t="s">
        <v>37</v>
      </c>
      <c r="B15" s="80">
        <f>3861522+3650085</f>
        <v>7511607</v>
      </c>
      <c r="C15" s="80">
        <f>2557504+2392498</f>
        <v>4950002</v>
      </c>
      <c r="D15" s="80">
        <f>11134006+10675873</f>
        <v>21809879</v>
      </c>
      <c r="E15" s="80">
        <f>3177080+3319823</f>
        <v>6496903</v>
      </c>
      <c r="F15" s="80">
        <f>3970417+5276984</f>
        <v>9247401</v>
      </c>
      <c r="G15" s="79">
        <f t="shared" si="0"/>
        <v>50015792</v>
      </c>
    </row>
    <row r="16" spans="1:7" x14ac:dyDescent="0.25">
      <c r="A16" s="68" t="s">
        <v>38</v>
      </c>
      <c r="B16" s="80">
        <f>6368767+6085318</f>
        <v>12454085</v>
      </c>
      <c r="C16" s="80">
        <f>4122981+3938938</f>
        <v>8061919</v>
      </c>
      <c r="D16" s="80">
        <f>12619649+12366120</f>
        <v>24985769</v>
      </c>
      <c r="E16" s="80">
        <f>4085564+4376272</f>
        <v>8461836</v>
      </c>
      <c r="F16" s="80">
        <f>6029303+7855244</f>
        <v>13884547</v>
      </c>
      <c r="G16" s="79">
        <f t="shared" si="0"/>
        <v>67848156</v>
      </c>
    </row>
    <row r="17" spans="1:7" x14ac:dyDescent="0.25">
      <c r="A17" s="68" t="s">
        <v>39</v>
      </c>
      <c r="B17" s="80">
        <f>1433166+1385987</f>
        <v>2819153</v>
      </c>
      <c r="C17" s="80">
        <f>968391+937227</f>
        <v>1905618</v>
      </c>
      <c r="D17" s="80">
        <f>2168122+2088926</f>
        <v>4257048</v>
      </c>
      <c r="E17" s="80">
        <f>429042+428508</f>
        <v>857550</v>
      </c>
      <c r="F17" s="80">
        <f>310262+350076</f>
        <v>660338</v>
      </c>
      <c r="G17" s="79">
        <f t="shared" si="0"/>
        <v>10499707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3"/>
  <sheetViews>
    <sheetView topLeftCell="A6" workbookViewId="0">
      <selection activeCell="J22" sqref="J22"/>
    </sheetView>
  </sheetViews>
  <sheetFormatPr baseColWidth="10" defaultRowHeight="15" x14ac:dyDescent="0.25"/>
  <cols>
    <col min="1" max="1" width="17.85546875" bestFit="1" customWidth="1"/>
    <col min="4" max="4" width="12.42578125" bestFit="1" customWidth="1"/>
  </cols>
  <sheetData>
    <row r="1" spans="1:12" x14ac:dyDescent="0.25">
      <c r="A1" s="66" t="s">
        <v>24</v>
      </c>
      <c r="B1" s="66" t="s">
        <v>119</v>
      </c>
      <c r="C1" s="66" t="s">
        <v>120</v>
      </c>
      <c r="D1" s="66" t="s">
        <v>121</v>
      </c>
      <c r="E1" s="66" t="s">
        <v>122</v>
      </c>
      <c r="F1" s="66" t="s">
        <v>123</v>
      </c>
      <c r="L1" s="81">
        <f>19899/156363</f>
        <v>0.12726156443659944</v>
      </c>
    </row>
    <row r="2" spans="1:12" x14ac:dyDescent="0.25">
      <c r="A2" s="68" t="s">
        <v>38</v>
      </c>
      <c r="B2" s="82">
        <v>0</v>
      </c>
      <c r="C2" s="82">
        <v>1E-3</v>
      </c>
      <c r="D2" s="82">
        <v>5.0000000000000001E-3</v>
      </c>
      <c r="E2" s="82">
        <v>2.4E-2</v>
      </c>
      <c r="F2" s="82">
        <v>0.10299999999999999</v>
      </c>
      <c r="L2" s="81">
        <f>4/1010</f>
        <v>3.9603960396039604E-3</v>
      </c>
    </row>
    <row r="3" spans="1:12" x14ac:dyDescent="0.25">
      <c r="A3" t="s">
        <v>124</v>
      </c>
      <c r="L3" s="81">
        <f>17489/169496</f>
        <v>0.10318237598527399</v>
      </c>
    </row>
    <row r="4" spans="1:12" x14ac:dyDescent="0.25">
      <c r="L4" s="81">
        <f>14393/132591</f>
        <v>0.10855186249443778</v>
      </c>
    </row>
    <row r="5" spans="1:12" x14ac:dyDescent="0.25">
      <c r="A5" s="66" t="s">
        <v>24</v>
      </c>
      <c r="B5" s="66" t="s">
        <v>126</v>
      </c>
      <c r="C5" s="83" t="s">
        <v>127</v>
      </c>
      <c r="D5" s="66" t="s">
        <v>128</v>
      </c>
      <c r="E5" s="66" t="s">
        <v>135</v>
      </c>
      <c r="F5" s="66" t="s">
        <v>129</v>
      </c>
      <c r="G5" s="66" t="s">
        <v>131</v>
      </c>
      <c r="H5" s="66" t="s">
        <v>130</v>
      </c>
      <c r="I5" s="66" t="s">
        <v>112</v>
      </c>
      <c r="J5" s="66" t="s">
        <v>132</v>
      </c>
      <c r="K5" s="66" t="s">
        <v>133</v>
      </c>
      <c r="L5" s="81">
        <f>217/10537</f>
        <v>2.0594096991553575E-2</v>
      </c>
    </row>
    <row r="6" spans="1:12" x14ac:dyDescent="0.25">
      <c r="A6" s="68" t="s">
        <v>37</v>
      </c>
      <c r="B6" s="82">
        <v>4.0000000000000001E-3</v>
      </c>
      <c r="C6" s="82">
        <v>2E-3</v>
      </c>
      <c r="D6" s="82">
        <v>2E-3</v>
      </c>
      <c r="E6" s="82">
        <v>2E-3</v>
      </c>
      <c r="F6" s="82">
        <v>4.0000000000000001E-3</v>
      </c>
      <c r="G6" s="82">
        <v>0.01</v>
      </c>
      <c r="H6" s="82">
        <v>3.4000000000000002E-2</v>
      </c>
      <c r="I6" s="82">
        <v>0.105</v>
      </c>
      <c r="J6" s="82">
        <v>0.20100000000000001</v>
      </c>
      <c r="K6" s="82">
        <v>0.23799999999999999</v>
      </c>
    </row>
    <row r="7" spans="1:12" x14ac:dyDescent="0.25">
      <c r="A7" t="s">
        <v>125</v>
      </c>
    </row>
    <row r="9" spans="1:12" x14ac:dyDescent="0.25">
      <c r="A9" s="66" t="s">
        <v>24</v>
      </c>
      <c r="B9" s="66" t="s">
        <v>135</v>
      </c>
      <c r="C9" s="66" t="s">
        <v>129</v>
      </c>
      <c r="D9" s="66" t="s">
        <v>131</v>
      </c>
      <c r="E9" s="66" t="s">
        <v>130</v>
      </c>
      <c r="F9" s="66" t="s">
        <v>112</v>
      </c>
      <c r="G9" s="66" t="s">
        <v>113</v>
      </c>
    </row>
    <row r="10" spans="1:12" x14ac:dyDescent="0.25">
      <c r="A10" s="68" t="s">
        <v>134</v>
      </c>
      <c r="B10" s="84">
        <v>8.9999999999999998E-4</v>
      </c>
      <c r="C10" s="84">
        <v>2.0999999999999999E-3</v>
      </c>
      <c r="D10" s="84">
        <v>7.3000000000000001E-3</v>
      </c>
      <c r="E10" s="84">
        <v>2.1899999999999999E-2</v>
      </c>
      <c r="F10" s="84">
        <v>9.0800000000000006E-2</v>
      </c>
      <c r="G10" s="84">
        <v>0.21260000000000001</v>
      </c>
    </row>
    <row r="11" spans="1:12" x14ac:dyDescent="0.25">
      <c r="A11" t="s">
        <v>136</v>
      </c>
    </row>
    <row r="14" spans="1:12" x14ac:dyDescent="0.25">
      <c r="A14" s="66" t="s">
        <v>24</v>
      </c>
      <c r="B14" s="66" t="s">
        <v>126</v>
      </c>
      <c r="C14" s="83" t="s">
        <v>127</v>
      </c>
      <c r="D14" s="66" t="s">
        <v>128</v>
      </c>
      <c r="E14" s="66" t="s">
        <v>135</v>
      </c>
      <c r="F14" s="66" t="s">
        <v>129</v>
      </c>
      <c r="G14" s="66" t="s">
        <v>131</v>
      </c>
      <c r="H14" s="66" t="s">
        <v>130</v>
      </c>
      <c r="I14" s="66" t="s">
        <v>112</v>
      </c>
      <c r="J14" s="66" t="s">
        <v>132</v>
      </c>
      <c r="K14" s="66" t="s">
        <v>133</v>
      </c>
      <c r="L14" s="66" t="s">
        <v>138</v>
      </c>
    </row>
    <row r="15" spans="1:12" x14ac:dyDescent="0.25">
      <c r="A15" s="68" t="s">
        <v>137</v>
      </c>
      <c r="B15" s="82">
        <v>1E-3</v>
      </c>
      <c r="C15" s="82">
        <v>0</v>
      </c>
      <c r="D15" s="82">
        <v>1E-3</v>
      </c>
      <c r="E15" s="82">
        <v>4.0000000000000001E-3</v>
      </c>
      <c r="F15" s="82">
        <v>8.9999999999999993E-3</v>
      </c>
      <c r="G15" s="82">
        <v>2.5000000000000001E-2</v>
      </c>
      <c r="H15" s="82">
        <v>9.1999999999999998E-2</v>
      </c>
      <c r="I15" s="82">
        <v>0.23899999999999999</v>
      </c>
      <c r="J15" s="82">
        <v>0.316</v>
      </c>
      <c r="K15" s="82">
        <v>0.26300000000000001</v>
      </c>
      <c r="L15" s="82">
        <v>8.0000000000000002E-3</v>
      </c>
    </row>
    <row r="16" spans="1:12" x14ac:dyDescent="0.25">
      <c r="A16" t="s">
        <v>136</v>
      </c>
    </row>
    <row r="19" spans="1:8" x14ac:dyDescent="0.25">
      <c r="A19" s="66" t="s">
        <v>32</v>
      </c>
      <c r="B19" s="66" t="s">
        <v>126</v>
      </c>
      <c r="C19" s="83" t="s">
        <v>127</v>
      </c>
      <c r="D19" s="66" t="s">
        <v>128</v>
      </c>
      <c r="E19" s="66" t="s">
        <v>135</v>
      </c>
      <c r="F19" s="66" t="s">
        <v>129</v>
      </c>
      <c r="G19" s="66" t="s">
        <v>131</v>
      </c>
      <c r="H19" s="66" t="s">
        <v>130</v>
      </c>
    </row>
    <row r="20" spans="1:8" x14ac:dyDescent="0.25">
      <c r="A20" s="68" t="s">
        <v>61</v>
      </c>
      <c r="B20" s="85">
        <v>195</v>
      </c>
      <c r="C20" s="85">
        <v>223</v>
      </c>
      <c r="D20" s="85">
        <v>202</v>
      </c>
      <c r="E20" s="85">
        <v>117</v>
      </c>
      <c r="F20" s="85">
        <v>133</v>
      </c>
      <c r="G20" s="85">
        <v>91</v>
      </c>
      <c r="H20" s="85">
        <v>40</v>
      </c>
    </row>
    <row r="21" spans="1:8" x14ac:dyDescent="0.25">
      <c r="A21" s="68" t="s">
        <v>139</v>
      </c>
      <c r="B21" s="85"/>
      <c r="C21" s="85"/>
      <c r="D21" s="85">
        <v>1</v>
      </c>
      <c r="E21" s="85"/>
      <c r="F21" s="85"/>
      <c r="G21" s="85">
        <v>1</v>
      </c>
      <c r="H21" s="85">
        <v>2</v>
      </c>
    </row>
    <row r="22" spans="1:8" x14ac:dyDescent="0.25">
      <c r="A22" s="68" t="s">
        <v>140</v>
      </c>
      <c r="B22" s="82">
        <f>B21/B20</f>
        <v>0</v>
      </c>
      <c r="C22" s="82">
        <f t="shared" ref="C22:H22" si="0">C21/C20</f>
        <v>0</v>
      </c>
      <c r="D22" s="82">
        <f t="shared" si="0"/>
        <v>4.9504950495049506E-3</v>
      </c>
      <c r="E22" s="82">
        <f t="shared" si="0"/>
        <v>0</v>
      </c>
      <c r="F22" s="82">
        <f t="shared" si="0"/>
        <v>0</v>
      </c>
      <c r="G22" s="82">
        <f t="shared" si="0"/>
        <v>1.098901098901099E-2</v>
      </c>
      <c r="H22" s="82">
        <f t="shared" si="0"/>
        <v>0.05</v>
      </c>
    </row>
    <row r="23" spans="1:8" x14ac:dyDescent="0.25">
      <c r="A23" t="s">
        <v>136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Y300"/>
  <sheetViews>
    <sheetView showGridLines="0" topLeftCell="A2" zoomScale="101" workbookViewId="0">
      <pane xSplit="2" ySplit="9" topLeftCell="HU11" activePane="bottomRight" state="frozen"/>
      <selection activeCell="A2" sqref="A2"/>
      <selection pane="topRight" activeCell="C2" sqref="C2"/>
      <selection pane="bottomLeft" activeCell="A11" sqref="A11"/>
      <selection pane="bottomRight" activeCell="HV20" sqref="HV20"/>
    </sheetView>
  </sheetViews>
  <sheetFormatPr baseColWidth="10" defaultColWidth="10.85546875" defaultRowHeight="12" x14ac:dyDescent="0.2"/>
  <cols>
    <col min="1" max="1" width="10.85546875" style="24"/>
    <col min="2" max="2" width="11.85546875" style="1" customWidth="1"/>
    <col min="3" max="4" width="19.42578125" style="12" bestFit="1" customWidth="1"/>
    <col min="5" max="5" width="19.42578125" style="12" customWidth="1"/>
    <col min="6" max="6" width="19.42578125" style="12" bestFit="1" customWidth="1"/>
    <col min="7" max="7" width="19.42578125" style="29" bestFit="1" customWidth="1"/>
    <col min="8" max="9" width="19.42578125" style="12" bestFit="1" customWidth="1"/>
    <col min="10" max="11" width="15.85546875" style="12" bestFit="1" customWidth="1"/>
    <col min="12" max="13" width="15.85546875" style="12" customWidth="1"/>
    <col min="14" max="14" width="15.85546875" style="29" customWidth="1"/>
    <col min="15" max="16" width="15.85546875" style="12" customWidth="1"/>
    <col min="17" max="18" width="15.85546875" style="12" bestFit="1" customWidth="1"/>
    <col min="19" max="20" width="15.85546875" style="12" customWidth="1"/>
    <col min="21" max="21" width="15.85546875" style="29" customWidth="1"/>
    <col min="22" max="23" width="15.85546875" style="12" customWidth="1"/>
    <col min="24" max="24" width="17.28515625" style="10" customWidth="1"/>
    <col min="25" max="30" width="16" style="10" customWidth="1"/>
    <col min="31" max="32" width="15.85546875" style="12" bestFit="1" customWidth="1"/>
    <col min="33" max="34" width="15.85546875" style="12" customWidth="1"/>
    <col min="35" max="35" width="15.85546875" style="29" customWidth="1"/>
    <col min="36" max="37" width="15.85546875" style="12" customWidth="1"/>
    <col min="38" max="38" width="17.28515625" style="10" customWidth="1"/>
    <col min="39" max="44" width="16" style="10" customWidth="1"/>
    <col min="45" max="46" width="15.85546875" style="12" bestFit="1" customWidth="1"/>
    <col min="47" max="48" width="15.85546875" style="12" customWidth="1"/>
    <col min="49" max="49" width="15.85546875" style="29" customWidth="1"/>
    <col min="50" max="51" width="15.85546875" style="12" customWidth="1"/>
    <col min="52" max="52" width="17.28515625" style="10" customWidth="1"/>
    <col min="53" max="58" width="16" style="10" customWidth="1"/>
    <col min="59" max="60" width="15.85546875" style="12" bestFit="1" customWidth="1"/>
    <col min="61" max="62" width="15.85546875" style="12" customWidth="1"/>
    <col min="63" max="63" width="15.85546875" style="29" customWidth="1"/>
    <col min="64" max="65" width="15.85546875" style="12" customWidth="1"/>
    <col min="66" max="66" width="17.28515625" style="10" customWidth="1"/>
    <col min="67" max="72" width="16" style="10" customWidth="1"/>
    <col min="73" max="74" width="15.85546875" style="12" bestFit="1" customWidth="1"/>
    <col min="75" max="76" width="15.85546875" style="12" customWidth="1"/>
    <col min="77" max="77" width="15.85546875" style="29" customWidth="1"/>
    <col min="78" max="79" width="15.85546875" style="12" customWidth="1"/>
    <col min="80" max="80" width="17.28515625" style="10" customWidth="1"/>
    <col min="81" max="86" width="16" style="10" customWidth="1"/>
    <col min="87" max="88" width="15.85546875" style="12" bestFit="1" customWidth="1"/>
    <col min="89" max="90" width="15.85546875" style="12" customWidth="1"/>
    <col min="91" max="91" width="15.85546875" style="29" customWidth="1"/>
    <col min="92" max="93" width="15.85546875" style="12" customWidth="1"/>
    <col min="94" max="94" width="17.28515625" style="10" customWidth="1"/>
    <col min="95" max="100" width="16" style="10" customWidth="1"/>
    <col min="101" max="102" width="19.42578125" style="12" bestFit="1" customWidth="1"/>
    <col min="103" max="103" width="19.42578125" style="12" customWidth="1"/>
    <col min="104" max="104" width="19.42578125" style="12" bestFit="1" customWidth="1"/>
    <col min="105" max="105" width="19.42578125" style="29" bestFit="1" customWidth="1"/>
    <col min="106" max="107" width="19.42578125" style="12" bestFit="1" customWidth="1"/>
    <col min="108" max="108" width="17.28515625" style="10" customWidth="1"/>
    <col min="109" max="114" width="16" style="10" customWidth="1"/>
    <col min="115" max="116" width="19.42578125" style="12" bestFit="1" customWidth="1"/>
    <col min="117" max="117" width="19.42578125" style="12" customWidth="1"/>
    <col min="118" max="118" width="19.42578125" style="12" bestFit="1" customWidth="1"/>
    <col min="119" max="119" width="19.42578125" style="29" bestFit="1" customWidth="1"/>
    <col min="120" max="121" width="19.42578125" style="12" bestFit="1" customWidth="1"/>
    <col min="122" max="122" width="17.28515625" style="10" customWidth="1"/>
    <col min="123" max="128" width="16" style="10" customWidth="1"/>
    <col min="129" max="130" width="19.42578125" style="12" bestFit="1" customWidth="1"/>
    <col min="131" max="131" width="19.42578125" style="12" customWidth="1"/>
    <col min="132" max="132" width="19.42578125" style="12" bestFit="1" customWidth="1"/>
    <col min="133" max="133" width="19.42578125" style="29" bestFit="1" customWidth="1"/>
    <col min="134" max="135" width="19.42578125" style="12" bestFit="1" customWidth="1"/>
    <col min="136" max="136" width="17.28515625" style="10" customWidth="1"/>
    <col min="137" max="142" width="16" style="10" customWidth="1"/>
    <col min="143" max="144" width="19.42578125" style="12" bestFit="1" customWidth="1"/>
    <col min="145" max="145" width="19.42578125" style="12" customWidth="1"/>
    <col min="146" max="146" width="19.42578125" style="12" bestFit="1" customWidth="1"/>
    <col min="147" max="147" width="19.42578125" style="29" bestFit="1" customWidth="1"/>
    <col min="148" max="149" width="19.42578125" style="12" bestFit="1" customWidth="1"/>
    <col min="150" max="150" width="17.28515625" style="10" customWidth="1"/>
    <col min="151" max="156" width="16" style="10" customWidth="1"/>
    <col min="157" max="158" width="19.42578125" style="12" bestFit="1" customWidth="1"/>
    <col min="159" max="159" width="19.42578125" style="12" customWidth="1"/>
    <col min="160" max="160" width="19.42578125" style="12" bestFit="1" customWidth="1"/>
    <col min="161" max="161" width="19.42578125" style="29" bestFit="1" customWidth="1"/>
    <col min="162" max="163" width="19.42578125" style="12" bestFit="1" customWidth="1"/>
    <col min="164" max="164" width="17.28515625" style="10" customWidth="1"/>
    <col min="165" max="165" width="17.7109375" style="10" bestFit="1" customWidth="1"/>
    <col min="166" max="166" width="17.7109375" style="10" customWidth="1"/>
    <col min="167" max="170" width="17.7109375" style="10" bestFit="1" customWidth="1"/>
    <col min="171" max="172" width="19.42578125" style="12" bestFit="1" customWidth="1"/>
    <col min="173" max="173" width="19.42578125" style="12" customWidth="1"/>
    <col min="174" max="174" width="19.42578125" style="12" bestFit="1" customWidth="1"/>
    <col min="175" max="175" width="19.42578125" style="29" bestFit="1" customWidth="1"/>
    <col min="176" max="177" width="19.42578125" style="12" bestFit="1" customWidth="1"/>
    <col min="178" max="191" width="19.42578125" style="12" customWidth="1"/>
    <col min="192" max="192" width="17.28515625" style="10" customWidth="1"/>
    <col min="193" max="193" width="17.7109375" style="10" bestFit="1" customWidth="1"/>
    <col min="194" max="194" width="17.7109375" style="10" customWidth="1"/>
    <col min="195" max="198" width="17.7109375" style="10" bestFit="1" customWidth="1"/>
    <col min="199" max="200" width="19.42578125" style="12" bestFit="1" customWidth="1"/>
    <col min="201" max="201" width="19.42578125" style="12" customWidth="1"/>
    <col min="202" max="202" width="19.42578125" style="12" bestFit="1" customWidth="1"/>
    <col min="203" max="203" width="19.42578125" style="29" bestFit="1" customWidth="1"/>
    <col min="204" max="205" width="19.42578125" style="12" bestFit="1" customWidth="1"/>
    <col min="206" max="212" width="19.42578125" style="12" customWidth="1"/>
    <col min="213" max="213" width="17.28515625" style="10" customWidth="1"/>
    <col min="214" max="214" width="17.7109375" style="10" bestFit="1" customWidth="1"/>
    <col min="215" max="215" width="17.7109375" style="10" customWidth="1"/>
    <col min="216" max="219" width="17.7109375" style="10" bestFit="1" customWidth="1"/>
    <col min="220" max="221" width="19.42578125" style="12" bestFit="1" customWidth="1"/>
    <col min="222" max="222" width="19.42578125" style="12" customWidth="1"/>
    <col min="223" max="223" width="19.42578125" style="12" bestFit="1" customWidth="1"/>
    <col min="224" max="224" width="19.42578125" style="29" bestFit="1" customWidth="1"/>
    <col min="225" max="226" width="19.42578125" style="12" bestFit="1" customWidth="1"/>
    <col min="227" max="227" width="17.28515625" style="10" customWidth="1"/>
    <col min="228" max="228" width="17.7109375" style="10" bestFit="1" customWidth="1"/>
    <col min="229" max="229" width="17.7109375" style="10" customWidth="1"/>
    <col min="230" max="233" width="17.7109375" style="10" bestFit="1" customWidth="1"/>
    <col min="234" max="16384" width="10.85546875" style="1"/>
  </cols>
  <sheetData>
    <row r="1" spans="1:233" x14ac:dyDescent="0.2">
      <c r="C1" s="1"/>
      <c r="D1" s="1"/>
      <c r="E1" s="1"/>
      <c r="F1" s="36"/>
      <c r="G1" s="1"/>
      <c r="H1" s="1"/>
      <c r="I1" s="1"/>
      <c r="J1" s="1"/>
      <c r="K1" s="1"/>
      <c r="L1" s="1"/>
      <c r="M1" s="36"/>
      <c r="N1" s="1"/>
      <c r="O1" s="1"/>
      <c r="P1" s="1"/>
      <c r="Q1" s="1"/>
      <c r="R1" s="1"/>
      <c r="S1" s="1"/>
      <c r="T1" s="36"/>
      <c r="U1" s="1"/>
      <c r="V1" s="1"/>
      <c r="W1" s="1"/>
      <c r="X1" s="1"/>
      <c r="Y1" s="1"/>
      <c r="Z1" s="1"/>
      <c r="AA1" s="36"/>
      <c r="AB1" s="1"/>
      <c r="AC1" s="1"/>
      <c r="AD1" s="1"/>
      <c r="AE1" s="1"/>
      <c r="AF1" s="1"/>
      <c r="AG1" s="1"/>
      <c r="AH1" s="36"/>
      <c r="AI1" s="1"/>
      <c r="AJ1" s="1"/>
      <c r="AK1" s="1"/>
      <c r="AL1" s="1"/>
      <c r="AM1" s="1"/>
      <c r="AN1" s="1"/>
      <c r="AO1" s="36"/>
      <c r="AP1" s="1"/>
      <c r="AQ1" s="1"/>
      <c r="AR1" s="1"/>
      <c r="AS1" s="1"/>
      <c r="AT1" s="1"/>
      <c r="AU1" s="1"/>
      <c r="AV1" s="36"/>
      <c r="AW1" s="1"/>
      <c r="AX1" s="1"/>
      <c r="AY1" s="1"/>
      <c r="AZ1" s="1"/>
      <c r="BA1" s="1"/>
      <c r="BB1" s="1"/>
      <c r="BC1" s="36"/>
      <c r="BD1" s="1"/>
      <c r="BE1" s="1"/>
      <c r="BF1" s="1"/>
      <c r="BG1" s="1"/>
      <c r="BH1" s="1"/>
      <c r="BI1" s="1"/>
      <c r="BJ1" s="36"/>
      <c r="BK1" s="1"/>
      <c r="BL1" s="1"/>
      <c r="BM1" s="1"/>
      <c r="BN1" s="1"/>
      <c r="BO1" s="1"/>
      <c r="BP1" s="1"/>
      <c r="BQ1" s="36"/>
      <c r="BR1" s="1"/>
      <c r="BS1" s="1"/>
      <c r="BT1" s="1"/>
      <c r="BU1" s="1"/>
      <c r="BV1" s="1"/>
      <c r="BW1" s="1"/>
      <c r="BX1" s="36"/>
      <c r="BY1" s="1"/>
      <c r="BZ1" s="1"/>
      <c r="CA1" s="1"/>
      <c r="CB1" s="1"/>
      <c r="CC1" s="1"/>
      <c r="CD1" s="1"/>
      <c r="CE1" s="36"/>
      <c r="CF1" s="1"/>
      <c r="CG1" s="1"/>
      <c r="CH1" s="1"/>
      <c r="CI1" s="1"/>
      <c r="CJ1" s="1"/>
      <c r="CK1" s="1"/>
      <c r="CL1" s="36"/>
      <c r="CM1" s="1"/>
      <c r="CN1" s="1"/>
      <c r="CO1" s="1"/>
      <c r="CP1" s="1"/>
      <c r="CQ1" s="1"/>
      <c r="CR1" s="1"/>
      <c r="CS1" s="36"/>
      <c r="CT1" s="1"/>
      <c r="CU1" s="1"/>
      <c r="CV1" s="1"/>
      <c r="CW1" s="1"/>
      <c r="CX1" s="1"/>
      <c r="CY1" s="1"/>
      <c r="CZ1" s="36"/>
      <c r="DA1" s="1"/>
      <c r="DB1" s="1"/>
      <c r="DC1" s="1"/>
      <c r="DD1" s="1"/>
      <c r="DE1" s="1"/>
      <c r="DF1" s="1"/>
      <c r="DG1" s="36"/>
      <c r="DH1" s="1"/>
      <c r="DI1" s="1"/>
      <c r="DJ1" s="1"/>
      <c r="DK1" s="1"/>
      <c r="DL1" s="1"/>
      <c r="DM1" s="1"/>
      <c r="DN1" s="36"/>
      <c r="DO1" s="1"/>
      <c r="DP1" s="1"/>
      <c r="DQ1" s="1"/>
      <c r="DR1" s="1"/>
      <c r="DS1" s="1"/>
      <c r="DT1" s="1"/>
      <c r="DU1" s="36"/>
      <c r="DV1" s="1"/>
      <c r="DW1" s="1"/>
      <c r="DX1" s="1"/>
      <c r="DY1" s="1"/>
      <c r="DZ1" s="1"/>
      <c r="EA1" s="1"/>
      <c r="EB1" s="36"/>
      <c r="EC1" s="1"/>
      <c r="ED1" s="1"/>
      <c r="EE1" s="1"/>
      <c r="EF1" s="1"/>
      <c r="EG1" s="1"/>
      <c r="EH1" s="1"/>
      <c r="EI1" s="36"/>
      <c r="EJ1" s="1"/>
      <c r="EK1" s="1"/>
      <c r="EL1" s="1"/>
      <c r="EM1" s="1"/>
      <c r="EN1" s="1"/>
      <c r="EO1" s="1"/>
      <c r="EP1" s="36"/>
      <c r="EQ1" s="1"/>
      <c r="ER1" s="1"/>
      <c r="ES1" s="1"/>
      <c r="ET1" s="1"/>
      <c r="EU1" s="1"/>
      <c r="EV1" s="1"/>
      <c r="EW1" s="36"/>
      <c r="EX1" s="1"/>
      <c r="EY1" s="1"/>
      <c r="EZ1" s="1"/>
      <c r="FA1" s="1"/>
      <c r="FB1" s="1"/>
      <c r="FC1" s="1"/>
      <c r="FD1" s="36"/>
      <c r="FE1" s="1"/>
      <c r="FF1" s="1"/>
      <c r="FG1" s="1"/>
      <c r="FH1" s="1"/>
      <c r="FI1" s="1"/>
      <c r="FJ1" s="1"/>
      <c r="FK1" s="36"/>
      <c r="FL1" s="1"/>
      <c r="FM1" s="1"/>
      <c r="FN1" s="1"/>
      <c r="FO1" s="1"/>
      <c r="FP1" s="1"/>
      <c r="FQ1" s="1"/>
      <c r="FR1" s="36"/>
      <c r="FS1" s="1"/>
      <c r="FT1" s="1"/>
      <c r="FU1" s="1"/>
      <c r="FV1" s="1"/>
      <c r="FW1" s="1"/>
      <c r="FX1" s="1"/>
      <c r="FY1" s="36"/>
      <c r="FZ1" s="1"/>
      <c r="GA1" s="1"/>
      <c r="GB1" s="1"/>
      <c r="GC1" s="1"/>
      <c r="GD1" s="1"/>
      <c r="GE1" s="1"/>
      <c r="GF1" s="36"/>
      <c r="GG1" s="1"/>
      <c r="GH1" s="1"/>
      <c r="GI1" s="1"/>
      <c r="GJ1" s="1"/>
      <c r="GK1" s="1"/>
      <c r="GL1" s="1"/>
      <c r="GM1" s="36"/>
      <c r="GN1" s="1"/>
      <c r="GO1" s="1"/>
      <c r="GP1" s="1"/>
      <c r="GQ1" s="1"/>
      <c r="GR1" s="1"/>
      <c r="GS1" s="1"/>
      <c r="GT1" s="36"/>
      <c r="GU1" s="1"/>
      <c r="GV1" s="1"/>
      <c r="GW1" s="1"/>
      <c r="GX1" s="1"/>
      <c r="GY1" s="1"/>
      <c r="GZ1" s="1"/>
      <c r="HA1" s="36"/>
      <c r="HB1" s="1"/>
      <c r="HC1" s="1"/>
      <c r="HD1" s="1"/>
      <c r="HE1" s="1"/>
      <c r="HF1" s="1"/>
      <c r="HG1" s="1"/>
      <c r="HH1" s="36"/>
      <c r="HI1" s="1"/>
      <c r="HJ1" s="1"/>
      <c r="HK1" s="1"/>
      <c r="HL1" s="1"/>
      <c r="HM1" s="1"/>
      <c r="HN1" s="1"/>
      <c r="HO1" s="36"/>
      <c r="HP1" s="1"/>
      <c r="HQ1" s="1"/>
      <c r="HR1" s="1"/>
      <c r="HS1" s="1"/>
      <c r="HT1" s="1"/>
      <c r="HU1" s="1"/>
      <c r="HV1" s="36"/>
      <c r="HW1" s="1"/>
      <c r="HX1" s="1"/>
      <c r="HY1" s="1"/>
    </row>
    <row r="2" spans="1:233" x14ac:dyDescent="0.2">
      <c r="C2" s="1"/>
      <c r="D2" s="1"/>
      <c r="E2" s="1"/>
      <c r="F2" s="36"/>
      <c r="G2" s="1"/>
      <c r="H2" s="1"/>
      <c r="I2" s="1"/>
      <c r="J2" s="1"/>
      <c r="K2" s="1"/>
      <c r="L2" s="1"/>
      <c r="M2" s="36"/>
      <c r="N2" s="1"/>
      <c r="O2" s="1"/>
      <c r="P2" s="1"/>
      <c r="Q2" s="1"/>
      <c r="R2" s="1"/>
      <c r="S2" s="1"/>
      <c r="T2" s="36"/>
      <c r="U2" s="1"/>
      <c r="V2" s="1"/>
      <c r="W2" s="1"/>
      <c r="X2" s="1"/>
      <c r="Y2" s="1"/>
      <c r="Z2" s="1"/>
      <c r="AA2" s="36"/>
      <c r="AB2" s="1"/>
      <c r="AC2" s="1"/>
      <c r="AD2" s="1"/>
      <c r="AE2" s="1"/>
      <c r="AF2" s="1"/>
      <c r="AG2" s="1"/>
      <c r="AH2" s="36"/>
      <c r="AI2" s="1"/>
      <c r="AJ2" s="1"/>
      <c r="AK2" s="1"/>
      <c r="AL2" s="1"/>
      <c r="AM2" s="1"/>
      <c r="AN2" s="1"/>
      <c r="AO2" s="36"/>
      <c r="AP2" s="1"/>
      <c r="AQ2" s="1"/>
      <c r="AR2" s="1"/>
      <c r="AS2" s="1"/>
      <c r="AT2" s="1"/>
      <c r="AU2" s="1"/>
      <c r="AV2" s="36"/>
      <c r="AW2" s="1"/>
      <c r="AX2" s="1"/>
      <c r="AY2" s="1"/>
      <c r="AZ2" s="1"/>
      <c r="BA2" s="1"/>
      <c r="BB2" s="1"/>
      <c r="BC2" s="36"/>
      <c r="BD2" s="1"/>
      <c r="BE2" s="1"/>
      <c r="BF2" s="1"/>
      <c r="BG2" s="1"/>
      <c r="BH2" s="1"/>
      <c r="BI2" s="1"/>
      <c r="BJ2" s="36"/>
      <c r="BK2" s="1"/>
      <c r="BL2" s="1"/>
      <c r="BM2" s="1"/>
      <c r="BN2" s="1"/>
      <c r="BO2" s="1"/>
      <c r="BP2" s="1"/>
      <c r="BQ2" s="36"/>
      <c r="BR2" s="1"/>
      <c r="BS2" s="1"/>
      <c r="BT2" s="1"/>
      <c r="BU2" s="1"/>
      <c r="BV2" s="1"/>
      <c r="BW2" s="1"/>
      <c r="BX2" s="36"/>
      <c r="BY2" s="1"/>
      <c r="BZ2" s="1"/>
      <c r="CA2" s="1"/>
      <c r="CB2" s="1"/>
      <c r="CC2" s="1"/>
      <c r="CD2" s="1"/>
      <c r="CE2" s="36"/>
      <c r="CF2" s="1"/>
      <c r="CG2" s="1"/>
      <c r="CH2" s="1"/>
      <c r="CI2" s="1"/>
      <c r="CJ2" s="1"/>
      <c r="CK2" s="1"/>
      <c r="CL2" s="36"/>
      <c r="CM2" s="1"/>
      <c r="CN2" s="1"/>
      <c r="CO2" s="1"/>
      <c r="CP2" s="1"/>
      <c r="CQ2" s="1"/>
      <c r="CR2" s="1"/>
      <c r="CS2" s="36"/>
      <c r="CT2" s="1"/>
      <c r="CU2" s="1"/>
      <c r="CV2" s="1"/>
      <c r="CW2" s="1"/>
      <c r="CX2" s="1"/>
      <c r="CY2" s="1"/>
      <c r="CZ2" s="36"/>
      <c r="DA2" s="1"/>
      <c r="DB2" s="1"/>
      <c r="DC2" s="1"/>
      <c r="DD2" s="1"/>
      <c r="DE2" s="1"/>
      <c r="DF2" s="1"/>
      <c r="DG2" s="36"/>
      <c r="DH2" s="1"/>
      <c r="DI2" s="1"/>
      <c r="DJ2" s="1"/>
      <c r="DK2" s="1"/>
      <c r="DL2" s="1"/>
      <c r="DM2" s="1"/>
      <c r="DN2" s="36"/>
      <c r="DO2" s="1"/>
      <c r="DP2" s="1"/>
      <c r="DQ2" s="1"/>
      <c r="DR2" s="1"/>
      <c r="DS2" s="1"/>
      <c r="DT2" s="1"/>
      <c r="DU2" s="36"/>
      <c r="DV2" s="1"/>
      <c r="DW2" s="1"/>
      <c r="DX2" s="1"/>
      <c r="DY2" s="1"/>
      <c r="DZ2" s="1"/>
      <c r="EA2" s="1"/>
      <c r="EB2" s="36"/>
      <c r="EC2" s="1"/>
      <c r="ED2" s="1"/>
      <c r="EE2" s="1"/>
      <c r="EF2" s="1"/>
      <c r="EG2" s="1"/>
      <c r="EH2" s="1"/>
      <c r="EI2" s="36"/>
      <c r="EJ2" s="1"/>
      <c r="EK2" s="1"/>
      <c r="EL2" s="1"/>
      <c r="EM2" s="1"/>
      <c r="EN2" s="1"/>
      <c r="EO2" s="1"/>
      <c r="EP2" s="36"/>
      <c r="EQ2" s="1"/>
      <c r="ER2" s="1"/>
      <c r="ES2" s="1"/>
      <c r="ET2" s="1"/>
      <c r="EU2" s="1"/>
      <c r="EV2" s="1"/>
      <c r="EW2" s="36"/>
      <c r="EX2" s="1"/>
      <c r="EY2" s="1"/>
      <c r="EZ2" s="1"/>
      <c r="FA2" s="1"/>
      <c r="FB2" s="1"/>
      <c r="FC2" s="1"/>
      <c r="FD2" s="36"/>
      <c r="FE2" s="1"/>
      <c r="FF2" s="1"/>
      <c r="FG2" s="1"/>
      <c r="FH2" s="1"/>
      <c r="FI2" s="1"/>
      <c r="FJ2" s="1"/>
      <c r="FK2" s="36"/>
      <c r="FL2" s="1"/>
      <c r="FM2" s="1"/>
      <c r="FN2" s="1"/>
      <c r="FO2" s="1"/>
      <c r="FP2" s="1"/>
      <c r="FQ2" s="1"/>
      <c r="FR2" s="36"/>
      <c r="FS2" s="1"/>
      <c r="FT2" s="1"/>
      <c r="FU2" s="1"/>
      <c r="FV2" s="1"/>
      <c r="FW2" s="1"/>
      <c r="FX2" s="1"/>
      <c r="FY2" s="36"/>
      <c r="FZ2" s="1"/>
      <c r="GA2" s="1"/>
      <c r="GB2" s="1"/>
      <c r="GC2" s="1"/>
      <c r="GD2" s="1"/>
      <c r="GE2" s="1"/>
      <c r="GF2" s="36"/>
      <c r="GG2" s="1"/>
      <c r="GH2" s="1"/>
      <c r="GI2" s="1"/>
      <c r="GJ2" s="1"/>
      <c r="GK2" s="1"/>
      <c r="GL2" s="1"/>
      <c r="GM2" s="36"/>
      <c r="GN2" s="1"/>
      <c r="GO2" s="1"/>
      <c r="GP2" s="1"/>
      <c r="GQ2" s="1"/>
      <c r="GR2" s="1"/>
      <c r="GS2" s="1"/>
      <c r="GT2" s="36"/>
      <c r="GU2" s="1"/>
      <c r="GV2" s="1"/>
      <c r="GW2" s="1"/>
      <c r="GX2" s="1"/>
      <c r="GY2" s="1"/>
      <c r="GZ2" s="1"/>
      <c r="HA2" s="36"/>
      <c r="HB2" s="1"/>
      <c r="HC2" s="1"/>
      <c r="HD2" s="1"/>
      <c r="HE2" s="1"/>
      <c r="HF2" s="1"/>
      <c r="HG2" s="1"/>
      <c r="HH2" s="36"/>
      <c r="HI2" s="1"/>
      <c r="HJ2" s="1"/>
      <c r="HK2" s="1"/>
      <c r="HL2" s="1"/>
      <c r="HM2" s="1"/>
      <c r="HN2" s="1"/>
      <c r="HO2" s="36"/>
      <c r="HP2" s="1"/>
      <c r="HQ2" s="1"/>
      <c r="HR2" s="1"/>
      <c r="HS2" s="1"/>
      <c r="HT2" s="1"/>
      <c r="HU2" s="1"/>
      <c r="HV2" s="36"/>
      <c r="HW2" s="1"/>
      <c r="HX2" s="1"/>
      <c r="HY2" s="1"/>
    </row>
    <row r="3" spans="1:233" x14ac:dyDescent="0.2">
      <c r="B3" s="2" t="s">
        <v>0</v>
      </c>
      <c r="C3" s="3" t="s">
        <v>1</v>
      </c>
      <c r="D3" s="3" t="s">
        <v>1</v>
      </c>
      <c r="E3" s="3" t="s">
        <v>1</v>
      </c>
      <c r="F3" s="37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98</v>
      </c>
      <c r="M3" s="37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98</v>
      </c>
      <c r="T3" s="37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98</v>
      </c>
      <c r="AA3" s="37" t="s">
        <v>1</v>
      </c>
      <c r="AB3" s="3" t="s">
        <v>1</v>
      </c>
      <c r="AC3" s="3" t="s">
        <v>1</v>
      </c>
      <c r="AD3" s="3" t="s">
        <v>1</v>
      </c>
      <c r="AE3" s="3" t="s">
        <v>1</v>
      </c>
      <c r="AF3" s="3" t="s">
        <v>1</v>
      </c>
      <c r="AG3" s="3" t="s">
        <v>98</v>
      </c>
      <c r="AH3" s="37" t="s">
        <v>1</v>
      </c>
      <c r="AI3" s="3" t="s">
        <v>1</v>
      </c>
      <c r="AJ3" s="3" t="s">
        <v>1</v>
      </c>
      <c r="AK3" s="3" t="s">
        <v>1</v>
      </c>
      <c r="AL3" s="3" t="s">
        <v>1</v>
      </c>
      <c r="AM3" s="3" t="s">
        <v>1</v>
      </c>
      <c r="AN3" s="3" t="s">
        <v>98</v>
      </c>
      <c r="AO3" s="37" t="s">
        <v>1</v>
      </c>
      <c r="AP3" s="3" t="s">
        <v>1</v>
      </c>
      <c r="AQ3" s="3" t="s">
        <v>1</v>
      </c>
      <c r="AR3" s="3" t="s">
        <v>1</v>
      </c>
      <c r="AS3" s="3" t="s">
        <v>1</v>
      </c>
      <c r="AT3" s="3" t="s">
        <v>1</v>
      </c>
      <c r="AU3" s="3" t="s">
        <v>98</v>
      </c>
      <c r="AV3" s="37" t="s">
        <v>1</v>
      </c>
      <c r="AW3" s="3" t="s">
        <v>1</v>
      </c>
      <c r="AX3" s="3" t="s">
        <v>1</v>
      </c>
      <c r="AY3" s="3" t="s">
        <v>1</v>
      </c>
      <c r="AZ3" s="3" t="s">
        <v>1</v>
      </c>
      <c r="BA3" s="3" t="s">
        <v>1</v>
      </c>
      <c r="BB3" s="3" t="s">
        <v>98</v>
      </c>
      <c r="BC3" s="37" t="s">
        <v>1</v>
      </c>
      <c r="BD3" s="3" t="s">
        <v>1</v>
      </c>
      <c r="BE3" s="3" t="s">
        <v>1</v>
      </c>
      <c r="BF3" s="3" t="s">
        <v>1</v>
      </c>
      <c r="BG3" s="3" t="s">
        <v>1</v>
      </c>
      <c r="BH3" s="3" t="s">
        <v>1</v>
      </c>
      <c r="BI3" s="3" t="s">
        <v>98</v>
      </c>
      <c r="BJ3" s="37" t="s">
        <v>1</v>
      </c>
      <c r="BK3" s="3" t="s">
        <v>1</v>
      </c>
      <c r="BL3" s="3" t="s">
        <v>1</v>
      </c>
      <c r="BM3" s="3" t="s">
        <v>1</v>
      </c>
      <c r="BN3" s="3" t="s">
        <v>1</v>
      </c>
      <c r="BO3" s="3" t="s">
        <v>1</v>
      </c>
      <c r="BP3" s="3" t="s">
        <v>98</v>
      </c>
      <c r="BQ3" s="37" t="s">
        <v>1</v>
      </c>
      <c r="BR3" s="3" t="s">
        <v>1</v>
      </c>
      <c r="BS3" s="3" t="s">
        <v>1</v>
      </c>
      <c r="BT3" s="3" t="s">
        <v>1</v>
      </c>
      <c r="BU3" s="3" t="s">
        <v>1</v>
      </c>
      <c r="BV3" s="3" t="s">
        <v>1</v>
      </c>
      <c r="BW3" s="3" t="s">
        <v>98</v>
      </c>
      <c r="BX3" s="37" t="s">
        <v>1</v>
      </c>
      <c r="BY3" s="3" t="s">
        <v>1</v>
      </c>
      <c r="BZ3" s="3" t="s">
        <v>1</v>
      </c>
      <c r="CA3" s="3" t="s">
        <v>1</v>
      </c>
      <c r="CB3" s="3" t="s">
        <v>1</v>
      </c>
      <c r="CC3" s="3" t="s">
        <v>1</v>
      </c>
      <c r="CD3" s="3" t="s">
        <v>98</v>
      </c>
      <c r="CE3" s="37" t="s">
        <v>1</v>
      </c>
      <c r="CF3" s="3" t="s">
        <v>1</v>
      </c>
      <c r="CG3" s="3" t="s">
        <v>1</v>
      </c>
      <c r="CH3" s="3" t="s">
        <v>1</v>
      </c>
      <c r="CI3" s="3" t="s">
        <v>1</v>
      </c>
      <c r="CJ3" s="3" t="s">
        <v>1</v>
      </c>
      <c r="CK3" s="3" t="s">
        <v>98</v>
      </c>
      <c r="CL3" s="37" t="s">
        <v>1</v>
      </c>
      <c r="CM3" s="3" t="s">
        <v>1</v>
      </c>
      <c r="CN3" s="3" t="s">
        <v>1</v>
      </c>
      <c r="CO3" s="3" t="s">
        <v>1</v>
      </c>
      <c r="CP3" s="3" t="s">
        <v>1</v>
      </c>
      <c r="CQ3" s="3" t="s">
        <v>1</v>
      </c>
      <c r="CR3" s="3" t="s">
        <v>98</v>
      </c>
      <c r="CS3" s="37" t="s">
        <v>1</v>
      </c>
      <c r="CT3" s="3" t="s">
        <v>1</v>
      </c>
      <c r="CU3" s="3" t="s">
        <v>1</v>
      </c>
      <c r="CV3" s="3" t="s">
        <v>1</v>
      </c>
      <c r="CW3" s="3" t="s">
        <v>1</v>
      </c>
      <c r="CX3" s="3" t="s">
        <v>1</v>
      </c>
      <c r="CY3" s="3" t="s">
        <v>98</v>
      </c>
      <c r="CZ3" s="37" t="s">
        <v>1</v>
      </c>
      <c r="DA3" s="3" t="s">
        <v>1</v>
      </c>
      <c r="DB3" s="3" t="s">
        <v>1</v>
      </c>
      <c r="DC3" s="3" t="s">
        <v>1</v>
      </c>
      <c r="DD3" s="3" t="s">
        <v>1</v>
      </c>
      <c r="DE3" s="3" t="s">
        <v>1</v>
      </c>
      <c r="DF3" s="3" t="s">
        <v>98</v>
      </c>
      <c r="DG3" s="37" t="s">
        <v>1</v>
      </c>
      <c r="DH3" s="3" t="s">
        <v>1</v>
      </c>
      <c r="DI3" s="3" t="s">
        <v>1</v>
      </c>
      <c r="DJ3" s="3" t="s">
        <v>1</v>
      </c>
      <c r="DK3" s="3" t="s">
        <v>1</v>
      </c>
      <c r="DL3" s="3" t="s">
        <v>1</v>
      </c>
      <c r="DM3" s="3" t="s">
        <v>98</v>
      </c>
      <c r="DN3" s="37" t="s">
        <v>1</v>
      </c>
      <c r="DO3" s="3" t="s">
        <v>1</v>
      </c>
      <c r="DP3" s="3" t="s">
        <v>1</v>
      </c>
      <c r="DQ3" s="3" t="s">
        <v>1</v>
      </c>
      <c r="DR3" s="3" t="s">
        <v>1</v>
      </c>
      <c r="DS3" s="3" t="s">
        <v>1</v>
      </c>
      <c r="DT3" s="3" t="s">
        <v>98</v>
      </c>
      <c r="DU3" s="37" t="s">
        <v>1</v>
      </c>
      <c r="DV3" s="3" t="s">
        <v>1</v>
      </c>
      <c r="DW3" s="3" t="s">
        <v>1</v>
      </c>
      <c r="DX3" s="3" t="s">
        <v>1</v>
      </c>
      <c r="DY3" s="3" t="s">
        <v>1</v>
      </c>
      <c r="DZ3" s="3" t="s">
        <v>1</v>
      </c>
      <c r="EA3" s="3" t="s">
        <v>98</v>
      </c>
      <c r="EB3" s="37" t="s">
        <v>1</v>
      </c>
      <c r="EC3" s="3" t="s">
        <v>1</v>
      </c>
      <c r="ED3" s="3" t="s">
        <v>1</v>
      </c>
      <c r="EE3" s="3" t="s">
        <v>1</v>
      </c>
      <c r="EF3" s="3" t="s">
        <v>1</v>
      </c>
      <c r="EG3" s="3" t="s">
        <v>1</v>
      </c>
      <c r="EH3" s="3" t="s">
        <v>98</v>
      </c>
      <c r="EI3" s="37" t="s">
        <v>1</v>
      </c>
      <c r="EJ3" s="3" t="s">
        <v>1</v>
      </c>
      <c r="EK3" s="3" t="s">
        <v>1</v>
      </c>
      <c r="EL3" s="3" t="s">
        <v>1</v>
      </c>
      <c r="EM3" s="3" t="s">
        <v>1</v>
      </c>
      <c r="EN3" s="3" t="s">
        <v>1</v>
      </c>
      <c r="EO3" s="3" t="s">
        <v>98</v>
      </c>
      <c r="EP3" s="37" t="s">
        <v>1</v>
      </c>
      <c r="EQ3" s="3" t="s">
        <v>1</v>
      </c>
      <c r="ER3" s="3" t="s">
        <v>1</v>
      </c>
      <c r="ES3" s="3" t="s">
        <v>1</v>
      </c>
      <c r="ET3" s="3" t="s">
        <v>1</v>
      </c>
      <c r="EU3" s="3" t="s">
        <v>1</v>
      </c>
      <c r="EV3" s="3" t="s">
        <v>98</v>
      </c>
      <c r="EW3" s="37" t="s">
        <v>1</v>
      </c>
      <c r="EX3" s="3" t="s">
        <v>1</v>
      </c>
      <c r="EY3" s="3" t="s">
        <v>1</v>
      </c>
      <c r="EZ3" s="3" t="s">
        <v>1</v>
      </c>
      <c r="FA3" s="3" t="s">
        <v>1</v>
      </c>
      <c r="FB3" s="3" t="s">
        <v>1</v>
      </c>
      <c r="FC3" s="3" t="s">
        <v>98</v>
      </c>
      <c r="FD3" s="37" t="s">
        <v>1</v>
      </c>
      <c r="FE3" s="3" t="s">
        <v>1</v>
      </c>
      <c r="FF3" s="3" t="s">
        <v>1</v>
      </c>
      <c r="FG3" s="3" t="s">
        <v>1</v>
      </c>
      <c r="FH3" s="3" t="s">
        <v>1</v>
      </c>
      <c r="FI3" s="3" t="s">
        <v>1</v>
      </c>
      <c r="FJ3" s="3" t="s">
        <v>98</v>
      </c>
      <c r="FK3" s="37" t="s">
        <v>1</v>
      </c>
      <c r="FL3" s="3" t="s">
        <v>1</v>
      </c>
      <c r="FM3" s="3" t="s">
        <v>1</v>
      </c>
      <c r="FN3" s="3" t="s">
        <v>1</v>
      </c>
      <c r="FO3" s="3" t="s">
        <v>1</v>
      </c>
      <c r="FP3" s="3" t="s">
        <v>1</v>
      </c>
      <c r="FQ3" s="3" t="s">
        <v>98</v>
      </c>
      <c r="FR3" s="37" t="s">
        <v>1</v>
      </c>
      <c r="FS3" s="3" t="s">
        <v>1</v>
      </c>
      <c r="FT3" s="3" t="s">
        <v>1</v>
      </c>
      <c r="FU3" s="3" t="s">
        <v>1</v>
      </c>
      <c r="FV3" s="3" t="s">
        <v>1</v>
      </c>
      <c r="FW3" s="3" t="s">
        <v>1</v>
      </c>
      <c r="FX3" s="3" t="s">
        <v>98</v>
      </c>
      <c r="FY3" s="37" t="s">
        <v>1</v>
      </c>
      <c r="FZ3" s="3" t="s">
        <v>1</v>
      </c>
      <c r="GA3" s="3" t="s">
        <v>1</v>
      </c>
      <c r="GB3" s="3" t="s">
        <v>1</v>
      </c>
      <c r="GC3" s="3" t="s">
        <v>1</v>
      </c>
      <c r="GD3" s="3" t="s">
        <v>1</v>
      </c>
      <c r="GE3" s="3" t="s">
        <v>98</v>
      </c>
      <c r="GF3" s="37" t="s">
        <v>1</v>
      </c>
      <c r="GG3" s="3" t="s">
        <v>1</v>
      </c>
      <c r="GH3" s="3" t="s">
        <v>1</v>
      </c>
      <c r="GI3" s="3" t="s">
        <v>1</v>
      </c>
      <c r="GJ3" s="3" t="s">
        <v>1</v>
      </c>
      <c r="GK3" s="3" t="s">
        <v>1</v>
      </c>
      <c r="GL3" s="3" t="s">
        <v>98</v>
      </c>
      <c r="GM3" s="37" t="s">
        <v>1</v>
      </c>
      <c r="GN3" s="3" t="s">
        <v>1</v>
      </c>
      <c r="GO3" s="3" t="s">
        <v>1</v>
      </c>
      <c r="GP3" s="3" t="s">
        <v>1</v>
      </c>
      <c r="GQ3" s="3" t="s">
        <v>1</v>
      </c>
      <c r="GR3" s="3" t="s">
        <v>1</v>
      </c>
      <c r="GS3" s="3" t="s">
        <v>1</v>
      </c>
      <c r="GT3" s="37" t="s">
        <v>1</v>
      </c>
      <c r="GU3" s="3" t="s">
        <v>1</v>
      </c>
      <c r="GV3" s="3" t="s">
        <v>1</v>
      </c>
      <c r="GW3" s="3" t="s">
        <v>1</v>
      </c>
      <c r="GX3" s="3" t="s">
        <v>1</v>
      </c>
      <c r="GY3" s="3" t="s">
        <v>1</v>
      </c>
      <c r="GZ3" s="3" t="s">
        <v>1</v>
      </c>
      <c r="HA3" s="37" t="s">
        <v>1</v>
      </c>
      <c r="HB3" s="3" t="s">
        <v>1</v>
      </c>
      <c r="HC3" s="3" t="s">
        <v>1</v>
      </c>
      <c r="HD3" s="3" t="s">
        <v>1</v>
      </c>
      <c r="HE3" s="3" t="s">
        <v>1</v>
      </c>
      <c r="HF3" s="3" t="s">
        <v>1</v>
      </c>
      <c r="HG3" s="3" t="s">
        <v>1</v>
      </c>
      <c r="HH3" s="37" t="s">
        <v>1</v>
      </c>
      <c r="HI3" s="3" t="s">
        <v>1</v>
      </c>
      <c r="HJ3" s="3" t="s">
        <v>1</v>
      </c>
      <c r="HK3" s="3" t="s">
        <v>1</v>
      </c>
      <c r="HL3" s="3" t="s">
        <v>1</v>
      </c>
      <c r="HM3" s="3" t="s">
        <v>1</v>
      </c>
      <c r="HN3" s="3" t="s">
        <v>1</v>
      </c>
      <c r="HO3" s="37" t="s">
        <v>1</v>
      </c>
      <c r="HP3" s="3" t="s">
        <v>1</v>
      </c>
      <c r="HQ3" s="3" t="s">
        <v>1</v>
      </c>
      <c r="HR3" s="3" t="s">
        <v>1</v>
      </c>
      <c r="HS3" s="3" t="s">
        <v>1</v>
      </c>
      <c r="HT3" s="3" t="s">
        <v>1</v>
      </c>
      <c r="HU3" s="3" t="s">
        <v>1</v>
      </c>
      <c r="HV3" s="37" t="s">
        <v>1</v>
      </c>
      <c r="HW3" s="3" t="s">
        <v>1</v>
      </c>
      <c r="HX3" s="3" t="s">
        <v>1</v>
      </c>
      <c r="HY3" s="3" t="s">
        <v>1</v>
      </c>
    </row>
    <row r="4" spans="1:233" x14ac:dyDescent="0.2">
      <c r="B4" s="2" t="s">
        <v>2</v>
      </c>
      <c r="C4" s="26" t="s">
        <v>61</v>
      </c>
      <c r="D4" s="26" t="s">
        <v>61</v>
      </c>
      <c r="E4" s="26" t="s">
        <v>61</v>
      </c>
      <c r="F4" s="38" t="s">
        <v>61</v>
      </c>
      <c r="G4" s="26" t="s">
        <v>61</v>
      </c>
      <c r="H4" s="26" t="s">
        <v>62</v>
      </c>
      <c r="I4" s="26" t="s">
        <v>62</v>
      </c>
      <c r="J4" s="26" t="s">
        <v>61</v>
      </c>
      <c r="K4" s="26" t="s">
        <v>61</v>
      </c>
      <c r="L4" s="26" t="s">
        <v>61</v>
      </c>
      <c r="M4" s="38" t="s">
        <v>61</v>
      </c>
      <c r="N4" s="26" t="s">
        <v>61</v>
      </c>
      <c r="O4" s="26" t="s">
        <v>62</v>
      </c>
      <c r="P4" s="26" t="s">
        <v>62</v>
      </c>
      <c r="Q4" s="26" t="s">
        <v>61</v>
      </c>
      <c r="R4" s="26" t="s">
        <v>61</v>
      </c>
      <c r="S4" s="26" t="s">
        <v>61</v>
      </c>
      <c r="T4" s="38" t="s">
        <v>61</v>
      </c>
      <c r="U4" s="26" t="s">
        <v>61</v>
      </c>
      <c r="V4" s="26" t="s">
        <v>62</v>
      </c>
      <c r="W4" s="26" t="s">
        <v>62</v>
      </c>
      <c r="X4" s="26" t="s">
        <v>61</v>
      </c>
      <c r="Y4" s="26" t="s">
        <v>61</v>
      </c>
      <c r="Z4" s="26" t="s">
        <v>61</v>
      </c>
      <c r="AA4" s="38" t="s">
        <v>61</v>
      </c>
      <c r="AB4" s="26" t="s">
        <v>61</v>
      </c>
      <c r="AC4" s="26" t="s">
        <v>62</v>
      </c>
      <c r="AD4" s="26" t="s">
        <v>62</v>
      </c>
      <c r="AE4" s="26" t="s">
        <v>61</v>
      </c>
      <c r="AF4" s="26" t="s">
        <v>61</v>
      </c>
      <c r="AG4" s="26" t="s">
        <v>61</v>
      </c>
      <c r="AH4" s="38" t="s">
        <v>61</v>
      </c>
      <c r="AI4" s="26" t="s">
        <v>61</v>
      </c>
      <c r="AJ4" s="26" t="s">
        <v>62</v>
      </c>
      <c r="AK4" s="26" t="s">
        <v>62</v>
      </c>
      <c r="AL4" s="26" t="s">
        <v>61</v>
      </c>
      <c r="AM4" s="26" t="s">
        <v>61</v>
      </c>
      <c r="AN4" s="26" t="s">
        <v>61</v>
      </c>
      <c r="AO4" s="38" t="s">
        <v>61</v>
      </c>
      <c r="AP4" s="26" t="s">
        <v>61</v>
      </c>
      <c r="AQ4" s="26" t="s">
        <v>62</v>
      </c>
      <c r="AR4" s="26" t="s">
        <v>62</v>
      </c>
      <c r="AS4" s="26" t="s">
        <v>61</v>
      </c>
      <c r="AT4" s="26" t="s">
        <v>61</v>
      </c>
      <c r="AU4" s="26" t="s">
        <v>61</v>
      </c>
      <c r="AV4" s="38" t="s">
        <v>61</v>
      </c>
      <c r="AW4" s="26" t="s">
        <v>61</v>
      </c>
      <c r="AX4" s="26" t="s">
        <v>62</v>
      </c>
      <c r="AY4" s="26" t="s">
        <v>62</v>
      </c>
      <c r="AZ4" s="26" t="s">
        <v>61</v>
      </c>
      <c r="BA4" s="26" t="s">
        <v>61</v>
      </c>
      <c r="BB4" s="26" t="s">
        <v>61</v>
      </c>
      <c r="BC4" s="38" t="s">
        <v>61</v>
      </c>
      <c r="BD4" s="26" t="s">
        <v>61</v>
      </c>
      <c r="BE4" s="26" t="s">
        <v>62</v>
      </c>
      <c r="BF4" s="26" t="s">
        <v>62</v>
      </c>
      <c r="BG4" s="26" t="s">
        <v>61</v>
      </c>
      <c r="BH4" s="26" t="s">
        <v>61</v>
      </c>
      <c r="BI4" s="26" t="s">
        <v>61</v>
      </c>
      <c r="BJ4" s="38" t="s">
        <v>61</v>
      </c>
      <c r="BK4" s="26" t="s">
        <v>61</v>
      </c>
      <c r="BL4" s="26" t="s">
        <v>62</v>
      </c>
      <c r="BM4" s="26" t="s">
        <v>62</v>
      </c>
      <c r="BN4" s="26" t="s">
        <v>61</v>
      </c>
      <c r="BO4" s="26" t="s">
        <v>61</v>
      </c>
      <c r="BP4" s="26" t="s">
        <v>61</v>
      </c>
      <c r="BQ4" s="38" t="s">
        <v>61</v>
      </c>
      <c r="BR4" s="26" t="s">
        <v>61</v>
      </c>
      <c r="BS4" s="26" t="s">
        <v>62</v>
      </c>
      <c r="BT4" s="26" t="s">
        <v>62</v>
      </c>
      <c r="BU4" s="26" t="s">
        <v>61</v>
      </c>
      <c r="BV4" s="26" t="s">
        <v>61</v>
      </c>
      <c r="BW4" s="26" t="s">
        <v>61</v>
      </c>
      <c r="BX4" s="38" t="s">
        <v>61</v>
      </c>
      <c r="BY4" s="26" t="s">
        <v>61</v>
      </c>
      <c r="BZ4" s="26" t="s">
        <v>62</v>
      </c>
      <c r="CA4" s="26" t="s">
        <v>62</v>
      </c>
      <c r="CB4" s="26" t="s">
        <v>61</v>
      </c>
      <c r="CC4" s="26" t="s">
        <v>61</v>
      </c>
      <c r="CD4" s="26" t="s">
        <v>61</v>
      </c>
      <c r="CE4" s="38" t="s">
        <v>61</v>
      </c>
      <c r="CF4" s="26" t="s">
        <v>61</v>
      </c>
      <c r="CG4" s="26" t="s">
        <v>62</v>
      </c>
      <c r="CH4" s="26" t="s">
        <v>62</v>
      </c>
      <c r="CI4" s="26" t="s">
        <v>61</v>
      </c>
      <c r="CJ4" s="26" t="s">
        <v>61</v>
      </c>
      <c r="CK4" s="26" t="s">
        <v>61</v>
      </c>
      <c r="CL4" s="38" t="s">
        <v>61</v>
      </c>
      <c r="CM4" s="26" t="s">
        <v>61</v>
      </c>
      <c r="CN4" s="26" t="s">
        <v>62</v>
      </c>
      <c r="CO4" s="26" t="s">
        <v>62</v>
      </c>
      <c r="CP4" s="26" t="s">
        <v>61</v>
      </c>
      <c r="CQ4" s="26" t="s">
        <v>61</v>
      </c>
      <c r="CR4" s="26" t="s">
        <v>61</v>
      </c>
      <c r="CS4" s="38" t="s">
        <v>61</v>
      </c>
      <c r="CT4" s="26" t="s">
        <v>61</v>
      </c>
      <c r="CU4" s="26" t="s">
        <v>62</v>
      </c>
      <c r="CV4" s="26" t="s">
        <v>62</v>
      </c>
      <c r="CW4" s="26" t="s">
        <v>61</v>
      </c>
      <c r="CX4" s="26" t="s">
        <v>61</v>
      </c>
      <c r="CY4" s="26" t="s">
        <v>61</v>
      </c>
      <c r="CZ4" s="38" t="s">
        <v>61</v>
      </c>
      <c r="DA4" s="26" t="s">
        <v>61</v>
      </c>
      <c r="DB4" s="26" t="s">
        <v>62</v>
      </c>
      <c r="DC4" s="26" t="s">
        <v>62</v>
      </c>
      <c r="DD4" s="26" t="s">
        <v>61</v>
      </c>
      <c r="DE4" s="26" t="s">
        <v>61</v>
      </c>
      <c r="DF4" s="26" t="s">
        <v>61</v>
      </c>
      <c r="DG4" s="38" t="s">
        <v>61</v>
      </c>
      <c r="DH4" s="26" t="s">
        <v>61</v>
      </c>
      <c r="DI4" s="26" t="s">
        <v>62</v>
      </c>
      <c r="DJ4" s="26" t="s">
        <v>62</v>
      </c>
      <c r="DK4" s="26" t="s">
        <v>61</v>
      </c>
      <c r="DL4" s="26" t="s">
        <v>61</v>
      </c>
      <c r="DM4" s="26" t="s">
        <v>61</v>
      </c>
      <c r="DN4" s="38" t="s">
        <v>61</v>
      </c>
      <c r="DO4" s="26" t="s">
        <v>61</v>
      </c>
      <c r="DP4" s="26" t="s">
        <v>62</v>
      </c>
      <c r="DQ4" s="26" t="s">
        <v>62</v>
      </c>
      <c r="DR4" s="26" t="s">
        <v>61</v>
      </c>
      <c r="DS4" s="26" t="s">
        <v>61</v>
      </c>
      <c r="DT4" s="26" t="s">
        <v>61</v>
      </c>
      <c r="DU4" s="38" t="s">
        <v>61</v>
      </c>
      <c r="DV4" s="26" t="s">
        <v>61</v>
      </c>
      <c r="DW4" s="26" t="s">
        <v>62</v>
      </c>
      <c r="DX4" s="26" t="s">
        <v>62</v>
      </c>
      <c r="DY4" s="26" t="s">
        <v>61</v>
      </c>
      <c r="DZ4" s="26" t="s">
        <v>61</v>
      </c>
      <c r="EA4" s="26" t="s">
        <v>61</v>
      </c>
      <c r="EB4" s="38" t="s">
        <v>61</v>
      </c>
      <c r="EC4" s="26" t="s">
        <v>61</v>
      </c>
      <c r="ED4" s="26" t="s">
        <v>62</v>
      </c>
      <c r="EE4" s="26" t="s">
        <v>62</v>
      </c>
      <c r="EF4" s="26" t="s">
        <v>61</v>
      </c>
      <c r="EG4" s="26" t="s">
        <v>61</v>
      </c>
      <c r="EH4" s="26" t="s">
        <v>61</v>
      </c>
      <c r="EI4" s="38" t="s">
        <v>61</v>
      </c>
      <c r="EJ4" s="26" t="s">
        <v>61</v>
      </c>
      <c r="EK4" s="26" t="s">
        <v>62</v>
      </c>
      <c r="EL4" s="26" t="s">
        <v>62</v>
      </c>
      <c r="EM4" s="26" t="s">
        <v>61</v>
      </c>
      <c r="EN4" s="26" t="s">
        <v>61</v>
      </c>
      <c r="EO4" s="26" t="s">
        <v>61</v>
      </c>
      <c r="EP4" s="38" t="s">
        <v>61</v>
      </c>
      <c r="EQ4" s="26" t="s">
        <v>61</v>
      </c>
      <c r="ER4" s="26" t="s">
        <v>62</v>
      </c>
      <c r="ES4" s="26" t="s">
        <v>62</v>
      </c>
      <c r="ET4" s="26" t="s">
        <v>61</v>
      </c>
      <c r="EU4" s="26" t="s">
        <v>61</v>
      </c>
      <c r="EV4" s="26" t="s">
        <v>61</v>
      </c>
      <c r="EW4" s="38" t="s">
        <v>61</v>
      </c>
      <c r="EX4" s="26" t="s">
        <v>61</v>
      </c>
      <c r="EY4" s="26" t="s">
        <v>62</v>
      </c>
      <c r="EZ4" s="26" t="s">
        <v>62</v>
      </c>
      <c r="FA4" s="26" t="s">
        <v>61</v>
      </c>
      <c r="FB4" s="26" t="s">
        <v>61</v>
      </c>
      <c r="FC4" s="26" t="s">
        <v>61</v>
      </c>
      <c r="FD4" s="38" t="s">
        <v>61</v>
      </c>
      <c r="FE4" s="26" t="s">
        <v>61</v>
      </c>
      <c r="FF4" s="26" t="s">
        <v>62</v>
      </c>
      <c r="FG4" s="26" t="s">
        <v>62</v>
      </c>
      <c r="FH4" s="26" t="s">
        <v>61</v>
      </c>
      <c r="FI4" s="26" t="s">
        <v>61</v>
      </c>
      <c r="FJ4" s="26" t="s">
        <v>61</v>
      </c>
      <c r="FK4" s="38" t="s">
        <v>61</v>
      </c>
      <c r="FL4" s="26" t="s">
        <v>61</v>
      </c>
      <c r="FM4" s="26" t="s">
        <v>62</v>
      </c>
      <c r="FN4" s="26" t="s">
        <v>62</v>
      </c>
      <c r="FO4" s="26" t="s">
        <v>61</v>
      </c>
      <c r="FP4" s="26" t="s">
        <v>61</v>
      </c>
      <c r="FQ4" s="26" t="s">
        <v>61</v>
      </c>
      <c r="FR4" s="38" t="s">
        <v>61</v>
      </c>
      <c r="FS4" s="26" t="s">
        <v>61</v>
      </c>
      <c r="FT4" s="26" t="s">
        <v>62</v>
      </c>
      <c r="FU4" s="26" t="s">
        <v>62</v>
      </c>
      <c r="FV4" s="26" t="s">
        <v>61</v>
      </c>
      <c r="FW4" s="26" t="s">
        <v>61</v>
      </c>
      <c r="FX4" s="26" t="s">
        <v>61</v>
      </c>
      <c r="FY4" s="38" t="s">
        <v>61</v>
      </c>
      <c r="FZ4" s="26" t="s">
        <v>61</v>
      </c>
      <c r="GA4" s="26" t="s">
        <v>62</v>
      </c>
      <c r="GB4" s="26" t="s">
        <v>62</v>
      </c>
      <c r="GC4" s="26" t="s">
        <v>61</v>
      </c>
      <c r="GD4" s="26" t="s">
        <v>61</v>
      </c>
      <c r="GE4" s="26" t="s">
        <v>61</v>
      </c>
      <c r="GF4" s="38" t="s">
        <v>61</v>
      </c>
      <c r="GG4" s="26" t="s">
        <v>61</v>
      </c>
      <c r="GH4" s="26" t="s">
        <v>62</v>
      </c>
      <c r="GI4" s="26" t="s">
        <v>62</v>
      </c>
      <c r="GJ4" s="26" t="s">
        <v>61</v>
      </c>
      <c r="GK4" s="26" t="s">
        <v>61</v>
      </c>
      <c r="GL4" s="26" t="s">
        <v>61</v>
      </c>
      <c r="GM4" s="38" t="s">
        <v>61</v>
      </c>
      <c r="GN4" s="26" t="s">
        <v>61</v>
      </c>
      <c r="GO4" s="26" t="s">
        <v>62</v>
      </c>
      <c r="GP4" s="26" t="s">
        <v>62</v>
      </c>
      <c r="GQ4" s="26" t="s">
        <v>61</v>
      </c>
      <c r="GR4" s="26" t="s">
        <v>61</v>
      </c>
      <c r="GS4" s="26" t="s">
        <v>61</v>
      </c>
      <c r="GT4" s="38" t="s">
        <v>61</v>
      </c>
      <c r="GU4" s="26" t="s">
        <v>61</v>
      </c>
      <c r="GV4" s="26" t="s">
        <v>62</v>
      </c>
      <c r="GW4" s="26" t="s">
        <v>62</v>
      </c>
      <c r="GX4" s="26" t="s">
        <v>61</v>
      </c>
      <c r="GY4" s="26" t="s">
        <v>61</v>
      </c>
      <c r="GZ4" s="26" t="s">
        <v>61</v>
      </c>
      <c r="HA4" s="38" t="s">
        <v>61</v>
      </c>
      <c r="HB4" s="26" t="s">
        <v>61</v>
      </c>
      <c r="HC4" s="26" t="s">
        <v>62</v>
      </c>
      <c r="HD4" s="26" t="s">
        <v>62</v>
      </c>
      <c r="HE4" s="26" t="s">
        <v>61</v>
      </c>
      <c r="HF4" s="26" t="s">
        <v>61</v>
      </c>
      <c r="HG4" s="26" t="s">
        <v>61</v>
      </c>
      <c r="HH4" s="38" t="s">
        <v>61</v>
      </c>
      <c r="HI4" s="26" t="s">
        <v>61</v>
      </c>
      <c r="HJ4" s="26" t="s">
        <v>62</v>
      </c>
      <c r="HK4" s="26" t="s">
        <v>62</v>
      </c>
      <c r="HL4" s="26" t="s">
        <v>61</v>
      </c>
      <c r="HM4" s="26" t="s">
        <v>61</v>
      </c>
      <c r="HN4" s="26" t="s">
        <v>61</v>
      </c>
      <c r="HO4" s="38" t="s">
        <v>61</v>
      </c>
      <c r="HP4" s="26" t="s">
        <v>61</v>
      </c>
      <c r="HQ4" s="26" t="s">
        <v>62</v>
      </c>
      <c r="HR4" s="26" t="s">
        <v>62</v>
      </c>
      <c r="HS4" s="26" t="s">
        <v>61</v>
      </c>
      <c r="HT4" s="26" t="s">
        <v>61</v>
      </c>
      <c r="HU4" s="26" t="s">
        <v>61</v>
      </c>
      <c r="HV4" s="38" t="s">
        <v>61</v>
      </c>
      <c r="HW4" s="26" t="s">
        <v>61</v>
      </c>
      <c r="HX4" s="26" t="s">
        <v>62</v>
      </c>
      <c r="HY4" s="26" t="s">
        <v>62</v>
      </c>
    </row>
    <row r="5" spans="1:233" x14ac:dyDescent="0.2">
      <c r="B5" s="4" t="s">
        <v>3</v>
      </c>
      <c r="C5" s="31" t="s">
        <v>93</v>
      </c>
      <c r="D5" s="31" t="s">
        <v>93</v>
      </c>
      <c r="E5" s="31" t="s">
        <v>93</v>
      </c>
      <c r="F5" s="44" t="s">
        <v>93</v>
      </c>
      <c r="G5" s="31" t="s">
        <v>93</v>
      </c>
      <c r="H5" s="31" t="s">
        <v>93</v>
      </c>
      <c r="I5" s="31" t="s">
        <v>93</v>
      </c>
      <c r="J5" s="30" t="s">
        <v>64</v>
      </c>
      <c r="K5" s="30" t="s">
        <v>64</v>
      </c>
      <c r="L5" s="30" t="s">
        <v>64</v>
      </c>
      <c r="M5" s="39" t="s">
        <v>64</v>
      </c>
      <c r="N5" s="30" t="s">
        <v>64</v>
      </c>
      <c r="O5" s="30" t="s">
        <v>64</v>
      </c>
      <c r="P5" s="30" t="s">
        <v>64</v>
      </c>
      <c r="Q5" s="31" t="s">
        <v>65</v>
      </c>
      <c r="R5" s="31" t="s">
        <v>65</v>
      </c>
      <c r="S5" s="31" t="s">
        <v>65</v>
      </c>
      <c r="T5" s="44" t="s">
        <v>65</v>
      </c>
      <c r="U5" s="31" t="s">
        <v>65</v>
      </c>
      <c r="V5" s="31" t="s">
        <v>65</v>
      </c>
      <c r="W5" s="31" t="s">
        <v>65</v>
      </c>
      <c r="X5" s="30" t="s">
        <v>66</v>
      </c>
      <c r="Y5" s="30" t="s">
        <v>66</v>
      </c>
      <c r="Z5" s="30" t="s">
        <v>66</v>
      </c>
      <c r="AA5" s="39" t="s">
        <v>66</v>
      </c>
      <c r="AB5" s="30" t="s">
        <v>66</v>
      </c>
      <c r="AC5" s="30" t="s">
        <v>66</v>
      </c>
      <c r="AD5" s="30" t="s">
        <v>66</v>
      </c>
      <c r="AE5" s="31" t="s">
        <v>67</v>
      </c>
      <c r="AF5" s="31" t="s">
        <v>67</v>
      </c>
      <c r="AG5" s="31" t="s">
        <v>67</v>
      </c>
      <c r="AH5" s="44" t="s">
        <v>67</v>
      </c>
      <c r="AI5" s="31" t="s">
        <v>67</v>
      </c>
      <c r="AJ5" s="31" t="s">
        <v>67</v>
      </c>
      <c r="AK5" s="31" t="s">
        <v>67</v>
      </c>
      <c r="AL5" s="30" t="s">
        <v>68</v>
      </c>
      <c r="AM5" s="30" t="s">
        <v>68</v>
      </c>
      <c r="AN5" s="30" t="s">
        <v>68</v>
      </c>
      <c r="AO5" s="39" t="s">
        <v>68</v>
      </c>
      <c r="AP5" s="30" t="s">
        <v>68</v>
      </c>
      <c r="AQ5" s="30" t="s">
        <v>68</v>
      </c>
      <c r="AR5" s="30" t="s">
        <v>68</v>
      </c>
      <c r="AS5" s="31" t="s">
        <v>69</v>
      </c>
      <c r="AT5" s="31" t="s">
        <v>69</v>
      </c>
      <c r="AU5" s="31" t="s">
        <v>69</v>
      </c>
      <c r="AV5" s="44" t="s">
        <v>69</v>
      </c>
      <c r="AW5" s="31" t="s">
        <v>69</v>
      </c>
      <c r="AX5" s="31" t="s">
        <v>69</v>
      </c>
      <c r="AY5" s="31" t="s">
        <v>69</v>
      </c>
      <c r="AZ5" s="30" t="s">
        <v>70</v>
      </c>
      <c r="BA5" s="30" t="s">
        <v>70</v>
      </c>
      <c r="BB5" s="30" t="s">
        <v>70</v>
      </c>
      <c r="BC5" s="39" t="s">
        <v>70</v>
      </c>
      <c r="BD5" s="30" t="s">
        <v>70</v>
      </c>
      <c r="BE5" s="30" t="s">
        <v>70</v>
      </c>
      <c r="BF5" s="30" t="s">
        <v>70</v>
      </c>
      <c r="BG5" s="31" t="s">
        <v>71</v>
      </c>
      <c r="BH5" s="31" t="s">
        <v>71</v>
      </c>
      <c r="BI5" s="31" t="s">
        <v>71</v>
      </c>
      <c r="BJ5" s="44" t="s">
        <v>71</v>
      </c>
      <c r="BK5" s="31" t="s">
        <v>71</v>
      </c>
      <c r="BL5" s="31" t="s">
        <v>71</v>
      </c>
      <c r="BM5" s="31" t="s">
        <v>71</v>
      </c>
      <c r="BN5" s="30" t="s">
        <v>72</v>
      </c>
      <c r="BO5" s="30" t="s">
        <v>72</v>
      </c>
      <c r="BP5" s="30" t="s">
        <v>72</v>
      </c>
      <c r="BQ5" s="39" t="s">
        <v>72</v>
      </c>
      <c r="BR5" s="30" t="s">
        <v>72</v>
      </c>
      <c r="BS5" s="30" t="s">
        <v>72</v>
      </c>
      <c r="BT5" s="30" t="s">
        <v>72</v>
      </c>
      <c r="BU5" s="31" t="s">
        <v>73</v>
      </c>
      <c r="BV5" s="31" t="s">
        <v>73</v>
      </c>
      <c r="BW5" s="31" t="s">
        <v>73</v>
      </c>
      <c r="BX5" s="44" t="s">
        <v>73</v>
      </c>
      <c r="BY5" s="31" t="s">
        <v>73</v>
      </c>
      <c r="BZ5" s="31" t="s">
        <v>73</v>
      </c>
      <c r="CA5" s="31" t="s">
        <v>73</v>
      </c>
      <c r="CB5" s="30" t="s">
        <v>74</v>
      </c>
      <c r="CC5" s="30" t="s">
        <v>74</v>
      </c>
      <c r="CD5" s="30" t="s">
        <v>74</v>
      </c>
      <c r="CE5" s="39" t="s">
        <v>74</v>
      </c>
      <c r="CF5" s="30" t="s">
        <v>74</v>
      </c>
      <c r="CG5" s="30" t="s">
        <v>74</v>
      </c>
      <c r="CH5" s="30" t="s">
        <v>74</v>
      </c>
      <c r="CI5" s="31" t="s">
        <v>75</v>
      </c>
      <c r="CJ5" s="31" t="s">
        <v>75</v>
      </c>
      <c r="CK5" s="31" t="s">
        <v>75</v>
      </c>
      <c r="CL5" s="44" t="s">
        <v>75</v>
      </c>
      <c r="CM5" s="31" t="s">
        <v>75</v>
      </c>
      <c r="CN5" s="31" t="s">
        <v>75</v>
      </c>
      <c r="CO5" s="31" t="s">
        <v>75</v>
      </c>
      <c r="CP5" s="30" t="s">
        <v>76</v>
      </c>
      <c r="CQ5" s="30" t="s">
        <v>76</v>
      </c>
      <c r="CR5" s="30" t="s">
        <v>76</v>
      </c>
      <c r="CS5" s="39" t="s">
        <v>76</v>
      </c>
      <c r="CT5" s="30" t="s">
        <v>76</v>
      </c>
      <c r="CU5" s="30" t="s">
        <v>76</v>
      </c>
      <c r="CV5" s="30" t="s">
        <v>76</v>
      </c>
      <c r="CW5" s="31" t="s">
        <v>77</v>
      </c>
      <c r="CX5" s="31" t="s">
        <v>77</v>
      </c>
      <c r="CY5" s="31" t="s">
        <v>77</v>
      </c>
      <c r="CZ5" s="44" t="s">
        <v>77</v>
      </c>
      <c r="DA5" s="31" t="s">
        <v>77</v>
      </c>
      <c r="DB5" s="31" t="s">
        <v>77</v>
      </c>
      <c r="DC5" s="31" t="s">
        <v>77</v>
      </c>
      <c r="DD5" s="30" t="s">
        <v>78</v>
      </c>
      <c r="DE5" s="30" t="s">
        <v>78</v>
      </c>
      <c r="DF5" s="30" t="s">
        <v>78</v>
      </c>
      <c r="DG5" s="39" t="s">
        <v>78</v>
      </c>
      <c r="DH5" s="30" t="s">
        <v>78</v>
      </c>
      <c r="DI5" s="30" t="s">
        <v>78</v>
      </c>
      <c r="DJ5" s="30" t="s">
        <v>78</v>
      </c>
      <c r="DK5" s="31" t="s">
        <v>79</v>
      </c>
      <c r="DL5" s="31" t="s">
        <v>79</v>
      </c>
      <c r="DM5" s="31" t="s">
        <v>79</v>
      </c>
      <c r="DN5" s="44" t="s">
        <v>79</v>
      </c>
      <c r="DO5" s="31" t="s">
        <v>79</v>
      </c>
      <c r="DP5" s="31" t="s">
        <v>79</v>
      </c>
      <c r="DQ5" s="31" t="s">
        <v>79</v>
      </c>
      <c r="DR5" s="30" t="s">
        <v>80</v>
      </c>
      <c r="DS5" s="30" t="s">
        <v>80</v>
      </c>
      <c r="DT5" s="30" t="s">
        <v>80</v>
      </c>
      <c r="DU5" s="39" t="s">
        <v>80</v>
      </c>
      <c r="DV5" s="30" t="s">
        <v>80</v>
      </c>
      <c r="DW5" s="30" t="s">
        <v>80</v>
      </c>
      <c r="DX5" s="30" t="s">
        <v>80</v>
      </c>
      <c r="DY5" s="31" t="s">
        <v>81</v>
      </c>
      <c r="DZ5" s="31" t="s">
        <v>81</v>
      </c>
      <c r="EA5" s="31" t="s">
        <v>81</v>
      </c>
      <c r="EB5" s="44" t="s">
        <v>81</v>
      </c>
      <c r="EC5" s="31" t="s">
        <v>81</v>
      </c>
      <c r="ED5" s="31" t="s">
        <v>81</v>
      </c>
      <c r="EE5" s="31" t="s">
        <v>81</v>
      </c>
      <c r="EF5" s="30" t="s">
        <v>82</v>
      </c>
      <c r="EG5" s="30" t="s">
        <v>82</v>
      </c>
      <c r="EH5" s="30" t="s">
        <v>82</v>
      </c>
      <c r="EI5" s="39" t="s">
        <v>82</v>
      </c>
      <c r="EJ5" s="30" t="s">
        <v>82</v>
      </c>
      <c r="EK5" s="30" t="s">
        <v>82</v>
      </c>
      <c r="EL5" s="30" t="s">
        <v>82</v>
      </c>
      <c r="EM5" s="31" t="s">
        <v>83</v>
      </c>
      <c r="EN5" s="31" t="s">
        <v>83</v>
      </c>
      <c r="EO5" s="31" t="s">
        <v>83</v>
      </c>
      <c r="EP5" s="44" t="s">
        <v>83</v>
      </c>
      <c r="EQ5" s="31" t="s">
        <v>83</v>
      </c>
      <c r="ER5" s="31" t="s">
        <v>83</v>
      </c>
      <c r="ES5" s="31" t="s">
        <v>83</v>
      </c>
      <c r="ET5" s="30" t="s">
        <v>84</v>
      </c>
      <c r="EU5" s="30" t="s">
        <v>84</v>
      </c>
      <c r="EV5" s="30" t="s">
        <v>84</v>
      </c>
      <c r="EW5" s="39" t="s">
        <v>84</v>
      </c>
      <c r="EX5" s="30" t="s">
        <v>84</v>
      </c>
      <c r="EY5" s="30" t="s">
        <v>84</v>
      </c>
      <c r="EZ5" s="30" t="s">
        <v>84</v>
      </c>
      <c r="FA5" s="31" t="s">
        <v>85</v>
      </c>
      <c r="FB5" s="31" t="s">
        <v>85</v>
      </c>
      <c r="FC5" s="31" t="s">
        <v>85</v>
      </c>
      <c r="FD5" s="44" t="s">
        <v>85</v>
      </c>
      <c r="FE5" s="31" t="s">
        <v>85</v>
      </c>
      <c r="FF5" s="31" t="s">
        <v>85</v>
      </c>
      <c r="FG5" s="31" t="s">
        <v>85</v>
      </c>
      <c r="FH5" s="30" t="s">
        <v>86</v>
      </c>
      <c r="FI5" s="30" t="s">
        <v>86</v>
      </c>
      <c r="FJ5" s="30" t="s">
        <v>86</v>
      </c>
      <c r="FK5" s="39" t="s">
        <v>86</v>
      </c>
      <c r="FL5" s="30" t="s">
        <v>86</v>
      </c>
      <c r="FM5" s="30" t="s">
        <v>86</v>
      </c>
      <c r="FN5" s="30" t="s">
        <v>86</v>
      </c>
      <c r="FO5" s="31" t="s">
        <v>87</v>
      </c>
      <c r="FP5" s="31" t="s">
        <v>87</v>
      </c>
      <c r="FQ5" s="31" t="s">
        <v>87</v>
      </c>
      <c r="FR5" s="44" t="s">
        <v>87</v>
      </c>
      <c r="FS5" s="31" t="s">
        <v>87</v>
      </c>
      <c r="FT5" s="31" t="s">
        <v>87</v>
      </c>
      <c r="FU5" s="31" t="s">
        <v>87</v>
      </c>
      <c r="FV5" s="30" t="s">
        <v>94</v>
      </c>
      <c r="FW5" s="30" t="s">
        <v>94</v>
      </c>
      <c r="FX5" s="30" t="s">
        <v>94</v>
      </c>
      <c r="FY5" s="39" t="s">
        <v>94</v>
      </c>
      <c r="FZ5" s="30" t="s">
        <v>94</v>
      </c>
      <c r="GA5" s="30" t="s">
        <v>94</v>
      </c>
      <c r="GB5" s="30" t="s">
        <v>94</v>
      </c>
      <c r="GC5" s="34" t="s">
        <v>95</v>
      </c>
      <c r="GD5" s="34" t="s">
        <v>95</v>
      </c>
      <c r="GE5" s="34" t="s">
        <v>95</v>
      </c>
      <c r="GF5" s="47" t="s">
        <v>95</v>
      </c>
      <c r="GG5" s="34" t="s">
        <v>95</v>
      </c>
      <c r="GH5" s="34" t="s">
        <v>95</v>
      </c>
      <c r="GI5" s="34" t="s">
        <v>95</v>
      </c>
      <c r="GJ5" s="30" t="s">
        <v>88</v>
      </c>
      <c r="GK5" s="30" t="s">
        <v>88</v>
      </c>
      <c r="GL5" s="30" t="s">
        <v>88</v>
      </c>
      <c r="GM5" s="39" t="s">
        <v>88</v>
      </c>
      <c r="GN5" s="30" t="s">
        <v>88</v>
      </c>
      <c r="GO5" s="30" t="s">
        <v>88</v>
      </c>
      <c r="GP5" s="30" t="s">
        <v>88</v>
      </c>
      <c r="GQ5" s="31" t="s">
        <v>89</v>
      </c>
      <c r="GR5" s="31" t="s">
        <v>89</v>
      </c>
      <c r="GS5" s="31" t="s">
        <v>89</v>
      </c>
      <c r="GT5" s="44" t="s">
        <v>89</v>
      </c>
      <c r="GU5" s="31" t="s">
        <v>89</v>
      </c>
      <c r="GV5" s="31" t="s">
        <v>89</v>
      </c>
      <c r="GW5" s="31" t="s">
        <v>89</v>
      </c>
      <c r="GX5" s="30" t="s">
        <v>96</v>
      </c>
      <c r="GY5" s="30" t="s">
        <v>96</v>
      </c>
      <c r="GZ5" s="30" t="s">
        <v>96</v>
      </c>
      <c r="HA5" s="39" t="s">
        <v>96</v>
      </c>
      <c r="HB5" s="30" t="s">
        <v>96</v>
      </c>
      <c r="HC5" s="30" t="s">
        <v>96</v>
      </c>
      <c r="HD5" s="30" t="s">
        <v>96</v>
      </c>
      <c r="HE5" s="35" t="s">
        <v>90</v>
      </c>
      <c r="HF5" s="35" t="s">
        <v>90</v>
      </c>
      <c r="HG5" s="35" t="s">
        <v>90</v>
      </c>
      <c r="HH5" s="48" t="s">
        <v>90</v>
      </c>
      <c r="HI5" s="35" t="s">
        <v>90</v>
      </c>
      <c r="HJ5" s="35" t="s">
        <v>90</v>
      </c>
      <c r="HK5" s="35" t="s">
        <v>90</v>
      </c>
      <c r="HL5" s="30" t="s">
        <v>91</v>
      </c>
      <c r="HM5" s="30" t="s">
        <v>91</v>
      </c>
      <c r="HN5" s="30" t="s">
        <v>91</v>
      </c>
      <c r="HO5" s="39" t="s">
        <v>91</v>
      </c>
      <c r="HP5" s="30" t="s">
        <v>91</v>
      </c>
      <c r="HQ5" s="30" t="s">
        <v>91</v>
      </c>
      <c r="HR5" s="30" t="s">
        <v>91</v>
      </c>
      <c r="HS5" s="35" t="s">
        <v>92</v>
      </c>
      <c r="HT5" s="35" t="s">
        <v>92</v>
      </c>
      <c r="HU5" s="35" t="s">
        <v>92</v>
      </c>
      <c r="HV5" s="48" t="s">
        <v>92</v>
      </c>
      <c r="HW5" s="35" t="s">
        <v>92</v>
      </c>
      <c r="HX5" s="35" t="s">
        <v>92</v>
      </c>
      <c r="HY5" s="35" t="s">
        <v>92</v>
      </c>
    </row>
    <row r="6" spans="1:233" ht="38.25" customHeight="1" x14ac:dyDescent="0.2">
      <c r="B6" s="2" t="s">
        <v>4</v>
      </c>
      <c r="C6" s="3" t="s">
        <v>63</v>
      </c>
      <c r="D6" s="3" t="s">
        <v>56</v>
      </c>
      <c r="E6" s="3" t="s">
        <v>97</v>
      </c>
      <c r="F6" s="40" t="s">
        <v>59</v>
      </c>
      <c r="G6" s="19" t="s">
        <v>57</v>
      </c>
      <c r="H6" s="19" t="s">
        <v>58</v>
      </c>
      <c r="I6" s="19" t="s">
        <v>56</v>
      </c>
      <c r="J6" s="3" t="s">
        <v>63</v>
      </c>
      <c r="K6" s="3" t="s">
        <v>56</v>
      </c>
      <c r="L6" s="3" t="s">
        <v>97</v>
      </c>
      <c r="M6" s="40" t="s">
        <v>59</v>
      </c>
      <c r="N6" s="19" t="s">
        <v>57</v>
      </c>
      <c r="O6" s="19" t="s">
        <v>58</v>
      </c>
      <c r="P6" s="19" t="s">
        <v>56</v>
      </c>
      <c r="Q6" s="3" t="s">
        <v>63</v>
      </c>
      <c r="R6" s="3" t="s">
        <v>56</v>
      </c>
      <c r="S6" s="3" t="s">
        <v>97</v>
      </c>
      <c r="T6" s="40" t="s">
        <v>59</v>
      </c>
      <c r="U6" s="19" t="s">
        <v>57</v>
      </c>
      <c r="V6" s="19" t="s">
        <v>58</v>
      </c>
      <c r="W6" s="19" t="s">
        <v>56</v>
      </c>
      <c r="X6" s="3" t="s">
        <v>63</v>
      </c>
      <c r="Y6" s="3" t="s">
        <v>56</v>
      </c>
      <c r="Z6" s="3" t="s">
        <v>97</v>
      </c>
      <c r="AA6" s="40" t="s">
        <v>59</v>
      </c>
      <c r="AB6" s="19" t="s">
        <v>57</v>
      </c>
      <c r="AC6" s="19" t="s">
        <v>58</v>
      </c>
      <c r="AD6" s="19" t="s">
        <v>56</v>
      </c>
      <c r="AE6" s="3" t="s">
        <v>63</v>
      </c>
      <c r="AF6" s="3" t="s">
        <v>56</v>
      </c>
      <c r="AG6" s="3" t="s">
        <v>97</v>
      </c>
      <c r="AH6" s="40" t="s">
        <v>59</v>
      </c>
      <c r="AI6" s="19" t="s">
        <v>57</v>
      </c>
      <c r="AJ6" s="19" t="s">
        <v>58</v>
      </c>
      <c r="AK6" s="19" t="s">
        <v>56</v>
      </c>
      <c r="AL6" s="3" t="s">
        <v>63</v>
      </c>
      <c r="AM6" s="3" t="s">
        <v>56</v>
      </c>
      <c r="AN6" s="3" t="s">
        <v>97</v>
      </c>
      <c r="AO6" s="40" t="s">
        <v>59</v>
      </c>
      <c r="AP6" s="19" t="s">
        <v>57</v>
      </c>
      <c r="AQ6" s="19" t="s">
        <v>58</v>
      </c>
      <c r="AR6" s="19" t="s">
        <v>56</v>
      </c>
      <c r="AS6" s="3" t="s">
        <v>63</v>
      </c>
      <c r="AT6" s="3" t="s">
        <v>56</v>
      </c>
      <c r="AU6" s="3" t="s">
        <v>97</v>
      </c>
      <c r="AV6" s="40" t="s">
        <v>59</v>
      </c>
      <c r="AW6" s="19" t="s">
        <v>57</v>
      </c>
      <c r="AX6" s="19" t="s">
        <v>58</v>
      </c>
      <c r="AY6" s="19" t="s">
        <v>56</v>
      </c>
      <c r="AZ6" s="3" t="s">
        <v>63</v>
      </c>
      <c r="BA6" s="3" t="s">
        <v>56</v>
      </c>
      <c r="BB6" s="3" t="s">
        <v>97</v>
      </c>
      <c r="BC6" s="40" t="s">
        <v>59</v>
      </c>
      <c r="BD6" s="19" t="s">
        <v>57</v>
      </c>
      <c r="BE6" s="19" t="s">
        <v>58</v>
      </c>
      <c r="BF6" s="19" t="s">
        <v>56</v>
      </c>
      <c r="BG6" s="3" t="s">
        <v>63</v>
      </c>
      <c r="BH6" s="3" t="s">
        <v>56</v>
      </c>
      <c r="BI6" s="3" t="s">
        <v>97</v>
      </c>
      <c r="BJ6" s="40" t="s">
        <v>59</v>
      </c>
      <c r="BK6" s="19" t="s">
        <v>57</v>
      </c>
      <c r="BL6" s="19" t="s">
        <v>58</v>
      </c>
      <c r="BM6" s="19" t="s">
        <v>56</v>
      </c>
      <c r="BN6" s="3" t="s">
        <v>63</v>
      </c>
      <c r="BO6" s="3" t="s">
        <v>56</v>
      </c>
      <c r="BP6" s="3" t="s">
        <v>97</v>
      </c>
      <c r="BQ6" s="40" t="s">
        <v>59</v>
      </c>
      <c r="BR6" s="19" t="s">
        <v>57</v>
      </c>
      <c r="BS6" s="19" t="s">
        <v>58</v>
      </c>
      <c r="BT6" s="19" t="s">
        <v>56</v>
      </c>
      <c r="BU6" s="3" t="s">
        <v>63</v>
      </c>
      <c r="BV6" s="3" t="s">
        <v>56</v>
      </c>
      <c r="BW6" s="3" t="s">
        <v>97</v>
      </c>
      <c r="BX6" s="40" t="s">
        <v>59</v>
      </c>
      <c r="BY6" s="19" t="s">
        <v>57</v>
      </c>
      <c r="BZ6" s="19" t="s">
        <v>58</v>
      </c>
      <c r="CA6" s="19" t="s">
        <v>56</v>
      </c>
      <c r="CB6" s="3" t="s">
        <v>63</v>
      </c>
      <c r="CC6" s="3" t="s">
        <v>56</v>
      </c>
      <c r="CD6" s="3" t="s">
        <v>97</v>
      </c>
      <c r="CE6" s="40" t="s">
        <v>59</v>
      </c>
      <c r="CF6" s="19" t="s">
        <v>57</v>
      </c>
      <c r="CG6" s="19" t="s">
        <v>58</v>
      </c>
      <c r="CH6" s="19" t="s">
        <v>56</v>
      </c>
      <c r="CI6" s="3" t="s">
        <v>63</v>
      </c>
      <c r="CJ6" s="3" t="s">
        <v>56</v>
      </c>
      <c r="CK6" s="3" t="s">
        <v>97</v>
      </c>
      <c r="CL6" s="40" t="s">
        <v>59</v>
      </c>
      <c r="CM6" s="19" t="s">
        <v>57</v>
      </c>
      <c r="CN6" s="19" t="s">
        <v>58</v>
      </c>
      <c r="CO6" s="19" t="s">
        <v>56</v>
      </c>
      <c r="CP6" s="3" t="s">
        <v>63</v>
      </c>
      <c r="CQ6" s="3" t="s">
        <v>56</v>
      </c>
      <c r="CR6" s="3" t="s">
        <v>97</v>
      </c>
      <c r="CS6" s="40" t="s">
        <v>59</v>
      </c>
      <c r="CT6" s="19" t="s">
        <v>57</v>
      </c>
      <c r="CU6" s="19" t="s">
        <v>58</v>
      </c>
      <c r="CV6" s="19" t="s">
        <v>56</v>
      </c>
      <c r="CW6" s="3" t="s">
        <v>63</v>
      </c>
      <c r="CX6" s="3" t="s">
        <v>56</v>
      </c>
      <c r="CY6" s="3" t="s">
        <v>97</v>
      </c>
      <c r="CZ6" s="40" t="s">
        <v>59</v>
      </c>
      <c r="DA6" s="19" t="s">
        <v>57</v>
      </c>
      <c r="DB6" s="19" t="s">
        <v>58</v>
      </c>
      <c r="DC6" s="19" t="s">
        <v>56</v>
      </c>
      <c r="DD6" s="3" t="s">
        <v>63</v>
      </c>
      <c r="DE6" s="3" t="s">
        <v>56</v>
      </c>
      <c r="DF6" s="3" t="s">
        <v>97</v>
      </c>
      <c r="DG6" s="40" t="s">
        <v>59</v>
      </c>
      <c r="DH6" s="19" t="s">
        <v>57</v>
      </c>
      <c r="DI6" s="19" t="s">
        <v>58</v>
      </c>
      <c r="DJ6" s="19" t="s">
        <v>56</v>
      </c>
      <c r="DK6" s="3" t="s">
        <v>63</v>
      </c>
      <c r="DL6" s="3" t="s">
        <v>56</v>
      </c>
      <c r="DM6" s="3" t="s">
        <v>97</v>
      </c>
      <c r="DN6" s="40" t="s">
        <v>59</v>
      </c>
      <c r="DO6" s="19" t="s">
        <v>57</v>
      </c>
      <c r="DP6" s="19" t="s">
        <v>58</v>
      </c>
      <c r="DQ6" s="19" t="s">
        <v>56</v>
      </c>
      <c r="DR6" s="3" t="s">
        <v>63</v>
      </c>
      <c r="DS6" s="3" t="s">
        <v>56</v>
      </c>
      <c r="DT6" s="3" t="s">
        <v>97</v>
      </c>
      <c r="DU6" s="40" t="s">
        <v>59</v>
      </c>
      <c r="DV6" s="19" t="s">
        <v>57</v>
      </c>
      <c r="DW6" s="19" t="s">
        <v>58</v>
      </c>
      <c r="DX6" s="19" t="s">
        <v>56</v>
      </c>
      <c r="DY6" s="3" t="s">
        <v>63</v>
      </c>
      <c r="DZ6" s="3" t="s">
        <v>56</v>
      </c>
      <c r="EA6" s="3" t="s">
        <v>97</v>
      </c>
      <c r="EB6" s="40" t="s">
        <v>59</v>
      </c>
      <c r="EC6" s="19" t="s">
        <v>57</v>
      </c>
      <c r="ED6" s="19" t="s">
        <v>58</v>
      </c>
      <c r="EE6" s="19" t="s">
        <v>56</v>
      </c>
      <c r="EF6" s="3" t="s">
        <v>63</v>
      </c>
      <c r="EG6" s="3" t="s">
        <v>56</v>
      </c>
      <c r="EH6" s="3" t="s">
        <v>99</v>
      </c>
      <c r="EI6" s="40" t="s">
        <v>59</v>
      </c>
      <c r="EJ6" s="19" t="s">
        <v>57</v>
      </c>
      <c r="EK6" s="19" t="s">
        <v>58</v>
      </c>
      <c r="EL6" s="19" t="s">
        <v>56</v>
      </c>
      <c r="EM6" s="3" t="s">
        <v>63</v>
      </c>
      <c r="EN6" s="3" t="s">
        <v>56</v>
      </c>
      <c r="EO6" s="3" t="s">
        <v>97</v>
      </c>
      <c r="EP6" s="40" t="s">
        <v>59</v>
      </c>
      <c r="EQ6" s="19" t="s">
        <v>57</v>
      </c>
      <c r="ER6" s="19" t="s">
        <v>58</v>
      </c>
      <c r="ES6" s="19" t="s">
        <v>56</v>
      </c>
      <c r="ET6" s="3" t="s">
        <v>63</v>
      </c>
      <c r="EU6" s="3" t="s">
        <v>56</v>
      </c>
      <c r="EV6" s="3" t="s">
        <v>97</v>
      </c>
      <c r="EW6" s="40" t="s">
        <v>59</v>
      </c>
      <c r="EX6" s="19" t="s">
        <v>57</v>
      </c>
      <c r="EY6" s="19" t="s">
        <v>58</v>
      </c>
      <c r="EZ6" s="19" t="s">
        <v>56</v>
      </c>
      <c r="FA6" s="3" t="s">
        <v>63</v>
      </c>
      <c r="FB6" s="3" t="s">
        <v>56</v>
      </c>
      <c r="FC6" s="3" t="s">
        <v>97</v>
      </c>
      <c r="FD6" s="40" t="s">
        <v>59</v>
      </c>
      <c r="FE6" s="19" t="s">
        <v>57</v>
      </c>
      <c r="FF6" s="19" t="s">
        <v>58</v>
      </c>
      <c r="FG6" s="19" t="s">
        <v>56</v>
      </c>
      <c r="FH6" s="3" t="s">
        <v>63</v>
      </c>
      <c r="FI6" s="3" t="s">
        <v>56</v>
      </c>
      <c r="FJ6" s="3" t="s">
        <v>97</v>
      </c>
      <c r="FK6" s="40" t="s">
        <v>59</v>
      </c>
      <c r="FL6" s="19" t="s">
        <v>57</v>
      </c>
      <c r="FM6" s="19" t="s">
        <v>58</v>
      </c>
      <c r="FN6" s="19" t="s">
        <v>56</v>
      </c>
      <c r="FO6" s="3" t="s">
        <v>63</v>
      </c>
      <c r="FP6" s="3" t="s">
        <v>56</v>
      </c>
      <c r="FQ6" s="3" t="s">
        <v>97</v>
      </c>
      <c r="FR6" s="40" t="s">
        <v>59</v>
      </c>
      <c r="FS6" s="19" t="s">
        <v>57</v>
      </c>
      <c r="FT6" s="19" t="s">
        <v>58</v>
      </c>
      <c r="FU6" s="19" t="s">
        <v>56</v>
      </c>
      <c r="FV6" s="19" t="s">
        <v>63</v>
      </c>
      <c r="FW6" s="19" t="s">
        <v>56</v>
      </c>
      <c r="FX6" s="19" t="s">
        <v>97</v>
      </c>
      <c r="FY6" s="40" t="s">
        <v>59</v>
      </c>
      <c r="FZ6" s="19" t="s">
        <v>57</v>
      </c>
      <c r="GA6" s="19" t="s">
        <v>58</v>
      </c>
      <c r="GB6" s="19" t="s">
        <v>56</v>
      </c>
      <c r="GC6" s="19" t="s">
        <v>63</v>
      </c>
      <c r="GD6" s="19" t="s">
        <v>56</v>
      </c>
      <c r="GE6" s="19" t="s">
        <v>97</v>
      </c>
      <c r="GF6" s="40" t="s">
        <v>59</v>
      </c>
      <c r="GG6" s="19" t="s">
        <v>57</v>
      </c>
      <c r="GH6" s="19" t="s">
        <v>58</v>
      </c>
      <c r="GI6" s="19" t="s">
        <v>56</v>
      </c>
      <c r="GJ6" s="3" t="s">
        <v>63</v>
      </c>
      <c r="GK6" s="3" t="s">
        <v>56</v>
      </c>
      <c r="GL6" s="3" t="s">
        <v>97</v>
      </c>
      <c r="GM6" s="40" t="s">
        <v>59</v>
      </c>
      <c r="GN6" s="19" t="s">
        <v>57</v>
      </c>
      <c r="GO6" s="19" t="s">
        <v>58</v>
      </c>
      <c r="GP6" s="19" t="s">
        <v>56</v>
      </c>
      <c r="GQ6" s="3" t="s">
        <v>63</v>
      </c>
      <c r="GR6" s="3" t="s">
        <v>56</v>
      </c>
      <c r="GS6" s="3" t="s">
        <v>97</v>
      </c>
      <c r="GT6" s="40" t="s">
        <v>59</v>
      </c>
      <c r="GU6" s="19" t="s">
        <v>57</v>
      </c>
      <c r="GV6" s="19" t="s">
        <v>58</v>
      </c>
      <c r="GW6" s="19" t="s">
        <v>56</v>
      </c>
      <c r="GX6" s="3" t="s">
        <v>63</v>
      </c>
      <c r="GY6" s="3" t="s">
        <v>56</v>
      </c>
      <c r="GZ6" s="3" t="s">
        <v>97</v>
      </c>
      <c r="HA6" s="40" t="s">
        <v>59</v>
      </c>
      <c r="HB6" s="19" t="s">
        <v>57</v>
      </c>
      <c r="HC6" s="19" t="s">
        <v>58</v>
      </c>
      <c r="HD6" s="19" t="s">
        <v>56</v>
      </c>
      <c r="HE6" s="3" t="s">
        <v>63</v>
      </c>
      <c r="HF6" s="3" t="s">
        <v>56</v>
      </c>
      <c r="HG6" s="3" t="s">
        <v>97</v>
      </c>
      <c r="HH6" s="40" t="s">
        <v>59</v>
      </c>
      <c r="HI6" s="19" t="s">
        <v>57</v>
      </c>
      <c r="HJ6" s="19" t="s">
        <v>58</v>
      </c>
      <c r="HK6" s="19" t="s">
        <v>56</v>
      </c>
      <c r="HL6" s="3" t="s">
        <v>63</v>
      </c>
      <c r="HM6" s="3" t="s">
        <v>56</v>
      </c>
      <c r="HN6" s="3" t="s">
        <v>97</v>
      </c>
      <c r="HO6" s="40" t="s">
        <v>59</v>
      </c>
      <c r="HP6" s="19" t="s">
        <v>57</v>
      </c>
      <c r="HQ6" s="19" t="s">
        <v>58</v>
      </c>
      <c r="HR6" s="19" t="s">
        <v>56</v>
      </c>
      <c r="HS6" s="3" t="s">
        <v>63</v>
      </c>
      <c r="HT6" s="3" t="s">
        <v>56</v>
      </c>
      <c r="HU6" s="3" t="s">
        <v>97</v>
      </c>
      <c r="HV6" s="40" t="s">
        <v>59</v>
      </c>
      <c r="HW6" s="19" t="s">
        <v>57</v>
      </c>
      <c r="HX6" s="19" t="s">
        <v>58</v>
      </c>
      <c r="HY6" s="19" t="s">
        <v>56</v>
      </c>
    </row>
    <row r="7" spans="1:233" x14ac:dyDescent="0.2">
      <c r="B7" s="5" t="s">
        <v>5</v>
      </c>
      <c r="C7" s="5"/>
      <c r="D7" s="5"/>
      <c r="E7" s="5"/>
      <c r="F7" s="41"/>
      <c r="G7" s="5"/>
      <c r="H7" s="5"/>
      <c r="I7" s="5"/>
      <c r="J7" s="5"/>
      <c r="K7" s="5"/>
      <c r="L7" s="5"/>
      <c r="M7" s="41"/>
      <c r="N7" s="5"/>
      <c r="O7" s="5"/>
      <c r="P7" s="5"/>
      <c r="Q7" s="5"/>
      <c r="R7" s="5"/>
      <c r="S7" s="5"/>
      <c r="T7" s="41"/>
      <c r="U7" s="5"/>
      <c r="V7" s="5"/>
      <c r="W7" s="5"/>
      <c r="X7" s="5"/>
      <c r="Y7" s="5"/>
      <c r="Z7" s="5"/>
      <c r="AA7" s="41"/>
      <c r="AB7" s="5"/>
      <c r="AC7" s="5"/>
      <c r="AD7" s="5"/>
      <c r="AE7" s="5"/>
      <c r="AF7" s="5"/>
      <c r="AG7" s="5"/>
      <c r="AH7" s="41"/>
      <c r="AI7" s="5"/>
      <c r="AJ7" s="5"/>
      <c r="AK7" s="5"/>
      <c r="AL7" s="5"/>
      <c r="AM7" s="5"/>
      <c r="AN7" s="5"/>
      <c r="AO7" s="41"/>
      <c r="AP7" s="5"/>
      <c r="AQ7" s="5"/>
      <c r="AR7" s="5"/>
      <c r="AS7" s="5"/>
      <c r="AT7" s="5"/>
      <c r="AU7" s="5"/>
      <c r="AV7" s="41"/>
      <c r="AW7" s="5"/>
      <c r="AX7" s="5"/>
      <c r="AY7" s="5"/>
      <c r="AZ7" s="5"/>
      <c r="BA7" s="5"/>
      <c r="BB7" s="5"/>
      <c r="BC7" s="41"/>
      <c r="BD7" s="5"/>
      <c r="BE7" s="5"/>
      <c r="BF7" s="5"/>
      <c r="BG7" s="5"/>
      <c r="BH7" s="5"/>
      <c r="BI7" s="5"/>
      <c r="BJ7" s="41"/>
      <c r="BK7" s="5"/>
      <c r="BL7" s="5"/>
      <c r="BM7" s="5"/>
      <c r="BN7" s="5"/>
      <c r="BO7" s="5"/>
      <c r="BP7" s="5"/>
      <c r="BQ7" s="41"/>
      <c r="BR7" s="5"/>
      <c r="BS7" s="5"/>
      <c r="BT7" s="5"/>
      <c r="BU7" s="5"/>
      <c r="BV7" s="5"/>
      <c r="BW7" s="5"/>
      <c r="BX7" s="41"/>
      <c r="BY7" s="5"/>
      <c r="BZ7" s="5"/>
      <c r="CA7" s="5"/>
      <c r="CB7" s="5"/>
      <c r="CC7" s="5"/>
      <c r="CD7" s="5"/>
      <c r="CE7" s="41"/>
      <c r="CF7" s="5"/>
      <c r="CG7" s="5"/>
      <c r="CH7" s="5"/>
      <c r="CI7" s="5"/>
      <c r="CJ7" s="5"/>
      <c r="CK7" s="5"/>
      <c r="CL7" s="41"/>
      <c r="CM7" s="5"/>
      <c r="CN7" s="5"/>
      <c r="CO7" s="5"/>
      <c r="CP7" s="5"/>
      <c r="CQ7" s="5"/>
      <c r="CR7" s="5"/>
      <c r="CS7" s="41"/>
      <c r="CT7" s="5"/>
      <c r="CU7" s="5"/>
      <c r="CV7" s="5"/>
      <c r="CW7" s="5"/>
      <c r="CX7" s="5"/>
      <c r="CY7" s="5"/>
      <c r="CZ7" s="41"/>
      <c r="DA7" s="5"/>
      <c r="DB7" s="5"/>
      <c r="DC7" s="5"/>
      <c r="DD7" s="5"/>
      <c r="DE7" s="5"/>
      <c r="DF7" s="5"/>
      <c r="DG7" s="41"/>
      <c r="DH7" s="5"/>
      <c r="DI7" s="5"/>
      <c r="DJ7" s="5"/>
      <c r="DK7" s="5"/>
      <c r="DL7" s="5"/>
      <c r="DM7" s="5"/>
      <c r="DN7" s="41"/>
      <c r="DO7" s="5"/>
      <c r="DP7" s="5"/>
      <c r="DQ7" s="5"/>
      <c r="DR7" s="5"/>
      <c r="DS7" s="5"/>
      <c r="DT7" s="5"/>
      <c r="DU7" s="41"/>
      <c r="DV7" s="5"/>
      <c r="DW7" s="5"/>
      <c r="DX7" s="5"/>
      <c r="DY7" s="5"/>
      <c r="DZ7" s="5"/>
      <c r="EA7" s="5"/>
      <c r="EB7" s="41"/>
      <c r="EC7" s="5"/>
      <c r="ED7" s="5"/>
      <c r="EE7" s="5"/>
      <c r="EF7" s="5"/>
      <c r="EG7" s="5"/>
      <c r="EH7" s="5"/>
      <c r="EI7" s="41"/>
      <c r="EJ7" s="5"/>
      <c r="EK7" s="5"/>
      <c r="EL7" s="5"/>
      <c r="EM7" s="5"/>
      <c r="EN7" s="5"/>
      <c r="EO7" s="5"/>
      <c r="EP7" s="41"/>
      <c r="EQ7" s="5"/>
      <c r="ER7" s="5"/>
      <c r="ES7" s="5"/>
      <c r="ET7" s="5"/>
      <c r="EU7" s="5"/>
      <c r="EV7" s="5"/>
      <c r="EW7" s="41"/>
      <c r="EX7" s="5"/>
      <c r="EY7" s="5"/>
      <c r="EZ7" s="5"/>
      <c r="FA7" s="5"/>
      <c r="FB7" s="5"/>
      <c r="FC7" s="5"/>
      <c r="FD7" s="41"/>
      <c r="FE7" s="5"/>
      <c r="FF7" s="5"/>
      <c r="FG7" s="5"/>
      <c r="FH7" s="5"/>
      <c r="FI7" s="5"/>
      <c r="FJ7" s="5"/>
      <c r="FK7" s="41"/>
      <c r="FL7" s="5"/>
      <c r="FM7" s="5"/>
      <c r="FN7" s="5"/>
      <c r="FO7" s="5"/>
      <c r="FP7" s="5"/>
      <c r="FQ7" s="5"/>
      <c r="FR7" s="41"/>
      <c r="FS7" s="5"/>
      <c r="FT7" s="5"/>
      <c r="FU7" s="5"/>
      <c r="FV7" s="5"/>
      <c r="FW7" s="5"/>
      <c r="FX7" s="5"/>
      <c r="FY7" s="41"/>
      <c r="FZ7" s="5"/>
      <c r="GA7" s="5"/>
      <c r="GB7" s="5"/>
      <c r="GC7" s="5"/>
      <c r="GD7" s="5"/>
      <c r="GE7" s="5"/>
      <c r="GF7" s="41"/>
      <c r="GG7" s="5"/>
      <c r="GH7" s="5"/>
      <c r="GI7" s="5"/>
      <c r="GJ7" s="5"/>
      <c r="GK7" s="5"/>
      <c r="GL7" s="5"/>
      <c r="GM7" s="41"/>
      <c r="GN7" s="5"/>
      <c r="GO7" s="5"/>
      <c r="GP7" s="5"/>
      <c r="GQ7" s="5"/>
      <c r="GR7" s="5"/>
      <c r="GS7" s="5"/>
      <c r="GT7" s="41"/>
      <c r="GU7" s="5"/>
      <c r="GV7" s="5"/>
      <c r="GW7" s="5"/>
      <c r="GX7" s="5"/>
      <c r="GY7" s="5"/>
      <c r="GZ7" s="5"/>
      <c r="HA7" s="41"/>
      <c r="HB7" s="5"/>
      <c r="HC7" s="5"/>
      <c r="HD7" s="5"/>
      <c r="HE7" s="5"/>
      <c r="HF7" s="5"/>
      <c r="HG7" s="5"/>
      <c r="HH7" s="41"/>
      <c r="HI7" s="5"/>
      <c r="HJ7" s="5"/>
      <c r="HK7" s="5"/>
      <c r="HL7" s="5"/>
      <c r="HM7" s="5"/>
      <c r="HN7" s="5"/>
      <c r="HO7" s="41"/>
      <c r="HP7" s="5"/>
      <c r="HQ7" s="5"/>
      <c r="HR7" s="5"/>
      <c r="HS7" s="5"/>
      <c r="HT7" s="5"/>
      <c r="HU7" s="5"/>
      <c r="HV7" s="41"/>
      <c r="HW7" s="5"/>
      <c r="HX7" s="5"/>
      <c r="HY7" s="5"/>
    </row>
    <row r="8" spans="1:233" ht="24" x14ac:dyDescent="0.2">
      <c r="B8" s="6" t="s">
        <v>6</v>
      </c>
      <c r="C8" s="6"/>
      <c r="D8" s="6"/>
      <c r="E8" s="6"/>
      <c r="F8" s="37" t="s">
        <v>60</v>
      </c>
      <c r="G8" s="3" t="s">
        <v>60</v>
      </c>
      <c r="H8" s="6"/>
      <c r="I8" s="6"/>
      <c r="J8" s="6"/>
      <c r="K8" s="6"/>
      <c r="L8" s="6"/>
      <c r="M8" s="37" t="s">
        <v>60</v>
      </c>
      <c r="N8" s="3" t="s">
        <v>60</v>
      </c>
      <c r="O8" s="6"/>
      <c r="P8" s="6"/>
      <c r="Q8" s="6"/>
      <c r="R8" s="6"/>
      <c r="S8" s="6"/>
      <c r="T8" s="37" t="s">
        <v>60</v>
      </c>
      <c r="U8" s="3" t="s">
        <v>60</v>
      </c>
      <c r="V8" s="6"/>
      <c r="W8" s="6"/>
      <c r="X8" s="6"/>
      <c r="Y8" s="6"/>
      <c r="Z8" s="6"/>
      <c r="AA8" s="37" t="s">
        <v>60</v>
      </c>
      <c r="AB8" s="3" t="s">
        <v>60</v>
      </c>
      <c r="AC8" s="6"/>
      <c r="AD8" s="6"/>
      <c r="AE8" s="6"/>
      <c r="AF8" s="6"/>
      <c r="AG8" s="6"/>
      <c r="AH8" s="37" t="s">
        <v>60</v>
      </c>
      <c r="AI8" s="3" t="s">
        <v>60</v>
      </c>
      <c r="AJ8" s="6"/>
      <c r="AK8" s="6"/>
      <c r="AL8" s="6"/>
      <c r="AM8" s="6"/>
      <c r="AN8" s="6"/>
      <c r="AO8" s="37" t="s">
        <v>60</v>
      </c>
      <c r="AP8" s="3" t="s">
        <v>60</v>
      </c>
      <c r="AQ8" s="6"/>
      <c r="AR8" s="6"/>
      <c r="AS8" s="6"/>
      <c r="AT8" s="6"/>
      <c r="AU8" s="6"/>
      <c r="AV8" s="37" t="s">
        <v>60</v>
      </c>
      <c r="AW8" s="3" t="s">
        <v>60</v>
      </c>
      <c r="AX8" s="6"/>
      <c r="AY8" s="6"/>
      <c r="AZ8" s="6"/>
      <c r="BA8" s="6"/>
      <c r="BB8" s="6"/>
      <c r="BC8" s="37" t="s">
        <v>60</v>
      </c>
      <c r="BD8" s="3" t="s">
        <v>60</v>
      </c>
      <c r="BE8" s="6"/>
      <c r="BF8" s="6"/>
      <c r="BG8" s="6"/>
      <c r="BH8" s="6"/>
      <c r="BI8" s="6"/>
      <c r="BJ8" s="37" t="s">
        <v>60</v>
      </c>
      <c r="BK8" s="3" t="s">
        <v>60</v>
      </c>
      <c r="BL8" s="6"/>
      <c r="BM8" s="6"/>
      <c r="BN8" s="6"/>
      <c r="BO8" s="6"/>
      <c r="BP8" s="6"/>
      <c r="BQ8" s="37" t="s">
        <v>60</v>
      </c>
      <c r="BR8" s="3" t="s">
        <v>60</v>
      </c>
      <c r="BS8" s="6"/>
      <c r="BT8" s="6"/>
      <c r="BU8" s="6"/>
      <c r="BV8" s="6"/>
      <c r="BW8" s="6"/>
      <c r="BX8" s="37" t="s">
        <v>60</v>
      </c>
      <c r="BY8" s="3" t="s">
        <v>60</v>
      </c>
      <c r="BZ8" s="6"/>
      <c r="CA8" s="6"/>
      <c r="CB8" s="6"/>
      <c r="CC8" s="6"/>
      <c r="CD8" s="6"/>
      <c r="CE8" s="37" t="s">
        <v>60</v>
      </c>
      <c r="CF8" s="3" t="s">
        <v>60</v>
      </c>
      <c r="CG8" s="6"/>
      <c r="CH8" s="6"/>
      <c r="CI8" s="6"/>
      <c r="CJ8" s="6"/>
      <c r="CK8" s="6"/>
      <c r="CL8" s="37" t="s">
        <v>60</v>
      </c>
      <c r="CM8" s="3" t="s">
        <v>60</v>
      </c>
      <c r="CN8" s="6"/>
      <c r="CO8" s="6"/>
      <c r="CP8" s="6"/>
      <c r="CQ8" s="6"/>
      <c r="CR8" s="6"/>
      <c r="CS8" s="37" t="s">
        <v>60</v>
      </c>
      <c r="CT8" s="3" t="s">
        <v>60</v>
      </c>
      <c r="CU8" s="6"/>
      <c r="CV8" s="6"/>
      <c r="CW8" s="6"/>
      <c r="CX8" s="6"/>
      <c r="CY8" s="6"/>
      <c r="CZ8" s="37" t="s">
        <v>60</v>
      </c>
      <c r="DA8" s="3" t="s">
        <v>60</v>
      </c>
      <c r="DB8" s="6"/>
      <c r="DC8" s="6"/>
      <c r="DD8" s="6"/>
      <c r="DE8" s="6"/>
      <c r="DF8" s="6"/>
      <c r="DG8" s="37" t="s">
        <v>60</v>
      </c>
      <c r="DH8" s="3" t="s">
        <v>60</v>
      </c>
      <c r="DI8" s="6"/>
      <c r="DJ8" s="6"/>
      <c r="DK8" s="6"/>
      <c r="DL8" s="6"/>
      <c r="DM8" s="6"/>
      <c r="DN8" s="37" t="s">
        <v>60</v>
      </c>
      <c r="DO8" s="3" t="s">
        <v>60</v>
      </c>
      <c r="DP8" s="6"/>
      <c r="DQ8" s="6"/>
      <c r="DR8" s="6"/>
      <c r="DS8" s="6"/>
      <c r="DT8" s="6"/>
      <c r="DU8" s="37" t="s">
        <v>60</v>
      </c>
      <c r="DV8" s="3" t="s">
        <v>60</v>
      </c>
      <c r="DW8" s="6"/>
      <c r="DX8" s="6"/>
      <c r="DY8" s="6"/>
      <c r="DZ8" s="6"/>
      <c r="EA8" s="6"/>
      <c r="EB8" s="37" t="s">
        <v>60</v>
      </c>
      <c r="EC8" s="3" t="s">
        <v>60</v>
      </c>
      <c r="ED8" s="6"/>
      <c r="EE8" s="6"/>
      <c r="EF8" s="6"/>
      <c r="EG8" s="6"/>
      <c r="EH8" s="6"/>
      <c r="EI8" s="37" t="s">
        <v>60</v>
      </c>
      <c r="EJ8" s="3" t="s">
        <v>60</v>
      </c>
      <c r="EK8" s="6"/>
      <c r="EL8" s="6"/>
      <c r="EM8" s="6"/>
      <c r="EN8" s="6"/>
      <c r="EO8" s="6"/>
      <c r="EP8" s="37" t="s">
        <v>60</v>
      </c>
      <c r="EQ8" s="3" t="s">
        <v>60</v>
      </c>
      <c r="ER8" s="6"/>
      <c r="ES8" s="6"/>
      <c r="ET8" s="6"/>
      <c r="EU8" s="6"/>
      <c r="EV8" s="6"/>
      <c r="EW8" s="37" t="s">
        <v>60</v>
      </c>
      <c r="EX8" s="3" t="s">
        <v>60</v>
      </c>
      <c r="EY8" s="6"/>
      <c r="EZ8" s="6"/>
      <c r="FA8" s="6"/>
      <c r="FB8" s="6"/>
      <c r="FC8" s="6"/>
      <c r="FD8" s="37" t="s">
        <v>60</v>
      </c>
      <c r="FE8" s="3" t="s">
        <v>60</v>
      </c>
      <c r="FF8" s="6"/>
      <c r="FG8" s="6"/>
      <c r="FH8" s="6"/>
      <c r="FI8" s="6"/>
      <c r="FJ8" s="6"/>
      <c r="FK8" s="37" t="s">
        <v>60</v>
      </c>
      <c r="FL8" s="3" t="s">
        <v>60</v>
      </c>
      <c r="FM8" s="6"/>
      <c r="FN8" s="6"/>
      <c r="FO8" s="6"/>
      <c r="FP8" s="6"/>
      <c r="FQ8" s="6"/>
      <c r="FR8" s="37" t="s">
        <v>60</v>
      </c>
      <c r="FS8" s="3" t="s">
        <v>60</v>
      </c>
      <c r="FT8" s="33"/>
      <c r="FU8" s="33"/>
      <c r="FV8" s="33"/>
      <c r="FW8" s="33"/>
      <c r="FX8" s="33"/>
      <c r="FY8" s="46" t="s">
        <v>60</v>
      </c>
      <c r="FZ8" s="33" t="s">
        <v>60</v>
      </c>
      <c r="GA8" s="33"/>
      <c r="GB8" s="33"/>
      <c r="GC8" s="33"/>
      <c r="GD8" s="33"/>
      <c r="GE8" s="33"/>
      <c r="GF8" s="46" t="s">
        <v>60</v>
      </c>
      <c r="GG8" s="33" t="s">
        <v>60</v>
      </c>
      <c r="GH8" s="33"/>
      <c r="GI8" s="33"/>
      <c r="GJ8" s="6"/>
      <c r="GK8" s="6"/>
      <c r="GL8" s="6"/>
      <c r="GM8" s="37" t="s">
        <v>60</v>
      </c>
      <c r="GN8" s="3" t="s">
        <v>60</v>
      </c>
      <c r="GO8" s="6"/>
      <c r="GP8" s="6"/>
      <c r="GQ8" s="6"/>
      <c r="GR8" s="6"/>
      <c r="GS8" s="6"/>
      <c r="GT8" s="37" t="s">
        <v>60</v>
      </c>
      <c r="GU8" s="3" t="s">
        <v>60</v>
      </c>
      <c r="GV8" s="6"/>
      <c r="GW8" s="6"/>
      <c r="GX8" s="6"/>
      <c r="GY8" s="6"/>
      <c r="GZ8" s="6"/>
      <c r="HA8" s="37" t="s">
        <v>60</v>
      </c>
      <c r="HB8" s="3" t="s">
        <v>60</v>
      </c>
      <c r="HC8" s="6"/>
      <c r="HD8" s="6"/>
      <c r="HE8" s="6"/>
      <c r="HF8" s="6"/>
      <c r="HG8" s="6"/>
      <c r="HH8" s="37" t="s">
        <v>60</v>
      </c>
      <c r="HI8" s="3" t="s">
        <v>60</v>
      </c>
      <c r="HJ8" s="6"/>
      <c r="HK8" s="6"/>
      <c r="HL8" s="6"/>
      <c r="HM8" s="6"/>
      <c r="HN8" s="6"/>
      <c r="HO8" s="37" t="s">
        <v>60</v>
      </c>
      <c r="HP8" s="3" t="s">
        <v>60</v>
      </c>
      <c r="HQ8" s="6"/>
      <c r="HR8" s="6"/>
      <c r="HS8" s="6"/>
      <c r="HT8" s="6"/>
      <c r="HU8" s="6"/>
      <c r="HV8" s="37" t="s">
        <v>60</v>
      </c>
      <c r="HW8" s="3" t="s">
        <v>60</v>
      </c>
      <c r="HX8" s="6"/>
      <c r="HY8" s="6"/>
    </row>
    <row r="9" spans="1:233" ht="24" x14ac:dyDescent="0.2">
      <c r="B9" s="2" t="s">
        <v>7</v>
      </c>
      <c r="C9" s="32" t="s">
        <v>11</v>
      </c>
      <c r="D9" s="32" t="s">
        <v>11</v>
      </c>
      <c r="E9" s="32" t="s">
        <v>11</v>
      </c>
      <c r="F9" s="45" t="s">
        <v>11</v>
      </c>
      <c r="G9" s="32" t="s">
        <v>11</v>
      </c>
      <c r="H9" s="32" t="s">
        <v>11</v>
      </c>
      <c r="I9" s="32" t="s">
        <v>11</v>
      </c>
      <c r="J9" s="7" t="s">
        <v>11</v>
      </c>
      <c r="K9" s="7" t="s">
        <v>11</v>
      </c>
      <c r="L9" s="7" t="s">
        <v>11</v>
      </c>
      <c r="M9" s="42" t="s">
        <v>11</v>
      </c>
      <c r="N9" s="7" t="s">
        <v>11</v>
      </c>
      <c r="O9" s="7" t="s">
        <v>11</v>
      </c>
      <c r="P9" s="7" t="s">
        <v>11</v>
      </c>
      <c r="Q9" s="7" t="s">
        <v>11</v>
      </c>
      <c r="R9" s="7" t="s">
        <v>11</v>
      </c>
      <c r="S9" s="7" t="s">
        <v>11</v>
      </c>
      <c r="T9" s="42" t="s">
        <v>11</v>
      </c>
      <c r="U9" s="7" t="s">
        <v>11</v>
      </c>
      <c r="V9" s="7" t="s">
        <v>11</v>
      </c>
      <c r="W9" s="7" t="s">
        <v>11</v>
      </c>
      <c r="X9" s="7" t="s">
        <v>11</v>
      </c>
      <c r="Y9" s="7" t="s">
        <v>11</v>
      </c>
      <c r="Z9" s="7" t="s">
        <v>11</v>
      </c>
      <c r="AA9" s="42" t="s">
        <v>11</v>
      </c>
      <c r="AB9" s="7" t="s">
        <v>11</v>
      </c>
      <c r="AC9" s="7" t="s">
        <v>11</v>
      </c>
      <c r="AD9" s="7" t="s">
        <v>11</v>
      </c>
      <c r="AE9" s="7" t="s">
        <v>11</v>
      </c>
      <c r="AF9" s="7" t="s">
        <v>11</v>
      </c>
      <c r="AG9" s="7" t="s">
        <v>11</v>
      </c>
      <c r="AH9" s="42" t="s">
        <v>11</v>
      </c>
      <c r="AI9" s="7" t="s">
        <v>11</v>
      </c>
      <c r="AJ9" s="7" t="s">
        <v>11</v>
      </c>
      <c r="AK9" s="7" t="s">
        <v>11</v>
      </c>
      <c r="AL9" s="7" t="s">
        <v>11</v>
      </c>
      <c r="AM9" s="7" t="s">
        <v>11</v>
      </c>
      <c r="AN9" s="7" t="s">
        <v>11</v>
      </c>
      <c r="AO9" s="42" t="s">
        <v>11</v>
      </c>
      <c r="AP9" s="7" t="s">
        <v>11</v>
      </c>
      <c r="AQ9" s="7" t="s">
        <v>11</v>
      </c>
      <c r="AR9" s="7" t="s">
        <v>11</v>
      </c>
      <c r="AS9" s="7" t="s">
        <v>11</v>
      </c>
      <c r="AT9" s="7" t="s">
        <v>11</v>
      </c>
      <c r="AU9" s="7" t="s">
        <v>11</v>
      </c>
      <c r="AV9" s="42" t="s">
        <v>11</v>
      </c>
      <c r="AW9" s="7" t="s">
        <v>11</v>
      </c>
      <c r="AX9" s="7" t="s">
        <v>11</v>
      </c>
      <c r="AY9" s="7" t="s">
        <v>11</v>
      </c>
      <c r="AZ9" s="7" t="s">
        <v>11</v>
      </c>
      <c r="BA9" s="7" t="s">
        <v>11</v>
      </c>
      <c r="BB9" s="7" t="s">
        <v>11</v>
      </c>
      <c r="BC9" s="42" t="s">
        <v>11</v>
      </c>
      <c r="BD9" s="7" t="s">
        <v>11</v>
      </c>
      <c r="BE9" s="7" t="s">
        <v>11</v>
      </c>
      <c r="BF9" s="7" t="s">
        <v>11</v>
      </c>
      <c r="BG9" s="7" t="s">
        <v>11</v>
      </c>
      <c r="BH9" s="7" t="s">
        <v>11</v>
      </c>
      <c r="BI9" s="7" t="s">
        <v>11</v>
      </c>
      <c r="BJ9" s="42" t="s">
        <v>11</v>
      </c>
      <c r="BK9" s="7" t="s">
        <v>11</v>
      </c>
      <c r="BL9" s="7" t="s">
        <v>11</v>
      </c>
      <c r="BM9" s="7" t="s">
        <v>11</v>
      </c>
      <c r="BN9" s="7" t="s">
        <v>11</v>
      </c>
      <c r="BO9" s="7" t="s">
        <v>11</v>
      </c>
      <c r="BP9" s="7" t="s">
        <v>11</v>
      </c>
      <c r="BQ9" s="42" t="s">
        <v>11</v>
      </c>
      <c r="BR9" s="7" t="s">
        <v>11</v>
      </c>
      <c r="BS9" s="7" t="s">
        <v>11</v>
      </c>
      <c r="BT9" s="7" t="s">
        <v>11</v>
      </c>
      <c r="BU9" s="7" t="s">
        <v>11</v>
      </c>
      <c r="BV9" s="7" t="s">
        <v>11</v>
      </c>
      <c r="BW9" s="7" t="s">
        <v>11</v>
      </c>
      <c r="BX9" s="42" t="s">
        <v>11</v>
      </c>
      <c r="BY9" s="7" t="s">
        <v>11</v>
      </c>
      <c r="BZ9" s="7" t="s">
        <v>11</v>
      </c>
      <c r="CA9" s="7" t="s">
        <v>11</v>
      </c>
      <c r="CB9" s="7" t="s">
        <v>11</v>
      </c>
      <c r="CC9" s="7" t="s">
        <v>11</v>
      </c>
      <c r="CD9" s="7" t="s">
        <v>11</v>
      </c>
      <c r="CE9" s="42" t="s">
        <v>11</v>
      </c>
      <c r="CF9" s="7" t="s">
        <v>11</v>
      </c>
      <c r="CG9" s="7" t="s">
        <v>11</v>
      </c>
      <c r="CH9" s="7" t="s">
        <v>11</v>
      </c>
      <c r="CI9" s="7" t="s">
        <v>11</v>
      </c>
      <c r="CJ9" s="7" t="s">
        <v>11</v>
      </c>
      <c r="CK9" s="7" t="s">
        <v>11</v>
      </c>
      <c r="CL9" s="42" t="s">
        <v>11</v>
      </c>
      <c r="CM9" s="7" t="s">
        <v>11</v>
      </c>
      <c r="CN9" s="7" t="s">
        <v>11</v>
      </c>
      <c r="CO9" s="7" t="s">
        <v>11</v>
      </c>
      <c r="CP9" s="7" t="s">
        <v>11</v>
      </c>
      <c r="CQ9" s="7" t="s">
        <v>11</v>
      </c>
      <c r="CR9" s="7" t="s">
        <v>11</v>
      </c>
      <c r="CS9" s="42" t="s">
        <v>11</v>
      </c>
      <c r="CT9" s="7" t="s">
        <v>11</v>
      </c>
      <c r="CU9" s="7" t="s">
        <v>11</v>
      </c>
      <c r="CV9" s="7" t="s">
        <v>11</v>
      </c>
      <c r="CW9" s="32" t="s">
        <v>11</v>
      </c>
      <c r="CX9" s="32" t="s">
        <v>11</v>
      </c>
      <c r="CY9" s="32" t="s">
        <v>11</v>
      </c>
      <c r="CZ9" s="45" t="s">
        <v>11</v>
      </c>
      <c r="DA9" s="32" t="s">
        <v>11</v>
      </c>
      <c r="DB9" s="32" t="s">
        <v>11</v>
      </c>
      <c r="DC9" s="32" t="s">
        <v>11</v>
      </c>
      <c r="DD9" s="7" t="s">
        <v>11</v>
      </c>
      <c r="DE9" s="7" t="s">
        <v>11</v>
      </c>
      <c r="DF9" s="7" t="s">
        <v>11</v>
      </c>
      <c r="DG9" s="42" t="s">
        <v>11</v>
      </c>
      <c r="DH9" s="7" t="s">
        <v>11</v>
      </c>
      <c r="DI9" s="7" t="s">
        <v>11</v>
      </c>
      <c r="DJ9" s="7" t="s">
        <v>11</v>
      </c>
      <c r="DK9" s="32" t="s">
        <v>11</v>
      </c>
      <c r="DL9" s="32" t="s">
        <v>11</v>
      </c>
      <c r="DM9" s="32" t="s">
        <v>11</v>
      </c>
      <c r="DN9" s="45" t="s">
        <v>11</v>
      </c>
      <c r="DO9" s="32" t="s">
        <v>11</v>
      </c>
      <c r="DP9" s="32" t="s">
        <v>11</v>
      </c>
      <c r="DQ9" s="32" t="s">
        <v>11</v>
      </c>
      <c r="DR9" s="7" t="s">
        <v>11</v>
      </c>
      <c r="DS9" s="7" t="s">
        <v>11</v>
      </c>
      <c r="DT9" s="7" t="s">
        <v>11</v>
      </c>
      <c r="DU9" s="42" t="s">
        <v>11</v>
      </c>
      <c r="DV9" s="7" t="s">
        <v>11</v>
      </c>
      <c r="DW9" s="7" t="s">
        <v>11</v>
      </c>
      <c r="DX9" s="7" t="s">
        <v>11</v>
      </c>
      <c r="DY9" s="32" t="s">
        <v>11</v>
      </c>
      <c r="DZ9" s="32" t="s">
        <v>11</v>
      </c>
      <c r="EA9" s="32" t="s">
        <v>11</v>
      </c>
      <c r="EB9" s="45" t="s">
        <v>11</v>
      </c>
      <c r="EC9" s="32" t="s">
        <v>11</v>
      </c>
      <c r="ED9" s="32" t="s">
        <v>11</v>
      </c>
      <c r="EE9" s="32" t="s">
        <v>11</v>
      </c>
      <c r="EF9" s="7" t="s">
        <v>11</v>
      </c>
      <c r="EG9" s="7" t="s">
        <v>11</v>
      </c>
      <c r="EH9" s="7" t="s">
        <v>11</v>
      </c>
      <c r="EI9" s="42" t="s">
        <v>11</v>
      </c>
      <c r="EJ9" s="7" t="s">
        <v>11</v>
      </c>
      <c r="EK9" s="7" t="s">
        <v>11</v>
      </c>
      <c r="EL9" s="7" t="s">
        <v>11</v>
      </c>
      <c r="EM9" s="32" t="s">
        <v>11</v>
      </c>
      <c r="EN9" s="32" t="s">
        <v>11</v>
      </c>
      <c r="EO9" s="32" t="s">
        <v>11</v>
      </c>
      <c r="EP9" s="45" t="s">
        <v>11</v>
      </c>
      <c r="EQ9" s="32" t="s">
        <v>11</v>
      </c>
      <c r="ER9" s="32" t="s">
        <v>11</v>
      </c>
      <c r="ES9" s="32" t="s">
        <v>11</v>
      </c>
      <c r="ET9" s="7" t="s">
        <v>11</v>
      </c>
      <c r="EU9" s="7" t="s">
        <v>11</v>
      </c>
      <c r="EV9" s="7" t="s">
        <v>11</v>
      </c>
      <c r="EW9" s="42" t="s">
        <v>11</v>
      </c>
      <c r="EX9" s="7" t="s">
        <v>11</v>
      </c>
      <c r="EY9" s="7" t="s">
        <v>11</v>
      </c>
      <c r="EZ9" s="7" t="s">
        <v>11</v>
      </c>
      <c r="FA9" s="32" t="s">
        <v>11</v>
      </c>
      <c r="FB9" s="32" t="s">
        <v>11</v>
      </c>
      <c r="FC9" s="32" t="s">
        <v>11</v>
      </c>
      <c r="FD9" s="45" t="s">
        <v>11</v>
      </c>
      <c r="FE9" s="32" t="s">
        <v>11</v>
      </c>
      <c r="FF9" s="32" t="s">
        <v>11</v>
      </c>
      <c r="FG9" s="32" t="s">
        <v>11</v>
      </c>
      <c r="FH9" s="7" t="s">
        <v>11</v>
      </c>
      <c r="FI9" s="7" t="s">
        <v>11</v>
      </c>
      <c r="FJ9" s="7" t="s">
        <v>11</v>
      </c>
      <c r="FK9" s="42" t="s">
        <v>11</v>
      </c>
      <c r="FL9" s="7" t="s">
        <v>11</v>
      </c>
      <c r="FM9" s="7" t="s">
        <v>11</v>
      </c>
      <c r="FN9" s="7" t="s">
        <v>11</v>
      </c>
      <c r="FO9" s="32" t="s">
        <v>11</v>
      </c>
      <c r="FP9" s="32" t="s">
        <v>11</v>
      </c>
      <c r="FQ9" s="32" t="s">
        <v>11</v>
      </c>
      <c r="FR9" s="45" t="s">
        <v>11</v>
      </c>
      <c r="FS9" s="32" t="s">
        <v>11</v>
      </c>
      <c r="FT9" s="32" t="s">
        <v>11</v>
      </c>
      <c r="FU9" s="32" t="s">
        <v>11</v>
      </c>
      <c r="FV9" s="32" t="s">
        <v>11</v>
      </c>
      <c r="FW9" s="32" t="s">
        <v>11</v>
      </c>
      <c r="FX9" s="32" t="s">
        <v>11</v>
      </c>
      <c r="FY9" s="45" t="s">
        <v>11</v>
      </c>
      <c r="FZ9" s="32" t="s">
        <v>11</v>
      </c>
      <c r="GA9" s="32" t="s">
        <v>11</v>
      </c>
      <c r="GB9" s="32" t="s">
        <v>11</v>
      </c>
      <c r="GC9" s="32" t="s">
        <v>11</v>
      </c>
      <c r="GD9" s="32" t="s">
        <v>11</v>
      </c>
      <c r="GE9" s="32" t="s">
        <v>11</v>
      </c>
      <c r="GF9" s="45" t="s">
        <v>11</v>
      </c>
      <c r="GG9" s="32" t="s">
        <v>11</v>
      </c>
      <c r="GH9" s="32" t="s">
        <v>11</v>
      </c>
      <c r="GI9" s="32" t="s">
        <v>11</v>
      </c>
      <c r="GJ9" s="7" t="s">
        <v>11</v>
      </c>
      <c r="GK9" s="7" t="s">
        <v>11</v>
      </c>
      <c r="GL9" s="7" t="s">
        <v>11</v>
      </c>
      <c r="GM9" s="42" t="s">
        <v>11</v>
      </c>
      <c r="GN9" s="7" t="s">
        <v>11</v>
      </c>
      <c r="GO9" s="7" t="s">
        <v>11</v>
      </c>
      <c r="GP9" s="7" t="s">
        <v>11</v>
      </c>
      <c r="GQ9" s="32" t="s">
        <v>11</v>
      </c>
      <c r="GR9" s="32" t="s">
        <v>11</v>
      </c>
      <c r="GS9" s="32" t="s">
        <v>11</v>
      </c>
      <c r="GT9" s="45" t="s">
        <v>11</v>
      </c>
      <c r="GU9" s="32" t="s">
        <v>11</v>
      </c>
      <c r="GV9" s="32" t="s">
        <v>11</v>
      </c>
      <c r="GW9" s="32" t="s">
        <v>11</v>
      </c>
      <c r="GX9" s="32" t="s">
        <v>11</v>
      </c>
      <c r="GY9" s="32" t="s">
        <v>11</v>
      </c>
      <c r="GZ9" s="32" t="s">
        <v>11</v>
      </c>
      <c r="HA9" s="45" t="s">
        <v>11</v>
      </c>
      <c r="HB9" s="32" t="s">
        <v>11</v>
      </c>
      <c r="HC9" s="32" t="s">
        <v>11</v>
      </c>
      <c r="HD9" s="32" t="s">
        <v>11</v>
      </c>
      <c r="HE9" s="7" t="s">
        <v>11</v>
      </c>
      <c r="HF9" s="7" t="s">
        <v>11</v>
      </c>
      <c r="HG9" s="7" t="s">
        <v>11</v>
      </c>
      <c r="HH9" s="42" t="s">
        <v>11</v>
      </c>
      <c r="HI9" s="7" t="s">
        <v>11</v>
      </c>
      <c r="HJ9" s="7" t="s">
        <v>11</v>
      </c>
      <c r="HK9" s="7" t="s">
        <v>11</v>
      </c>
      <c r="HL9" s="32" t="s">
        <v>11</v>
      </c>
      <c r="HM9" s="32" t="s">
        <v>11</v>
      </c>
      <c r="HN9" s="32" t="s">
        <v>11</v>
      </c>
      <c r="HO9" s="45" t="s">
        <v>11</v>
      </c>
      <c r="HP9" s="32" t="s">
        <v>11</v>
      </c>
      <c r="HQ9" s="32" t="s">
        <v>11</v>
      </c>
      <c r="HR9" s="32" t="s">
        <v>11</v>
      </c>
      <c r="HS9" s="7" t="s">
        <v>11</v>
      </c>
      <c r="HT9" s="7" t="s">
        <v>11</v>
      </c>
      <c r="HU9" s="7" t="s">
        <v>11</v>
      </c>
      <c r="HV9" s="42" t="s">
        <v>11</v>
      </c>
      <c r="HW9" s="7" t="s">
        <v>11</v>
      </c>
      <c r="HX9" s="7" t="s">
        <v>11</v>
      </c>
      <c r="HY9" s="7" t="s">
        <v>11</v>
      </c>
    </row>
    <row r="10" spans="1:233" x14ac:dyDescent="0.2">
      <c r="A10" s="23" t="s">
        <v>47</v>
      </c>
      <c r="B10" s="2" t="s">
        <v>8</v>
      </c>
      <c r="C10" s="2"/>
      <c r="D10" s="2"/>
      <c r="E10" s="2"/>
      <c r="F10" s="43"/>
      <c r="G10" s="2"/>
      <c r="H10" s="2"/>
      <c r="I10" s="2"/>
      <c r="J10" s="2"/>
      <c r="K10" s="2"/>
      <c r="L10" s="2"/>
      <c r="M10" s="43"/>
      <c r="N10" s="2"/>
      <c r="O10" s="2"/>
      <c r="P10" s="2"/>
      <c r="Q10" s="2"/>
      <c r="R10" s="2"/>
      <c r="S10" s="2"/>
      <c r="T10" s="43"/>
      <c r="U10" s="2"/>
      <c r="V10" s="2"/>
      <c r="W10" s="2"/>
      <c r="X10" s="2"/>
      <c r="Y10" s="2"/>
      <c r="Z10" s="2"/>
      <c r="AA10" s="43"/>
      <c r="AB10" s="2"/>
      <c r="AC10" s="2"/>
      <c r="AD10" s="2"/>
      <c r="AE10" s="2"/>
      <c r="AF10" s="2"/>
      <c r="AG10" s="2"/>
      <c r="AH10" s="43"/>
      <c r="AI10" s="2"/>
      <c r="AJ10" s="2"/>
      <c r="AK10" s="2"/>
      <c r="AL10" s="2"/>
      <c r="AM10" s="2"/>
      <c r="AN10" s="2"/>
      <c r="AO10" s="43"/>
      <c r="AP10" s="2"/>
      <c r="AQ10" s="2"/>
      <c r="AR10" s="2"/>
      <c r="AS10" s="2"/>
      <c r="AT10" s="2"/>
      <c r="AU10" s="2"/>
      <c r="AV10" s="43"/>
      <c r="AW10" s="2"/>
      <c r="AX10" s="2"/>
      <c r="AY10" s="2"/>
      <c r="AZ10" s="2"/>
      <c r="BA10" s="2"/>
      <c r="BB10" s="2"/>
      <c r="BC10" s="43"/>
      <c r="BD10" s="2"/>
      <c r="BE10" s="2"/>
      <c r="BF10" s="2"/>
      <c r="BG10" s="2"/>
      <c r="BH10" s="2"/>
      <c r="BI10" s="2"/>
      <c r="BJ10" s="43"/>
      <c r="BK10" s="2"/>
      <c r="BL10" s="2"/>
      <c r="BM10" s="2"/>
      <c r="BN10" s="2"/>
      <c r="BO10" s="2"/>
      <c r="BP10" s="2"/>
      <c r="BQ10" s="43"/>
      <c r="BR10" s="2"/>
      <c r="BS10" s="2"/>
      <c r="BT10" s="2"/>
      <c r="BU10" s="2"/>
      <c r="BV10" s="2"/>
      <c r="BW10" s="2"/>
      <c r="BX10" s="43"/>
      <c r="BY10" s="2"/>
      <c r="BZ10" s="2"/>
      <c r="CA10" s="2"/>
      <c r="CB10" s="2"/>
      <c r="CC10" s="2"/>
      <c r="CD10" s="2"/>
      <c r="CE10" s="43"/>
      <c r="CF10" s="2"/>
      <c r="CG10" s="2"/>
      <c r="CH10" s="2"/>
      <c r="CI10" s="2"/>
      <c r="CJ10" s="2"/>
      <c r="CK10" s="2"/>
      <c r="CL10" s="43"/>
      <c r="CM10" s="2"/>
      <c r="CN10" s="2"/>
      <c r="CO10" s="2"/>
      <c r="CP10" s="2"/>
      <c r="CQ10" s="2"/>
      <c r="CR10" s="2"/>
      <c r="CS10" s="43"/>
      <c r="CT10" s="2"/>
      <c r="CU10" s="2"/>
      <c r="CV10" s="2"/>
      <c r="CW10" s="2"/>
      <c r="CX10" s="2"/>
      <c r="CY10" s="2"/>
      <c r="CZ10" s="43"/>
      <c r="DA10" s="2"/>
      <c r="DB10" s="2"/>
      <c r="DC10" s="2"/>
      <c r="DD10" s="2"/>
      <c r="DE10" s="2"/>
      <c r="DF10" s="2"/>
      <c r="DG10" s="43"/>
      <c r="DH10" s="2"/>
      <c r="DI10" s="2"/>
      <c r="DJ10" s="2"/>
      <c r="DK10" s="2"/>
      <c r="DL10" s="2"/>
      <c r="DM10" s="2"/>
      <c r="DN10" s="43"/>
      <c r="DO10" s="2"/>
      <c r="DP10" s="2"/>
      <c r="DQ10" s="2"/>
      <c r="DR10" s="2"/>
      <c r="DS10" s="2"/>
      <c r="DT10" s="2"/>
      <c r="DU10" s="43"/>
      <c r="DV10" s="2"/>
      <c r="DW10" s="2"/>
      <c r="DX10" s="2"/>
      <c r="DY10" s="2"/>
      <c r="DZ10" s="2"/>
      <c r="EA10" s="2"/>
      <c r="EB10" s="43"/>
      <c r="EC10" s="2"/>
      <c r="ED10" s="2"/>
      <c r="EE10" s="2"/>
      <c r="EF10" s="2"/>
      <c r="EG10" s="2"/>
      <c r="EH10" s="2"/>
      <c r="EI10" s="43"/>
      <c r="EJ10" s="2"/>
      <c r="EK10" s="2"/>
      <c r="EL10" s="2"/>
      <c r="EM10" s="2"/>
      <c r="EN10" s="2"/>
      <c r="EO10" s="2"/>
      <c r="EP10" s="43"/>
      <c r="EQ10" s="2"/>
      <c r="ER10" s="2"/>
      <c r="ES10" s="2"/>
      <c r="ET10" s="2"/>
      <c r="EU10" s="2"/>
      <c r="EV10" s="2"/>
      <c r="EW10" s="43"/>
      <c r="EX10" s="2"/>
      <c r="EY10" s="2"/>
      <c r="EZ10" s="2"/>
      <c r="FA10" s="2"/>
      <c r="FB10" s="2"/>
      <c r="FC10" s="2"/>
      <c r="FD10" s="43"/>
      <c r="FE10" s="2"/>
      <c r="FF10" s="2"/>
      <c r="FG10" s="2"/>
      <c r="FH10" s="2"/>
      <c r="FI10" s="2"/>
      <c r="FJ10" s="2"/>
      <c r="FK10" s="43"/>
      <c r="FL10" s="2"/>
      <c r="FM10" s="2"/>
      <c r="FN10" s="2"/>
      <c r="FO10" s="2"/>
      <c r="FP10" s="2"/>
      <c r="FQ10" s="2"/>
      <c r="FR10" s="43"/>
      <c r="FS10" s="2"/>
      <c r="FT10" s="2"/>
      <c r="FU10" s="2"/>
      <c r="FV10" s="2"/>
      <c r="FW10" s="2"/>
      <c r="FX10" s="2"/>
      <c r="FY10" s="43"/>
      <c r="FZ10" s="2"/>
      <c r="GA10" s="2"/>
      <c r="GB10" s="2"/>
      <c r="GC10" s="2"/>
      <c r="GD10" s="2"/>
      <c r="GE10" s="2"/>
      <c r="GF10" s="43"/>
      <c r="GG10" s="2"/>
      <c r="GH10" s="2"/>
      <c r="GI10" s="2"/>
      <c r="GJ10" s="2"/>
      <c r="GK10" s="2"/>
      <c r="GL10" s="2"/>
      <c r="GM10" s="43"/>
      <c r="GN10" s="2"/>
      <c r="GO10" s="2"/>
      <c r="GP10" s="2"/>
      <c r="GQ10" s="2"/>
      <c r="GR10" s="2"/>
      <c r="GS10" s="2"/>
      <c r="GT10" s="43"/>
      <c r="GU10" s="2"/>
      <c r="GV10" s="2"/>
      <c r="GW10" s="2"/>
      <c r="GX10" s="2"/>
      <c r="GY10" s="2"/>
      <c r="GZ10" s="2"/>
      <c r="HA10" s="43"/>
      <c r="HB10" s="2"/>
      <c r="HC10" s="2"/>
      <c r="HD10" s="2"/>
      <c r="HE10" s="2"/>
      <c r="HF10" s="2"/>
      <c r="HG10" s="2"/>
      <c r="HH10" s="43"/>
      <c r="HI10" s="2"/>
      <c r="HJ10" s="2"/>
      <c r="HK10" s="2"/>
      <c r="HL10" s="2"/>
      <c r="HM10" s="2"/>
      <c r="HN10" s="2"/>
      <c r="HO10" s="43"/>
      <c r="HP10" s="2"/>
      <c r="HQ10" s="2"/>
      <c r="HR10" s="2"/>
      <c r="HS10" s="2"/>
      <c r="HT10" s="2"/>
      <c r="HU10" s="2"/>
      <c r="HV10" s="43"/>
      <c r="HW10" s="2"/>
      <c r="HX10" s="2"/>
      <c r="HY10" s="2"/>
    </row>
    <row r="11" spans="1:233" x14ac:dyDescent="0.2">
      <c r="A11" s="24">
        <v>1</v>
      </c>
      <c r="B11" s="8">
        <v>43907</v>
      </c>
      <c r="C11" s="11"/>
      <c r="D11" s="11"/>
      <c r="E11" s="11"/>
      <c r="F11" s="11"/>
      <c r="G11" s="27"/>
      <c r="H11" s="11"/>
      <c r="I11" s="11"/>
      <c r="J11" s="11"/>
      <c r="K11" s="11"/>
      <c r="L11" s="11"/>
      <c r="M11" s="11"/>
      <c r="N11" s="27"/>
      <c r="O11" s="11"/>
      <c r="P11" s="11"/>
      <c r="Q11" s="11"/>
      <c r="R11" s="11"/>
      <c r="S11" s="11"/>
      <c r="T11" s="11"/>
      <c r="U11" s="27"/>
      <c r="V11" s="11"/>
      <c r="W11" s="11"/>
      <c r="AE11" s="11"/>
      <c r="AF11" s="11"/>
      <c r="AG11" s="11"/>
      <c r="AH11" s="11"/>
      <c r="AI11" s="27"/>
      <c r="AJ11" s="11"/>
      <c r="AK11" s="11"/>
      <c r="AS11" s="11"/>
      <c r="AT11" s="11"/>
      <c r="AU11" s="11"/>
      <c r="AV11" s="11"/>
      <c r="AW11" s="27"/>
      <c r="AX11" s="11"/>
      <c r="AY11" s="11"/>
      <c r="BG11" s="11"/>
      <c r="BH11" s="11"/>
      <c r="BI11" s="11"/>
      <c r="BJ11" s="11"/>
      <c r="BK11" s="27"/>
      <c r="BL11" s="11"/>
      <c r="BM11" s="11"/>
      <c r="BU11" s="11"/>
      <c r="BV11" s="11"/>
      <c r="BW11" s="11"/>
      <c r="BX11" s="11"/>
      <c r="BY11" s="27"/>
      <c r="BZ11" s="11"/>
      <c r="CA11" s="11"/>
      <c r="CI11" s="11"/>
      <c r="CJ11" s="11"/>
      <c r="CK11" s="11"/>
      <c r="CL11" s="11"/>
      <c r="CM11" s="27"/>
      <c r="CN11" s="11"/>
      <c r="CO11" s="11"/>
      <c r="CW11" s="11"/>
      <c r="CX11" s="11"/>
      <c r="CY11" s="11"/>
      <c r="CZ11" s="11"/>
      <c r="DA11" s="27"/>
      <c r="DB11" s="11"/>
      <c r="DC11" s="11"/>
      <c r="DK11" s="11"/>
      <c r="DL11" s="11"/>
      <c r="DM11" s="11"/>
      <c r="DN11" s="11"/>
      <c r="DO11" s="27"/>
      <c r="DP11" s="11"/>
      <c r="DQ11" s="11"/>
      <c r="DY11" s="11"/>
      <c r="DZ11" s="11"/>
      <c r="EA11" s="11"/>
      <c r="EB11" s="11"/>
      <c r="EC11" s="27"/>
      <c r="ED11" s="11"/>
      <c r="EE11" s="11"/>
      <c r="EM11" s="11"/>
      <c r="EN11" s="11"/>
      <c r="EO11" s="11"/>
      <c r="EP11" s="11"/>
      <c r="EQ11" s="27"/>
      <c r="ER11" s="11"/>
      <c r="ES11" s="11"/>
      <c r="FA11" s="11"/>
      <c r="FB11" s="11"/>
      <c r="FC11" s="11"/>
      <c r="FD11" s="11"/>
      <c r="FE11" s="27"/>
      <c r="FF11" s="11"/>
      <c r="FG11" s="11"/>
      <c r="FO11" s="11"/>
      <c r="FP11" s="11"/>
      <c r="FQ11" s="11"/>
      <c r="FR11" s="11"/>
      <c r="FS11" s="27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Q11" s="11"/>
      <c r="GR11" s="11"/>
      <c r="GS11" s="11"/>
      <c r="GT11" s="11"/>
      <c r="GU11" s="27"/>
      <c r="GV11" s="11"/>
      <c r="GW11" s="11"/>
      <c r="GX11" s="11"/>
      <c r="GY11" s="11"/>
      <c r="GZ11" s="11"/>
      <c r="HA11" s="11"/>
      <c r="HB11" s="11"/>
      <c r="HC11" s="11"/>
      <c r="HD11" s="11"/>
      <c r="HL11" s="11"/>
      <c r="HM11" s="11"/>
      <c r="HN11" s="11"/>
      <c r="HO11" s="11"/>
      <c r="HP11" s="27"/>
      <c r="HQ11" s="11"/>
      <c r="HR11" s="11"/>
    </row>
    <row r="12" spans="1:233" x14ac:dyDescent="0.2">
      <c r="B12" s="8">
        <v>43908</v>
      </c>
      <c r="C12" s="11"/>
      <c r="D12" s="11"/>
      <c r="E12" s="11"/>
      <c r="F12" s="11"/>
      <c r="G12" s="27"/>
      <c r="H12" s="11"/>
      <c r="I12" s="11"/>
      <c r="J12" s="11"/>
      <c r="K12" s="11"/>
      <c r="L12" s="11"/>
      <c r="M12" s="11"/>
      <c r="N12" s="27"/>
      <c r="O12" s="11"/>
      <c r="P12" s="11"/>
      <c r="Q12" s="11"/>
      <c r="R12" s="11"/>
      <c r="S12" s="11"/>
      <c r="T12" s="11"/>
      <c r="U12" s="27"/>
      <c r="V12" s="11"/>
      <c r="W12" s="11"/>
      <c r="X12" s="12"/>
      <c r="Y12" s="12"/>
      <c r="Z12" s="12"/>
      <c r="AB12" s="12"/>
      <c r="AC12" s="12"/>
      <c r="AD12" s="12"/>
      <c r="AE12" s="11"/>
      <c r="AF12" s="11"/>
      <c r="AG12" s="11"/>
      <c r="AH12" s="11"/>
      <c r="AI12" s="27"/>
      <c r="AJ12" s="11"/>
      <c r="AK12" s="11"/>
      <c r="AL12" s="12"/>
      <c r="AM12" s="12"/>
      <c r="AN12" s="12"/>
      <c r="AP12" s="12"/>
      <c r="AQ12" s="12"/>
      <c r="AR12" s="12"/>
      <c r="AS12" s="11"/>
      <c r="AT12" s="11"/>
      <c r="AU12" s="11"/>
      <c r="AV12" s="11"/>
      <c r="AW12" s="27"/>
      <c r="AX12" s="11"/>
      <c r="AY12" s="11"/>
      <c r="AZ12" s="12"/>
      <c r="BA12" s="12"/>
      <c r="BB12" s="12"/>
      <c r="BD12" s="12"/>
      <c r="BE12" s="12"/>
      <c r="BF12" s="12"/>
      <c r="BG12" s="11"/>
      <c r="BH12" s="11"/>
      <c r="BI12" s="11"/>
      <c r="BJ12" s="11"/>
      <c r="BK12" s="27"/>
      <c r="BL12" s="11"/>
      <c r="BM12" s="11"/>
      <c r="BN12" s="12"/>
      <c r="BO12" s="12"/>
      <c r="BP12" s="12"/>
      <c r="BR12" s="12"/>
      <c r="BS12" s="12"/>
      <c r="BT12" s="12"/>
      <c r="BU12" s="11"/>
      <c r="BV12" s="11"/>
      <c r="BW12" s="11"/>
      <c r="BX12" s="11"/>
      <c r="BY12" s="27"/>
      <c r="BZ12" s="11"/>
      <c r="CA12" s="11"/>
      <c r="CB12" s="12"/>
      <c r="CC12" s="12"/>
      <c r="CD12" s="12"/>
      <c r="CF12" s="12"/>
      <c r="CG12" s="12"/>
      <c r="CH12" s="12"/>
      <c r="CI12" s="11"/>
      <c r="CJ12" s="11"/>
      <c r="CK12" s="11"/>
      <c r="CL12" s="11"/>
      <c r="CM12" s="27"/>
      <c r="CN12" s="11"/>
      <c r="CO12" s="11"/>
      <c r="CP12" s="12"/>
      <c r="CQ12" s="12"/>
      <c r="CR12" s="12"/>
      <c r="CT12" s="12"/>
      <c r="CU12" s="12"/>
      <c r="CV12" s="12"/>
      <c r="CW12" s="11"/>
      <c r="CX12" s="11"/>
      <c r="CY12" s="11"/>
      <c r="CZ12" s="11"/>
      <c r="DA12" s="27"/>
      <c r="DB12" s="11"/>
      <c r="DC12" s="11"/>
      <c r="DD12" s="12"/>
      <c r="DE12" s="12"/>
      <c r="DF12" s="12"/>
      <c r="DH12" s="12"/>
      <c r="DI12" s="12"/>
      <c r="DJ12" s="12"/>
      <c r="DK12" s="11"/>
      <c r="DL12" s="11"/>
      <c r="DM12" s="11"/>
      <c r="DN12" s="11"/>
      <c r="DO12" s="27"/>
      <c r="DP12" s="11"/>
      <c r="DQ12" s="11"/>
      <c r="DR12" s="12"/>
      <c r="DS12" s="12"/>
      <c r="DT12" s="12"/>
      <c r="DV12" s="12"/>
      <c r="DW12" s="12"/>
      <c r="DX12" s="12"/>
      <c r="DY12" s="11"/>
      <c r="DZ12" s="11"/>
      <c r="EA12" s="11"/>
      <c r="EB12" s="11"/>
      <c r="EC12" s="27"/>
      <c r="ED12" s="11"/>
      <c r="EE12" s="11"/>
      <c r="EF12" s="12"/>
      <c r="EG12" s="12"/>
      <c r="EH12" s="12"/>
      <c r="EJ12" s="12"/>
      <c r="EK12" s="12"/>
      <c r="EL12" s="12"/>
      <c r="EM12" s="11"/>
      <c r="EN12" s="11"/>
      <c r="EO12" s="11"/>
      <c r="EP12" s="11"/>
      <c r="EQ12" s="27"/>
      <c r="ER12" s="11"/>
      <c r="ES12" s="11"/>
      <c r="ET12" s="12"/>
      <c r="EU12" s="12"/>
      <c r="EV12" s="12"/>
      <c r="EX12" s="12"/>
      <c r="EY12" s="12"/>
      <c r="EZ12" s="12"/>
      <c r="FA12" s="11"/>
      <c r="FB12" s="11"/>
      <c r="FC12" s="11"/>
      <c r="FD12" s="11"/>
      <c r="FE12" s="27"/>
      <c r="FF12" s="11"/>
      <c r="FG12" s="11"/>
      <c r="FH12" s="12"/>
      <c r="FI12" s="12"/>
      <c r="FJ12" s="12"/>
      <c r="FL12" s="12"/>
      <c r="FM12" s="12"/>
      <c r="FN12" s="12"/>
      <c r="FO12" s="11"/>
      <c r="FP12" s="11"/>
      <c r="FQ12" s="11"/>
      <c r="FR12" s="11"/>
      <c r="FS12" s="27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2"/>
      <c r="GK12" s="12"/>
      <c r="GL12" s="12"/>
      <c r="GN12" s="12"/>
      <c r="GO12" s="12"/>
      <c r="GP12" s="12"/>
      <c r="GQ12" s="11"/>
      <c r="GR12" s="11"/>
      <c r="GS12" s="11"/>
      <c r="GT12" s="11"/>
      <c r="GU12" s="27"/>
      <c r="GV12" s="11"/>
      <c r="GW12" s="11"/>
      <c r="GX12" s="11"/>
      <c r="GY12" s="11"/>
      <c r="GZ12" s="11"/>
      <c r="HA12" s="11"/>
      <c r="HB12" s="11"/>
      <c r="HC12" s="11"/>
      <c r="HD12" s="11"/>
      <c r="HE12" s="12"/>
      <c r="HF12" s="12"/>
      <c r="HG12" s="12"/>
      <c r="HI12" s="12"/>
      <c r="HJ12" s="12"/>
      <c r="HK12" s="12"/>
      <c r="HL12" s="11"/>
      <c r="HM12" s="11"/>
      <c r="HN12" s="11"/>
      <c r="HO12" s="11"/>
      <c r="HP12" s="27"/>
      <c r="HQ12" s="11"/>
      <c r="HR12" s="11"/>
      <c r="HS12" s="12"/>
      <c r="HT12" s="12"/>
      <c r="HU12" s="12"/>
      <c r="HW12" s="12"/>
      <c r="HX12" s="12"/>
      <c r="HY12" s="12"/>
    </row>
    <row r="13" spans="1:233" x14ac:dyDescent="0.2">
      <c r="B13" s="8">
        <v>43909</v>
      </c>
      <c r="C13" s="11"/>
      <c r="D13" s="11"/>
      <c r="E13" s="11"/>
      <c r="F13" s="11"/>
      <c r="G13" s="27"/>
      <c r="H13" s="11"/>
      <c r="I13" s="11"/>
      <c r="J13" s="11"/>
      <c r="K13" s="11"/>
      <c r="L13" s="11"/>
      <c r="M13" s="11"/>
      <c r="N13" s="27"/>
      <c r="O13" s="11"/>
      <c r="P13" s="11"/>
      <c r="Q13" s="11"/>
      <c r="R13" s="11"/>
      <c r="S13" s="11"/>
      <c r="T13" s="11"/>
      <c r="U13" s="27"/>
      <c r="V13" s="11"/>
      <c r="W13" s="11"/>
      <c r="X13" s="12"/>
      <c r="Y13" s="12"/>
      <c r="Z13" s="12"/>
      <c r="AB13" s="12"/>
      <c r="AC13" s="12"/>
      <c r="AD13" s="12"/>
      <c r="AE13" s="11"/>
      <c r="AF13" s="11"/>
      <c r="AG13" s="11"/>
      <c r="AH13" s="11"/>
      <c r="AI13" s="27"/>
      <c r="AJ13" s="11"/>
      <c r="AK13" s="11"/>
      <c r="AL13" s="12"/>
      <c r="AM13" s="12"/>
      <c r="AN13" s="12"/>
      <c r="AP13" s="12"/>
      <c r="AQ13" s="12"/>
      <c r="AR13" s="12"/>
      <c r="AS13" s="11"/>
      <c r="AT13" s="11"/>
      <c r="AU13" s="11"/>
      <c r="AV13" s="11"/>
      <c r="AW13" s="27"/>
      <c r="AX13" s="11"/>
      <c r="AY13" s="11"/>
      <c r="AZ13" s="12"/>
      <c r="BA13" s="12"/>
      <c r="BB13" s="12"/>
      <c r="BD13" s="12"/>
      <c r="BE13" s="12"/>
      <c r="BF13" s="12"/>
      <c r="BG13" s="11"/>
      <c r="BH13" s="11"/>
      <c r="BI13" s="11"/>
      <c r="BJ13" s="11"/>
      <c r="BK13" s="27"/>
      <c r="BL13" s="11"/>
      <c r="BM13" s="11"/>
      <c r="BN13" s="12"/>
      <c r="BO13" s="12"/>
      <c r="BP13" s="12"/>
      <c r="BR13" s="12"/>
      <c r="BS13" s="12"/>
      <c r="BT13" s="12"/>
      <c r="BU13" s="11"/>
      <c r="BV13" s="11"/>
      <c r="BW13" s="11"/>
      <c r="BX13" s="11"/>
      <c r="BY13" s="27"/>
      <c r="BZ13" s="11"/>
      <c r="CA13" s="11"/>
      <c r="CB13" s="12"/>
      <c r="CC13" s="12"/>
      <c r="CD13" s="12"/>
      <c r="CF13" s="12"/>
      <c r="CG13" s="12"/>
      <c r="CH13" s="12"/>
      <c r="CI13" s="11"/>
      <c r="CJ13" s="11"/>
      <c r="CK13" s="11"/>
      <c r="CL13" s="11"/>
      <c r="CM13" s="27"/>
      <c r="CN13" s="11"/>
      <c r="CO13" s="11"/>
      <c r="CP13" s="12"/>
      <c r="CQ13" s="12"/>
      <c r="CR13" s="12"/>
      <c r="CT13" s="12"/>
      <c r="CU13" s="12"/>
      <c r="CV13" s="12"/>
      <c r="CW13" s="11"/>
      <c r="CX13" s="11"/>
      <c r="CY13" s="11"/>
      <c r="CZ13" s="11"/>
      <c r="DA13" s="27"/>
      <c r="DB13" s="11"/>
      <c r="DC13" s="11"/>
      <c r="DD13" s="12"/>
      <c r="DE13" s="12"/>
      <c r="DF13" s="12"/>
      <c r="DH13" s="12"/>
      <c r="DI13" s="12"/>
      <c r="DJ13" s="12"/>
      <c r="DK13" s="11"/>
      <c r="DL13" s="11"/>
      <c r="DM13" s="11"/>
      <c r="DN13" s="11"/>
      <c r="DO13" s="27"/>
      <c r="DP13" s="11"/>
      <c r="DQ13" s="11"/>
      <c r="DR13" s="12"/>
      <c r="DS13" s="12"/>
      <c r="DT13" s="12"/>
      <c r="DV13" s="12"/>
      <c r="DW13" s="12"/>
      <c r="DX13" s="12"/>
      <c r="DY13" s="11"/>
      <c r="DZ13" s="11"/>
      <c r="EA13" s="11"/>
      <c r="EB13" s="11"/>
      <c r="EC13" s="27"/>
      <c r="ED13" s="11"/>
      <c r="EE13" s="11"/>
      <c r="EF13" s="12"/>
      <c r="EG13" s="12"/>
      <c r="EH13" s="12"/>
      <c r="EJ13" s="12"/>
      <c r="EK13" s="12"/>
      <c r="EL13" s="12"/>
      <c r="EM13" s="11"/>
      <c r="EN13" s="11"/>
      <c r="EO13" s="11"/>
      <c r="EP13" s="11"/>
      <c r="EQ13" s="27"/>
      <c r="ER13" s="11"/>
      <c r="ES13" s="11"/>
      <c r="ET13" s="12"/>
      <c r="EU13" s="12"/>
      <c r="EV13" s="12"/>
      <c r="EX13" s="12"/>
      <c r="EY13" s="12"/>
      <c r="EZ13" s="12"/>
      <c r="FA13" s="11"/>
      <c r="FB13" s="11"/>
      <c r="FC13" s="11"/>
      <c r="FD13" s="11"/>
      <c r="FE13" s="27"/>
      <c r="FF13" s="11"/>
      <c r="FG13" s="11"/>
      <c r="FH13" s="12"/>
      <c r="FI13" s="12"/>
      <c r="FJ13" s="12"/>
      <c r="FL13" s="12"/>
      <c r="FM13" s="12"/>
      <c r="FN13" s="12"/>
      <c r="FO13" s="11"/>
      <c r="FP13" s="11"/>
      <c r="FQ13" s="11"/>
      <c r="FR13" s="11"/>
      <c r="FS13" s="27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2"/>
      <c r="GK13" s="12"/>
      <c r="GL13" s="12"/>
      <c r="GN13" s="12"/>
      <c r="GO13" s="12"/>
      <c r="GP13" s="12"/>
      <c r="GQ13" s="11"/>
      <c r="GR13" s="11"/>
      <c r="GS13" s="11"/>
      <c r="GT13" s="11"/>
      <c r="GU13" s="27"/>
      <c r="GV13" s="11"/>
      <c r="GW13" s="11"/>
      <c r="GX13" s="11"/>
      <c r="GY13" s="11"/>
      <c r="GZ13" s="11"/>
      <c r="HA13" s="11"/>
      <c r="HB13" s="11"/>
      <c r="HC13" s="11"/>
      <c r="HD13" s="11"/>
      <c r="HE13" s="12"/>
      <c r="HF13" s="12"/>
      <c r="HG13" s="12"/>
      <c r="HI13" s="12"/>
      <c r="HJ13" s="12"/>
      <c r="HK13" s="12"/>
      <c r="HL13" s="11"/>
      <c r="HM13" s="11"/>
      <c r="HN13" s="11"/>
      <c r="HO13" s="11"/>
      <c r="HP13" s="27"/>
      <c r="HQ13" s="11"/>
      <c r="HR13" s="11"/>
      <c r="HS13" s="12"/>
      <c r="HT13" s="12"/>
      <c r="HU13" s="12"/>
      <c r="HW13" s="12"/>
      <c r="HX13" s="12"/>
      <c r="HY13" s="12"/>
    </row>
    <row r="14" spans="1:233" x14ac:dyDescent="0.2">
      <c r="A14" s="24">
        <v>2</v>
      </c>
      <c r="B14" s="8">
        <v>43910</v>
      </c>
      <c r="C14" s="11"/>
      <c r="D14" s="11"/>
      <c r="E14" s="11"/>
      <c r="F14" s="11"/>
      <c r="G14" s="27"/>
      <c r="H14" s="11"/>
      <c r="I14" s="11"/>
      <c r="J14" s="11"/>
      <c r="K14" s="11"/>
      <c r="L14" s="11"/>
      <c r="M14" s="11"/>
      <c r="N14" s="27"/>
      <c r="O14" s="11"/>
      <c r="P14" s="11"/>
      <c r="Q14" s="11"/>
      <c r="R14" s="11"/>
      <c r="S14" s="11"/>
      <c r="T14" s="11"/>
      <c r="U14" s="27"/>
      <c r="V14" s="11"/>
      <c r="W14" s="11"/>
      <c r="X14" s="21"/>
      <c r="Y14" s="21"/>
      <c r="Z14" s="21"/>
      <c r="AB14" s="12"/>
      <c r="AC14" s="12"/>
      <c r="AD14" s="12"/>
      <c r="AE14" s="11"/>
      <c r="AF14" s="11"/>
      <c r="AG14" s="11"/>
      <c r="AH14" s="11"/>
      <c r="AI14" s="27"/>
      <c r="AJ14" s="11"/>
      <c r="AK14" s="11"/>
      <c r="AL14" s="21"/>
      <c r="AM14" s="21"/>
      <c r="AN14" s="21"/>
      <c r="AP14" s="12"/>
      <c r="AQ14" s="12"/>
      <c r="AR14" s="12"/>
      <c r="AS14" s="11"/>
      <c r="AT14" s="11"/>
      <c r="AU14" s="11"/>
      <c r="AV14" s="11"/>
      <c r="AW14" s="27"/>
      <c r="AX14" s="11"/>
      <c r="AY14" s="11"/>
      <c r="AZ14" s="21"/>
      <c r="BA14" s="21"/>
      <c r="BB14" s="21"/>
      <c r="BD14" s="12"/>
      <c r="BE14" s="12"/>
      <c r="BF14" s="12"/>
      <c r="BG14" s="11"/>
      <c r="BH14" s="11"/>
      <c r="BI14" s="11"/>
      <c r="BJ14" s="11"/>
      <c r="BK14" s="27"/>
      <c r="BL14" s="11"/>
      <c r="BM14" s="11"/>
      <c r="BN14" s="21"/>
      <c r="BO14" s="21"/>
      <c r="BP14" s="21"/>
      <c r="BR14" s="12"/>
      <c r="BS14" s="12"/>
      <c r="BT14" s="12"/>
      <c r="BU14" s="11"/>
      <c r="BV14" s="11"/>
      <c r="BW14" s="11"/>
      <c r="BX14" s="11"/>
      <c r="BY14" s="27"/>
      <c r="BZ14" s="11"/>
      <c r="CA14" s="11"/>
      <c r="CB14" s="21"/>
      <c r="CC14" s="21"/>
      <c r="CD14" s="21"/>
      <c r="CF14" s="12"/>
      <c r="CG14" s="12"/>
      <c r="CH14" s="12"/>
      <c r="CI14" s="11"/>
      <c r="CJ14" s="11"/>
      <c r="CK14" s="11"/>
      <c r="CL14" s="11"/>
      <c r="CM14" s="27"/>
      <c r="CN14" s="11"/>
      <c r="CO14" s="11"/>
      <c r="CP14" s="21"/>
      <c r="CQ14" s="21"/>
      <c r="CR14" s="21"/>
      <c r="CT14" s="12"/>
      <c r="CU14" s="12"/>
      <c r="CV14" s="12"/>
      <c r="CW14" s="11"/>
      <c r="CX14" s="11"/>
      <c r="CY14" s="11"/>
      <c r="CZ14" s="11"/>
      <c r="DA14" s="27"/>
      <c r="DB14" s="11"/>
      <c r="DC14" s="11"/>
      <c r="DD14" s="21"/>
      <c r="DE14" s="21"/>
      <c r="DF14" s="21"/>
      <c r="DH14" s="12"/>
      <c r="DI14" s="12"/>
      <c r="DJ14" s="12"/>
      <c r="DK14" s="11"/>
      <c r="DL14" s="11"/>
      <c r="DM14" s="11"/>
      <c r="DN14" s="11"/>
      <c r="DO14" s="27"/>
      <c r="DP14" s="11"/>
      <c r="DQ14" s="11"/>
      <c r="DR14" s="21"/>
      <c r="DS14" s="21"/>
      <c r="DT14" s="21"/>
      <c r="DV14" s="12"/>
      <c r="DW14" s="12"/>
      <c r="DX14" s="12"/>
      <c r="DY14" s="11"/>
      <c r="DZ14" s="11"/>
      <c r="EA14" s="11"/>
      <c r="EB14" s="11"/>
      <c r="EC14" s="27"/>
      <c r="ED14" s="11"/>
      <c r="EE14" s="11"/>
      <c r="EF14" s="21"/>
      <c r="EG14" s="21"/>
      <c r="EH14" s="21"/>
      <c r="EJ14" s="12"/>
      <c r="EK14" s="12"/>
      <c r="EL14" s="12"/>
      <c r="EM14" s="11"/>
      <c r="EN14" s="11"/>
      <c r="EO14" s="11"/>
      <c r="EP14" s="11"/>
      <c r="EQ14" s="27"/>
      <c r="ER14" s="11"/>
      <c r="ES14" s="11"/>
      <c r="ET14" s="21"/>
      <c r="EU14" s="21"/>
      <c r="EV14" s="21"/>
      <c r="EX14" s="12"/>
      <c r="EY14" s="12"/>
      <c r="EZ14" s="12"/>
      <c r="FA14" s="11"/>
      <c r="FB14" s="11"/>
      <c r="FC14" s="11"/>
      <c r="FD14" s="11"/>
      <c r="FE14" s="27"/>
      <c r="FF14" s="11"/>
      <c r="FG14" s="11"/>
      <c r="FH14" s="21"/>
      <c r="FI14" s="21"/>
      <c r="FJ14" s="21"/>
      <c r="FL14" s="12"/>
      <c r="FM14" s="12"/>
      <c r="FN14" s="12"/>
      <c r="FO14" s="11"/>
      <c r="FP14" s="11"/>
      <c r="FQ14" s="11"/>
      <c r="FR14" s="11"/>
      <c r="FS14" s="27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21"/>
      <c r="GK14" s="21"/>
      <c r="GL14" s="21"/>
      <c r="GN14" s="12"/>
      <c r="GO14" s="12"/>
      <c r="GP14" s="12"/>
      <c r="GQ14" s="11"/>
      <c r="GR14" s="11"/>
      <c r="GS14" s="11"/>
      <c r="GT14" s="11"/>
      <c r="GU14" s="27"/>
      <c r="GV14" s="11"/>
      <c r="GW14" s="11"/>
      <c r="GX14" s="11"/>
      <c r="GY14" s="11"/>
      <c r="GZ14" s="11"/>
      <c r="HA14" s="11"/>
      <c r="HB14" s="11"/>
      <c r="HC14" s="11"/>
      <c r="HD14" s="11"/>
      <c r="HE14" s="21"/>
      <c r="HF14" s="21"/>
      <c r="HG14" s="21"/>
      <c r="HI14" s="12"/>
      <c r="HJ14" s="12"/>
      <c r="HK14" s="12"/>
      <c r="HL14" s="11"/>
      <c r="HM14" s="11"/>
      <c r="HN14" s="11"/>
      <c r="HO14" s="11"/>
      <c r="HP14" s="27"/>
      <c r="HQ14" s="11"/>
      <c r="HR14" s="11"/>
      <c r="HS14" s="21"/>
      <c r="HT14" s="21"/>
      <c r="HU14" s="21"/>
      <c r="HW14" s="12"/>
      <c r="HX14" s="12"/>
      <c r="HY14" s="12"/>
    </row>
    <row r="15" spans="1:233" x14ac:dyDescent="0.2">
      <c r="A15" s="24">
        <v>3</v>
      </c>
      <c r="B15" s="8">
        <v>43911</v>
      </c>
      <c r="C15" s="11"/>
      <c r="D15" s="11"/>
      <c r="E15" s="11"/>
      <c r="F15" s="11"/>
      <c r="G15" s="27"/>
      <c r="H15" s="11"/>
      <c r="I15" s="11"/>
      <c r="J15" s="11"/>
      <c r="K15" s="11"/>
      <c r="L15" s="11"/>
      <c r="M15" s="11"/>
      <c r="N15" s="27"/>
      <c r="O15" s="11"/>
      <c r="P15" s="11"/>
      <c r="Q15" s="11"/>
      <c r="R15" s="11"/>
      <c r="S15" s="11"/>
      <c r="T15" s="11"/>
      <c r="U15" s="27"/>
      <c r="V15" s="11"/>
      <c r="W15" s="11"/>
      <c r="X15" s="21"/>
      <c r="Y15" s="21"/>
      <c r="Z15" s="21"/>
      <c r="AB15" s="12"/>
      <c r="AC15" s="12"/>
      <c r="AD15" s="12"/>
      <c r="AE15" s="11"/>
      <c r="AF15" s="11"/>
      <c r="AG15" s="11"/>
      <c r="AH15" s="11"/>
      <c r="AI15" s="27"/>
      <c r="AJ15" s="11"/>
      <c r="AK15" s="11"/>
      <c r="AL15" s="21"/>
      <c r="AM15" s="21"/>
      <c r="AN15" s="21"/>
      <c r="AP15" s="12"/>
      <c r="AQ15" s="12"/>
      <c r="AR15" s="12"/>
      <c r="AS15" s="11"/>
      <c r="AT15" s="11"/>
      <c r="AU15" s="11"/>
      <c r="AV15" s="11"/>
      <c r="AW15" s="27"/>
      <c r="AX15" s="11"/>
      <c r="AY15" s="11"/>
      <c r="AZ15" s="21"/>
      <c r="BA15" s="21"/>
      <c r="BB15" s="21"/>
      <c r="BD15" s="12"/>
      <c r="BE15" s="12"/>
      <c r="BF15" s="12"/>
      <c r="BG15" s="11"/>
      <c r="BH15" s="11"/>
      <c r="BI15" s="11"/>
      <c r="BJ15" s="11"/>
      <c r="BK15" s="27"/>
      <c r="BL15" s="11"/>
      <c r="BM15" s="11"/>
      <c r="BN15" s="21"/>
      <c r="BO15" s="21"/>
      <c r="BP15" s="21"/>
      <c r="BR15" s="12"/>
      <c r="BS15" s="12"/>
      <c r="BT15" s="12"/>
      <c r="BU15" s="11"/>
      <c r="BV15" s="11"/>
      <c r="BW15" s="11"/>
      <c r="BX15" s="11"/>
      <c r="BY15" s="27"/>
      <c r="BZ15" s="11"/>
      <c r="CA15" s="11"/>
      <c r="CB15" s="21"/>
      <c r="CC15" s="21"/>
      <c r="CD15" s="21"/>
      <c r="CF15" s="12"/>
      <c r="CG15" s="12"/>
      <c r="CH15" s="12"/>
      <c r="CI15" s="11"/>
      <c r="CJ15" s="11"/>
      <c r="CK15" s="11"/>
      <c r="CL15" s="11"/>
      <c r="CM15" s="27"/>
      <c r="CN15" s="11"/>
      <c r="CO15" s="11"/>
      <c r="CP15" s="21"/>
      <c r="CQ15" s="21"/>
      <c r="CR15" s="21"/>
      <c r="CT15" s="12"/>
      <c r="CU15" s="12"/>
      <c r="CV15" s="12"/>
      <c r="CW15" s="11"/>
      <c r="CX15" s="11"/>
      <c r="CY15" s="11"/>
      <c r="CZ15" s="11"/>
      <c r="DA15" s="27"/>
      <c r="DB15" s="11"/>
      <c r="DC15" s="11"/>
      <c r="DD15" s="21"/>
      <c r="DE15" s="21"/>
      <c r="DF15" s="21"/>
      <c r="DH15" s="12"/>
      <c r="DI15" s="12"/>
      <c r="DJ15" s="12"/>
      <c r="DK15" s="11"/>
      <c r="DL15" s="11"/>
      <c r="DM15" s="11"/>
      <c r="DN15" s="11"/>
      <c r="DO15" s="27"/>
      <c r="DP15" s="11"/>
      <c r="DQ15" s="11"/>
      <c r="DR15" s="21"/>
      <c r="DS15" s="21"/>
      <c r="DT15" s="21"/>
      <c r="DV15" s="12"/>
      <c r="DW15" s="12"/>
      <c r="DX15" s="12"/>
      <c r="DY15" s="11"/>
      <c r="DZ15" s="11"/>
      <c r="EA15" s="11"/>
      <c r="EB15" s="11"/>
      <c r="EC15" s="27"/>
      <c r="ED15" s="11"/>
      <c r="EE15" s="11"/>
      <c r="EF15" s="21"/>
      <c r="EG15" s="21"/>
      <c r="EH15" s="21"/>
      <c r="EJ15" s="12"/>
      <c r="EK15" s="12"/>
      <c r="EL15" s="12"/>
      <c r="EM15" s="11"/>
      <c r="EN15" s="11"/>
      <c r="EO15" s="11"/>
      <c r="EP15" s="11"/>
      <c r="EQ15" s="27"/>
      <c r="ER15" s="11"/>
      <c r="ES15" s="11"/>
      <c r="ET15" s="21"/>
      <c r="EU15" s="21"/>
      <c r="EV15" s="21"/>
      <c r="EX15" s="12"/>
      <c r="EY15" s="12"/>
      <c r="EZ15" s="12"/>
      <c r="FA15" s="11"/>
      <c r="FB15" s="11"/>
      <c r="FC15" s="11"/>
      <c r="FD15" s="11"/>
      <c r="FE15" s="27"/>
      <c r="FF15" s="11"/>
      <c r="FG15" s="11"/>
      <c r="FH15" s="21"/>
      <c r="FI15" s="21"/>
      <c r="FJ15" s="21"/>
      <c r="FL15" s="12"/>
      <c r="FM15" s="12"/>
      <c r="FN15" s="12"/>
      <c r="FO15" s="11"/>
      <c r="FP15" s="11"/>
      <c r="FQ15" s="11"/>
      <c r="FR15" s="11"/>
      <c r="FS15" s="27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21"/>
      <c r="GK15" s="21"/>
      <c r="GL15" s="21"/>
      <c r="GN15" s="12"/>
      <c r="GO15" s="12"/>
      <c r="GP15" s="12"/>
      <c r="GQ15" s="11"/>
      <c r="GR15" s="11"/>
      <c r="GS15" s="11"/>
      <c r="GT15" s="11"/>
      <c r="GU15" s="27"/>
      <c r="GV15" s="11"/>
      <c r="GW15" s="11"/>
      <c r="GX15" s="11"/>
      <c r="GY15" s="11"/>
      <c r="GZ15" s="11"/>
      <c r="HA15" s="11"/>
      <c r="HB15" s="11"/>
      <c r="HC15" s="11"/>
      <c r="HD15" s="11"/>
      <c r="HE15" s="21"/>
      <c r="HF15" s="21"/>
      <c r="HG15" s="21"/>
      <c r="HI15" s="12"/>
      <c r="HJ15" s="12"/>
      <c r="HK15" s="12"/>
      <c r="HL15" s="11"/>
      <c r="HM15" s="11"/>
      <c r="HN15" s="11"/>
      <c r="HO15" s="11"/>
      <c r="HP15" s="27"/>
      <c r="HQ15" s="11"/>
      <c r="HR15" s="11"/>
      <c r="HS15" s="21"/>
      <c r="HT15" s="21"/>
      <c r="HU15" s="21"/>
      <c r="HW15" s="12"/>
      <c r="HX15" s="12"/>
      <c r="HY15" s="12"/>
    </row>
    <row r="16" spans="1:233" x14ac:dyDescent="0.2">
      <c r="A16" s="24">
        <v>4</v>
      </c>
      <c r="B16" s="8">
        <v>43912</v>
      </c>
      <c r="C16" s="11"/>
      <c r="D16" s="11"/>
      <c r="E16" s="11"/>
      <c r="F16" s="11"/>
      <c r="G16" s="27"/>
      <c r="H16" s="11"/>
      <c r="I16" s="11"/>
      <c r="J16" s="11"/>
      <c r="K16" s="11"/>
      <c r="L16" s="11"/>
      <c r="M16" s="11"/>
      <c r="N16" s="27"/>
      <c r="O16" s="11"/>
      <c r="P16" s="11"/>
      <c r="Q16" s="11"/>
      <c r="R16" s="11"/>
      <c r="S16" s="11"/>
      <c r="T16" s="11"/>
      <c r="U16" s="27"/>
      <c r="V16" s="11"/>
      <c r="W16" s="11"/>
      <c r="X16" s="21"/>
      <c r="Y16" s="21"/>
      <c r="Z16" s="21"/>
      <c r="AB16" s="12"/>
      <c r="AC16" s="12"/>
      <c r="AD16" s="12"/>
      <c r="AE16" s="11"/>
      <c r="AF16" s="11"/>
      <c r="AG16" s="11"/>
      <c r="AH16" s="11"/>
      <c r="AI16" s="27"/>
      <c r="AJ16" s="11"/>
      <c r="AK16" s="11"/>
      <c r="AL16" s="21"/>
      <c r="AM16" s="21"/>
      <c r="AN16" s="21"/>
      <c r="AP16" s="12"/>
      <c r="AQ16" s="12"/>
      <c r="AR16" s="12"/>
      <c r="AS16" s="11"/>
      <c r="AT16" s="11"/>
      <c r="AU16" s="11"/>
      <c r="AV16" s="11"/>
      <c r="AW16" s="27"/>
      <c r="AX16" s="11"/>
      <c r="AY16" s="11"/>
      <c r="AZ16" s="21"/>
      <c r="BA16" s="21"/>
      <c r="BB16" s="21"/>
      <c r="BD16" s="12"/>
      <c r="BE16" s="12"/>
      <c r="BF16" s="12"/>
      <c r="BG16" s="11"/>
      <c r="BH16" s="11"/>
      <c r="BI16" s="11"/>
      <c r="BJ16" s="11"/>
      <c r="BK16" s="27"/>
      <c r="BL16" s="11"/>
      <c r="BM16" s="11"/>
      <c r="BN16" s="21"/>
      <c r="BO16" s="21"/>
      <c r="BP16" s="21"/>
      <c r="BR16" s="12"/>
      <c r="BS16" s="12"/>
      <c r="BT16" s="12"/>
      <c r="BU16" s="11"/>
      <c r="BV16" s="11"/>
      <c r="BW16" s="11"/>
      <c r="BX16" s="11"/>
      <c r="BY16" s="27"/>
      <c r="BZ16" s="11"/>
      <c r="CA16" s="11"/>
      <c r="CB16" s="21"/>
      <c r="CC16" s="21"/>
      <c r="CD16" s="21"/>
      <c r="CF16" s="12"/>
      <c r="CG16" s="12"/>
      <c r="CH16" s="12"/>
      <c r="CI16" s="11"/>
      <c r="CJ16" s="11"/>
      <c r="CK16" s="11"/>
      <c r="CL16" s="11"/>
      <c r="CM16" s="27"/>
      <c r="CN16" s="11"/>
      <c r="CO16" s="11"/>
      <c r="CP16" s="21"/>
      <c r="CQ16" s="21"/>
      <c r="CR16" s="21"/>
      <c r="CT16" s="12"/>
      <c r="CU16" s="12"/>
      <c r="CV16" s="12"/>
      <c r="CW16" s="11"/>
      <c r="CX16" s="11"/>
      <c r="CY16" s="11"/>
      <c r="CZ16" s="11"/>
      <c r="DA16" s="27"/>
      <c r="DB16" s="11"/>
      <c r="DC16" s="11"/>
      <c r="DD16" s="21"/>
      <c r="DE16" s="21"/>
      <c r="DF16" s="21"/>
      <c r="DH16" s="12"/>
      <c r="DI16" s="12"/>
      <c r="DJ16" s="12"/>
      <c r="DK16" s="11"/>
      <c r="DL16" s="11"/>
      <c r="DM16" s="11"/>
      <c r="DN16" s="11"/>
      <c r="DO16" s="27"/>
      <c r="DP16" s="11"/>
      <c r="DQ16" s="11"/>
      <c r="DR16" s="21"/>
      <c r="DS16" s="21"/>
      <c r="DT16" s="21"/>
      <c r="DV16" s="12"/>
      <c r="DW16" s="12"/>
      <c r="DX16" s="12"/>
      <c r="DY16" s="11"/>
      <c r="DZ16" s="11"/>
      <c r="EA16" s="11"/>
      <c r="EB16" s="11"/>
      <c r="EC16" s="27"/>
      <c r="ED16" s="11"/>
      <c r="EE16" s="11"/>
      <c r="EF16" s="21"/>
      <c r="EG16" s="21"/>
      <c r="EH16" s="21"/>
      <c r="EJ16" s="12"/>
      <c r="EK16" s="12"/>
      <c r="EL16" s="12"/>
      <c r="EM16" s="11"/>
      <c r="EN16" s="11"/>
      <c r="EO16" s="11"/>
      <c r="EP16" s="11"/>
      <c r="EQ16" s="27"/>
      <c r="ER16" s="11"/>
      <c r="ES16" s="11"/>
      <c r="ET16" s="21"/>
      <c r="EU16" s="21"/>
      <c r="EV16" s="21"/>
      <c r="EX16" s="12"/>
      <c r="EY16" s="12"/>
      <c r="EZ16" s="12"/>
      <c r="FA16" s="11"/>
      <c r="FB16" s="11"/>
      <c r="FC16" s="11"/>
      <c r="FD16" s="11"/>
      <c r="FE16" s="27"/>
      <c r="FF16" s="11"/>
      <c r="FG16" s="11"/>
      <c r="FH16" s="21"/>
      <c r="FI16" s="21"/>
      <c r="FJ16" s="21"/>
      <c r="FL16" s="12"/>
      <c r="FM16" s="12"/>
      <c r="FN16" s="12"/>
      <c r="FO16" s="11"/>
      <c r="FP16" s="11"/>
      <c r="FQ16" s="11"/>
      <c r="FR16" s="11"/>
      <c r="FS16" s="27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21"/>
      <c r="GK16" s="21"/>
      <c r="GL16" s="21"/>
      <c r="GN16" s="12"/>
      <c r="GO16" s="12"/>
      <c r="GP16" s="12"/>
      <c r="GQ16" s="11"/>
      <c r="GR16" s="11"/>
      <c r="GS16" s="11"/>
      <c r="GT16" s="11"/>
      <c r="GU16" s="27"/>
      <c r="GV16" s="11"/>
      <c r="GW16" s="11"/>
      <c r="GX16" s="11"/>
      <c r="GY16" s="11"/>
      <c r="GZ16" s="11"/>
      <c r="HA16" s="11"/>
      <c r="HB16" s="11"/>
      <c r="HC16" s="11"/>
      <c r="HD16" s="11"/>
      <c r="HE16" s="21"/>
      <c r="HF16" s="21"/>
      <c r="HG16" s="21"/>
      <c r="HI16" s="12"/>
      <c r="HJ16" s="12"/>
      <c r="HK16" s="12"/>
      <c r="HL16" s="11"/>
      <c r="HM16" s="11"/>
      <c r="HN16" s="11"/>
      <c r="HO16" s="11"/>
      <c r="HP16" s="27"/>
      <c r="HQ16" s="11"/>
      <c r="HR16" s="11"/>
      <c r="HS16" s="21"/>
      <c r="HT16" s="21"/>
      <c r="HU16" s="21"/>
      <c r="HW16" s="12"/>
      <c r="HX16" s="12"/>
      <c r="HY16" s="12"/>
    </row>
    <row r="17" spans="1:233" x14ac:dyDescent="0.2">
      <c r="A17" s="24">
        <v>5</v>
      </c>
      <c r="B17" s="8">
        <v>43913</v>
      </c>
      <c r="C17" s="11"/>
      <c r="D17" s="11"/>
      <c r="E17" s="11"/>
      <c r="F17" s="11"/>
      <c r="G17" s="27"/>
      <c r="H17" s="11"/>
      <c r="I17" s="11"/>
      <c r="J17" s="11"/>
      <c r="K17" s="11"/>
      <c r="L17" s="11"/>
      <c r="M17" s="11"/>
      <c r="N17" s="27"/>
      <c r="O17" s="11"/>
      <c r="P17" s="11"/>
      <c r="Q17" s="11"/>
      <c r="R17" s="11"/>
      <c r="S17" s="11"/>
      <c r="T17" s="11"/>
      <c r="U17" s="27"/>
      <c r="V17" s="11"/>
      <c r="W17" s="11"/>
      <c r="X17" s="21"/>
      <c r="Y17" s="21"/>
      <c r="Z17" s="21"/>
      <c r="AB17" s="12"/>
      <c r="AC17" s="12"/>
      <c r="AD17" s="12"/>
      <c r="AE17" s="11"/>
      <c r="AF17" s="11"/>
      <c r="AG17" s="11"/>
      <c r="AH17" s="11"/>
      <c r="AI17" s="27"/>
      <c r="AJ17" s="11"/>
      <c r="AK17" s="11"/>
      <c r="AL17" s="21"/>
      <c r="AM17" s="21"/>
      <c r="AN17" s="21"/>
      <c r="AP17" s="12"/>
      <c r="AQ17" s="12"/>
      <c r="AR17" s="12"/>
      <c r="AS17" s="11"/>
      <c r="AT17" s="11"/>
      <c r="AU17" s="11"/>
      <c r="AV17" s="11"/>
      <c r="AW17" s="27"/>
      <c r="AX17" s="11"/>
      <c r="AY17" s="11"/>
      <c r="AZ17" s="21"/>
      <c r="BA17" s="21"/>
      <c r="BB17" s="21"/>
      <c r="BD17" s="12"/>
      <c r="BE17" s="12"/>
      <c r="BF17" s="12"/>
      <c r="BG17" s="11"/>
      <c r="BH17" s="11"/>
      <c r="BI17" s="11"/>
      <c r="BJ17" s="11"/>
      <c r="BK17" s="27"/>
      <c r="BL17" s="11"/>
      <c r="BM17" s="11"/>
      <c r="BN17" s="21"/>
      <c r="BO17" s="21"/>
      <c r="BP17" s="21"/>
      <c r="BR17" s="12"/>
      <c r="BS17" s="12"/>
      <c r="BT17" s="12"/>
      <c r="BU17" s="11"/>
      <c r="BV17" s="11"/>
      <c r="BW17" s="11"/>
      <c r="BX17" s="11"/>
      <c r="BY17" s="27"/>
      <c r="BZ17" s="11"/>
      <c r="CA17" s="11"/>
      <c r="CB17" s="21"/>
      <c r="CC17" s="21"/>
      <c r="CD17" s="21"/>
      <c r="CF17" s="12"/>
      <c r="CG17" s="12"/>
      <c r="CH17" s="12"/>
      <c r="CI17" s="11"/>
      <c r="CJ17" s="11"/>
      <c r="CK17" s="11"/>
      <c r="CL17" s="11"/>
      <c r="CM17" s="27"/>
      <c r="CN17" s="11"/>
      <c r="CO17" s="11"/>
      <c r="CP17" s="21"/>
      <c r="CQ17" s="21"/>
      <c r="CR17" s="21"/>
      <c r="CT17" s="12"/>
      <c r="CU17" s="12"/>
      <c r="CV17" s="12"/>
      <c r="CW17" s="11"/>
      <c r="CX17" s="11"/>
      <c r="CY17" s="11"/>
      <c r="CZ17" s="11"/>
      <c r="DA17" s="27"/>
      <c r="DB17" s="11"/>
      <c r="DC17" s="11"/>
      <c r="DD17" s="21"/>
      <c r="DE17" s="21"/>
      <c r="DF17" s="21"/>
      <c r="DH17" s="12"/>
      <c r="DI17" s="12"/>
      <c r="DJ17" s="12"/>
      <c r="DK17" s="11"/>
      <c r="DL17" s="11"/>
      <c r="DM17" s="11"/>
      <c r="DN17" s="11"/>
      <c r="DO17" s="27"/>
      <c r="DP17" s="11"/>
      <c r="DQ17" s="11"/>
      <c r="DR17" s="21"/>
      <c r="DS17" s="21"/>
      <c r="DT17" s="21"/>
      <c r="DV17" s="12"/>
      <c r="DW17" s="12"/>
      <c r="DX17" s="12"/>
      <c r="DY17" s="11"/>
      <c r="DZ17" s="11"/>
      <c r="EA17" s="11"/>
      <c r="EB17" s="11"/>
      <c r="EC17" s="27"/>
      <c r="ED17" s="11"/>
      <c r="EE17" s="11"/>
      <c r="EF17" s="21"/>
      <c r="EG17" s="21"/>
      <c r="EH17" s="21"/>
      <c r="EJ17" s="12"/>
      <c r="EK17" s="12"/>
      <c r="EL17" s="12"/>
      <c r="EM17" s="11"/>
      <c r="EN17" s="11"/>
      <c r="EO17" s="11"/>
      <c r="EP17" s="11"/>
      <c r="EQ17" s="27"/>
      <c r="ER17" s="11"/>
      <c r="ES17" s="11"/>
      <c r="ET17" s="21"/>
      <c r="EU17" s="21"/>
      <c r="EV17" s="21"/>
      <c r="EX17" s="12"/>
      <c r="EY17" s="12"/>
      <c r="EZ17" s="12"/>
      <c r="FA17" s="11"/>
      <c r="FB17" s="11"/>
      <c r="FC17" s="11"/>
      <c r="FD17" s="11"/>
      <c r="FE17" s="27"/>
      <c r="FF17" s="11"/>
      <c r="FG17" s="11"/>
      <c r="FH17" s="21"/>
      <c r="FI17" s="21"/>
      <c r="FJ17" s="21"/>
      <c r="FL17" s="12"/>
      <c r="FM17" s="12"/>
      <c r="FN17" s="12"/>
      <c r="FO17" s="11"/>
      <c r="FP17" s="11"/>
      <c r="FQ17" s="11"/>
      <c r="FR17" s="11"/>
      <c r="FS17" s="27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21"/>
      <c r="GK17" s="21"/>
      <c r="GL17" s="21"/>
      <c r="GN17" s="12"/>
      <c r="GO17" s="12"/>
      <c r="GP17" s="12"/>
      <c r="GQ17" s="11"/>
      <c r="GR17" s="11"/>
      <c r="GS17" s="11"/>
      <c r="GT17" s="11"/>
      <c r="GU17" s="27"/>
      <c r="GV17" s="11"/>
      <c r="GW17" s="11"/>
      <c r="GX17" s="11"/>
      <c r="GY17" s="11"/>
      <c r="GZ17" s="11"/>
      <c r="HA17" s="11"/>
      <c r="HB17" s="11"/>
      <c r="HC17" s="11"/>
      <c r="HD17" s="11"/>
      <c r="HE17" s="21"/>
      <c r="HF17" s="21"/>
      <c r="HG17" s="21"/>
      <c r="HI17" s="12"/>
      <c r="HJ17" s="12"/>
      <c r="HK17" s="12"/>
      <c r="HL17" s="11"/>
      <c r="HM17" s="11"/>
      <c r="HN17" s="11"/>
      <c r="HO17" s="11"/>
      <c r="HP17" s="27"/>
      <c r="HQ17" s="11"/>
      <c r="HR17" s="11"/>
      <c r="HS17" s="21"/>
      <c r="HT17" s="21"/>
      <c r="HU17" s="21"/>
      <c r="HW17" s="12"/>
      <c r="HX17" s="12"/>
      <c r="HY17" s="12"/>
    </row>
    <row r="18" spans="1:233" x14ac:dyDescent="0.2">
      <c r="A18" s="24">
        <v>6</v>
      </c>
      <c r="B18" s="8">
        <v>43914</v>
      </c>
      <c r="C18" s="11"/>
      <c r="D18" s="11"/>
      <c r="E18" s="11"/>
      <c r="F18" s="11"/>
      <c r="G18" s="27"/>
      <c r="H18" s="11"/>
      <c r="I18" s="11"/>
      <c r="J18" s="11"/>
      <c r="K18" s="11"/>
      <c r="L18" s="11"/>
      <c r="M18" s="11"/>
      <c r="N18" s="27"/>
      <c r="O18" s="11"/>
      <c r="P18" s="11"/>
      <c r="Q18" s="11"/>
      <c r="R18" s="11"/>
      <c r="S18" s="11"/>
      <c r="T18" s="11"/>
      <c r="U18" s="27"/>
      <c r="V18" s="11"/>
      <c r="W18" s="11"/>
      <c r="X18" s="21"/>
      <c r="Y18" s="21"/>
      <c r="Z18" s="21"/>
      <c r="AB18" s="12"/>
      <c r="AC18" s="12"/>
      <c r="AD18" s="12"/>
      <c r="AE18" s="11"/>
      <c r="AF18" s="11"/>
      <c r="AG18" s="11"/>
      <c r="AH18" s="11"/>
      <c r="AI18" s="27"/>
      <c r="AJ18" s="11"/>
      <c r="AK18" s="11"/>
      <c r="AL18" s="21"/>
      <c r="AM18" s="21"/>
      <c r="AN18" s="21"/>
      <c r="AP18" s="12"/>
      <c r="AQ18" s="12"/>
      <c r="AR18" s="12"/>
      <c r="AS18" s="11"/>
      <c r="AT18" s="11"/>
      <c r="AU18" s="11"/>
      <c r="AV18" s="11"/>
      <c r="AW18" s="27"/>
      <c r="AX18" s="11"/>
      <c r="AY18" s="11"/>
      <c r="AZ18" s="21"/>
      <c r="BA18" s="21"/>
      <c r="BB18" s="21"/>
      <c r="BD18" s="12"/>
      <c r="BE18" s="12"/>
      <c r="BF18" s="12"/>
      <c r="BG18" s="11"/>
      <c r="BH18" s="11"/>
      <c r="BI18" s="11"/>
      <c r="BJ18" s="11"/>
      <c r="BK18" s="27"/>
      <c r="BL18" s="11"/>
      <c r="BM18" s="11"/>
      <c r="BN18" s="21"/>
      <c r="BO18" s="21"/>
      <c r="BP18" s="21"/>
      <c r="BR18" s="12"/>
      <c r="BS18" s="12"/>
      <c r="BT18" s="12"/>
      <c r="BU18" s="11"/>
      <c r="BV18" s="11"/>
      <c r="BW18" s="11"/>
      <c r="BX18" s="11"/>
      <c r="BY18" s="27"/>
      <c r="BZ18" s="11"/>
      <c r="CA18" s="11"/>
      <c r="CB18" s="21"/>
      <c r="CC18" s="21"/>
      <c r="CD18" s="21"/>
      <c r="CF18" s="12"/>
      <c r="CG18" s="12"/>
      <c r="CH18" s="12"/>
      <c r="CI18" s="11"/>
      <c r="CJ18" s="11"/>
      <c r="CK18" s="11"/>
      <c r="CL18" s="11"/>
      <c r="CM18" s="27"/>
      <c r="CN18" s="11"/>
      <c r="CO18" s="11"/>
      <c r="CP18" s="21"/>
      <c r="CQ18" s="21"/>
      <c r="CR18" s="21"/>
      <c r="CT18" s="12"/>
      <c r="CU18" s="12"/>
      <c r="CV18" s="12"/>
      <c r="CW18" s="11"/>
      <c r="CX18" s="11"/>
      <c r="CY18" s="11"/>
      <c r="CZ18" s="11"/>
      <c r="DA18" s="27"/>
      <c r="DB18" s="11"/>
      <c r="DC18" s="11"/>
      <c r="DD18" s="21"/>
      <c r="DE18" s="21"/>
      <c r="DF18" s="21"/>
      <c r="DH18" s="12"/>
      <c r="DI18" s="12"/>
      <c r="DJ18" s="12"/>
      <c r="DK18" s="11"/>
      <c r="DL18" s="11"/>
      <c r="DM18" s="11"/>
      <c r="DN18" s="11"/>
      <c r="DO18" s="27"/>
      <c r="DP18" s="11"/>
      <c r="DQ18" s="11"/>
      <c r="DR18" s="21"/>
      <c r="DS18" s="21"/>
      <c r="DT18" s="21"/>
      <c r="DV18" s="12"/>
      <c r="DW18" s="12"/>
      <c r="DX18" s="12"/>
      <c r="DY18" s="11"/>
      <c r="DZ18" s="11"/>
      <c r="EA18" s="11"/>
      <c r="EB18" s="11"/>
      <c r="EC18" s="27"/>
      <c r="ED18" s="11"/>
      <c r="EE18" s="11"/>
      <c r="EF18" s="21"/>
      <c r="EG18" s="21"/>
      <c r="EH18" s="21"/>
      <c r="EJ18" s="12"/>
      <c r="EK18" s="12"/>
      <c r="EL18" s="12"/>
      <c r="EM18" s="11"/>
      <c r="EN18" s="11"/>
      <c r="EO18" s="11"/>
      <c r="EP18" s="11"/>
      <c r="EQ18" s="27"/>
      <c r="ER18" s="11"/>
      <c r="ES18" s="11"/>
      <c r="ET18" s="21"/>
      <c r="EU18" s="21"/>
      <c r="EV18" s="21"/>
      <c r="EX18" s="12"/>
      <c r="EY18" s="12"/>
      <c r="EZ18" s="12"/>
      <c r="FA18" s="11"/>
      <c r="FB18" s="11"/>
      <c r="FC18" s="11"/>
      <c r="FD18" s="11"/>
      <c r="FE18" s="27"/>
      <c r="FF18" s="11"/>
      <c r="FG18" s="11"/>
      <c r="FH18" s="21"/>
      <c r="FI18" s="21"/>
      <c r="FJ18" s="21"/>
      <c r="FL18" s="12"/>
      <c r="FM18" s="12"/>
      <c r="FN18" s="12"/>
      <c r="FO18" s="11"/>
      <c r="FP18" s="11"/>
      <c r="FQ18" s="11"/>
      <c r="FR18" s="11"/>
      <c r="FS18" s="27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21"/>
      <c r="GK18" s="21"/>
      <c r="GL18" s="21"/>
      <c r="GN18" s="12"/>
      <c r="GO18" s="12"/>
      <c r="GP18" s="12"/>
      <c r="GQ18" s="11"/>
      <c r="GR18" s="11"/>
      <c r="GS18" s="11"/>
      <c r="GT18" s="11"/>
      <c r="GU18" s="27"/>
      <c r="GV18" s="11"/>
      <c r="GW18" s="11"/>
      <c r="GX18" s="11"/>
      <c r="GY18" s="11"/>
      <c r="GZ18" s="11"/>
      <c r="HA18" s="11"/>
      <c r="HB18" s="11"/>
      <c r="HC18" s="11"/>
      <c r="HD18" s="11"/>
      <c r="HE18" s="21"/>
      <c r="HF18" s="21"/>
      <c r="HG18" s="21"/>
      <c r="HI18" s="12"/>
      <c r="HJ18" s="12"/>
      <c r="HK18" s="12"/>
      <c r="HL18" s="11"/>
      <c r="HM18" s="11"/>
      <c r="HN18" s="11"/>
      <c r="HO18" s="11"/>
      <c r="HP18" s="27"/>
      <c r="HQ18" s="11"/>
      <c r="HR18" s="11"/>
      <c r="HS18" s="21"/>
      <c r="HT18" s="21"/>
      <c r="HU18" s="21"/>
      <c r="HW18" s="12"/>
      <c r="HX18" s="12"/>
      <c r="HY18" s="12"/>
    </row>
    <row r="19" spans="1:233" x14ac:dyDescent="0.2">
      <c r="A19" s="24">
        <v>7</v>
      </c>
      <c r="B19" s="8">
        <v>43915</v>
      </c>
      <c r="C19" s="11"/>
      <c r="D19" s="11"/>
      <c r="E19" s="11"/>
      <c r="F19" s="11"/>
      <c r="G19" s="27"/>
      <c r="H19" s="11"/>
      <c r="I19" s="11"/>
      <c r="J19" s="11"/>
      <c r="K19" s="11"/>
      <c r="L19" s="11"/>
      <c r="M19" s="11"/>
      <c r="N19" s="27"/>
      <c r="O19" s="11"/>
      <c r="P19" s="11"/>
      <c r="Q19" s="11"/>
      <c r="R19" s="11"/>
      <c r="S19" s="11"/>
      <c r="T19" s="11"/>
      <c r="U19" s="27"/>
      <c r="V19" s="11"/>
      <c r="W19" s="11"/>
      <c r="X19" s="21"/>
      <c r="Y19" s="21"/>
      <c r="Z19" s="21"/>
      <c r="AB19" s="12"/>
      <c r="AC19" s="12"/>
      <c r="AD19" s="12"/>
      <c r="AE19" s="11"/>
      <c r="AF19" s="11"/>
      <c r="AG19" s="11"/>
      <c r="AH19" s="11"/>
      <c r="AI19" s="27"/>
      <c r="AJ19" s="11"/>
      <c r="AK19" s="11"/>
      <c r="AL19" s="21"/>
      <c r="AM19" s="21"/>
      <c r="AN19" s="21"/>
      <c r="AP19" s="12"/>
      <c r="AQ19" s="12"/>
      <c r="AR19" s="12"/>
      <c r="AS19" s="11"/>
      <c r="AT19" s="11"/>
      <c r="AU19" s="11"/>
      <c r="AV19" s="11"/>
      <c r="AW19" s="27"/>
      <c r="AX19" s="11"/>
      <c r="AY19" s="11"/>
      <c r="AZ19" s="21"/>
      <c r="BA19" s="21"/>
      <c r="BB19" s="21"/>
      <c r="BD19" s="12"/>
      <c r="BE19" s="12"/>
      <c r="BF19" s="12"/>
      <c r="BG19" s="11"/>
      <c r="BH19" s="11"/>
      <c r="BI19" s="11"/>
      <c r="BJ19" s="11"/>
      <c r="BK19" s="27"/>
      <c r="BL19" s="11"/>
      <c r="BM19" s="11"/>
      <c r="BN19" s="21"/>
      <c r="BO19" s="21"/>
      <c r="BP19" s="21"/>
      <c r="BR19" s="12"/>
      <c r="BS19" s="12"/>
      <c r="BT19" s="12"/>
      <c r="BU19" s="11"/>
      <c r="BV19" s="11"/>
      <c r="BW19" s="11"/>
      <c r="BX19" s="11"/>
      <c r="BY19" s="27"/>
      <c r="BZ19" s="11"/>
      <c r="CA19" s="11"/>
      <c r="CB19" s="21"/>
      <c r="CC19" s="21"/>
      <c r="CD19" s="21"/>
      <c r="CF19" s="12"/>
      <c r="CG19" s="12"/>
      <c r="CH19" s="12"/>
      <c r="CI19" s="11"/>
      <c r="CJ19" s="11"/>
      <c r="CK19" s="11"/>
      <c r="CL19" s="11"/>
      <c r="CM19" s="27"/>
      <c r="CN19" s="11"/>
      <c r="CO19" s="11"/>
      <c r="CP19" s="21"/>
      <c r="CQ19" s="21"/>
      <c r="CR19" s="21"/>
      <c r="CT19" s="12"/>
      <c r="CU19" s="12"/>
      <c r="CV19" s="12"/>
      <c r="CW19" s="11"/>
      <c r="CX19" s="11"/>
      <c r="CY19" s="11"/>
      <c r="CZ19" s="11"/>
      <c r="DA19" s="27"/>
      <c r="DB19" s="11"/>
      <c r="DC19" s="11"/>
      <c r="DD19" s="21"/>
      <c r="DE19" s="21"/>
      <c r="DF19" s="21"/>
      <c r="DH19" s="12"/>
      <c r="DI19" s="12"/>
      <c r="DJ19" s="12"/>
      <c r="DK19" s="11"/>
      <c r="DL19" s="11"/>
      <c r="DM19" s="11"/>
      <c r="DN19" s="11"/>
      <c r="DO19" s="27"/>
      <c r="DP19" s="11"/>
      <c r="DQ19" s="11"/>
      <c r="DR19" s="21"/>
      <c r="DS19" s="21"/>
      <c r="DT19" s="21"/>
      <c r="DV19" s="12"/>
      <c r="DW19" s="12"/>
      <c r="DX19" s="12"/>
      <c r="DY19" s="11"/>
      <c r="DZ19" s="11"/>
      <c r="EA19" s="11"/>
      <c r="EB19" s="11"/>
      <c r="EC19" s="27"/>
      <c r="ED19" s="11"/>
      <c r="EE19" s="11"/>
      <c r="EF19" s="21"/>
      <c r="EG19" s="21"/>
      <c r="EH19" s="21"/>
      <c r="EJ19" s="12"/>
      <c r="EK19" s="12"/>
      <c r="EL19" s="12"/>
      <c r="EM19" s="11"/>
      <c r="EN19" s="11"/>
      <c r="EO19" s="11"/>
      <c r="EP19" s="11"/>
      <c r="EQ19" s="27"/>
      <c r="ER19" s="11"/>
      <c r="ES19" s="11"/>
      <c r="ET19" s="21"/>
      <c r="EU19" s="21"/>
      <c r="EV19" s="21"/>
      <c r="EX19" s="12"/>
      <c r="EY19" s="12"/>
      <c r="EZ19" s="12"/>
      <c r="FA19" s="11"/>
      <c r="FB19" s="11"/>
      <c r="FC19" s="11"/>
      <c r="FD19" s="11"/>
      <c r="FE19" s="27"/>
      <c r="FF19" s="11"/>
      <c r="FG19" s="11"/>
      <c r="FH19" s="21"/>
      <c r="FI19" s="21"/>
      <c r="FJ19" s="21"/>
      <c r="FL19" s="12"/>
      <c r="FM19" s="12"/>
      <c r="FN19" s="12"/>
      <c r="FO19" s="11"/>
      <c r="FP19" s="11"/>
      <c r="FQ19" s="11"/>
      <c r="FR19" s="11"/>
      <c r="FS19" s="27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21"/>
      <c r="GK19" s="21"/>
      <c r="GL19" s="21"/>
      <c r="GN19" s="12"/>
      <c r="GO19" s="12"/>
      <c r="GP19" s="12"/>
      <c r="GQ19" s="11"/>
      <c r="GR19" s="11"/>
      <c r="GS19" s="11"/>
      <c r="GT19" s="11"/>
      <c r="GU19" s="27"/>
      <c r="GV19" s="11"/>
      <c r="GW19" s="11"/>
      <c r="GX19" s="11"/>
      <c r="GY19" s="11"/>
      <c r="GZ19" s="11"/>
      <c r="HA19" s="11"/>
      <c r="HB19" s="11"/>
      <c r="HC19" s="11"/>
      <c r="HD19" s="11"/>
      <c r="HE19" s="21"/>
      <c r="HF19" s="21"/>
      <c r="HG19" s="21"/>
      <c r="HI19" s="12"/>
      <c r="HJ19" s="12"/>
      <c r="HK19" s="12"/>
      <c r="HL19" s="11"/>
      <c r="HM19" s="11"/>
      <c r="HN19" s="11"/>
      <c r="HO19" s="11"/>
      <c r="HP19" s="27"/>
      <c r="HQ19" s="11"/>
      <c r="HR19" s="11"/>
      <c r="HS19" s="21"/>
      <c r="HT19" s="21"/>
      <c r="HU19" s="21"/>
      <c r="HW19" s="12"/>
      <c r="HX19" s="12"/>
      <c r="HY19" s="12"/>
    </row>
    <row r="20" spans="1:233" x14ac:dyDescent="0.2">
      <c r="A20" s="24">
        <v>8</v>
      </c>
      <c r="B20" s="8">
        <v>43916</v>
      </c>
      <c r="C20" s="11"/>
      <c r="D20" s="11"/>
      <c r="E20" s="11"/>
      <c r="F20" s="11"/>
      <c r="G20" s="27"/>
      <c r="H20" s="11"/>
      <c r="I20" s="11"/>
      <c r="J20" s="11"/>
      <c r="K20" s="11"/>
      <c r="L20" s="11"/>
      <c r="M20" s="11"/>
      <c r="N20" s="27"/>
      <c r="O20" s="11"/>
      <c r="P20" s="11"/>
      <c r="Q20" s="11"/>
      <c r="R20" s="11"/>
      <c r="S20" s="11"/>
      <c r="T20" s="11"/>
      <c r="U20" s="27"/>
      <c r="V20" s="11"/>
      <c r="W20" s="11"/>
      <c r="X20" s="21"/>
      <c r="Y20" s="21"/>
      <c r="Z20" s="21"/>
      <c r="AB20" s="12"/>
      <c r="AC20" s="12"/>
      <c r="AD20" s="12"/>
      <c r="AE20" s="11"/>
      <c r="AF20" s="11"/>
      <c r="AG20" s="11"/>
      <c r="AH20" s="11"/>
      <c r="AI20" s="27"/>
      <c r="AJ20" s="11"/>
      <c r="AK20" s="11"/>
      <c r="AL20" s="21"/>
      <c r="AM20" s="21"/>
      <c r="AN20" s="21"/>
      <c r="AP20" s="12"/>
      <c r="AQ20" s="12"/>
      <c r="AR20" s="12"/>
      <c r="AS20" s="11"/>
      <c r="AT20" s="11"/>
      <c r="AU20" s="11"/>
      <c r="AV20" s="11"/>
      <c r="AW20" s="27"/>
      <c r="AX20" s="11"/>
      <c r="AY20" s="11"/>
      <c r="AZ20" s="21"/>
      <c r="BA20" s="21"/>
      <c r="BB20" s="21"/>
      <c r="BD20" s="12"/>
      <c r="BE20" s="12"/>
      <c r="BF20" s="12"/>
      <c r="BG20" s="11"/>
      <c r="BH20" s="11"/>
      <c r="BI20" s="11"/>
      <c r="BJ20" s="11"/>
      <c r="BK20" s="27"/>
      <c r="BL20" s="11"/>
      <c r="BM20" s="11"/>
      <c r="BN20" s="21"/>
      <c r="BO20" s="21"/>
      <c r="BP20" s="21"/>
      <c r="BR20" s="12"/>
      <c r="BS20" s="12"/>
      <c r="BT20" s="12"/>
      <c r="BU20" s="11"/>
      <c r="BV20" s="11"/>
      <c r="BW20" s="11"/>
      <c r="BX20" s="11"/>
      <c r="BY20" s="27"/>
      <c r="BZ20" s="11"/>
      <c r="CA20" s="11"/>
      <c r="CB20" s="21"/>
      <c r="CC20" s="21"/>
      <c r="CD20" s="21"/>
      <c r="CF20" s="12"/>
      <c r="CG20" s="12"/>
      <c r="CH20" s="12"/>
      <c r="CI20" s="11"/>
      <c r="CJ20" s="11"/>
      <c r="CK20" s="11"/>
      <c r="CL20" s="11"/>
      <c r="CM20" s="27"/>
      <c r="CN20" s="11"/>
      <c r="CO20" s="11"/>
      <c r="CP20" s="21"/>
      <c r="CQ20" s="21"/>
      <c r="CR20" s="21"/>
      <c r="CT20" s="12"/>
      <c r="CU20" s="12"/>
      <c r="CV20" s="12"/>
      <c r="CW20" s="11"/>
      <c r="CX20" s="11"/>
      <c r="CY20" s="11"/>
      <c r="CZ20" s="11"/>
      <c r="DA20" s="27"/>
      <c r="DB20" s="11"/>
      <c r="DC20" s="11"/>
      <c r="DD20" s="21"/>
      <c r="DE20" s="21"/>
      <c r="DF20" s="21"/>
      <c r="DH20" s="12"/>
      <c r="DI20" s="12"/>
      <c r="DJ20" s="12"/>
      <c r="DK20" s="11"/>
      <c r="DL20" s="11"/>
      <c r="DM20" s="11"/>
      <c r="DN20" s="11"/>
      <c r="DO20" s="27"/>
      <c r="DP20" s="11"/>
      <c r="DQ20" s="11"/>
      <c r="DR20" s="21"/>
      <c r="DS20" s="21"/>
      <c r="DT20" s="21"/>
      <c r="DV20" s="12"/>
      <c r="DW20" s="12"/>
      <c r="DX20" s="12"/>
      <c r="DY20" s="11"/>
      <c r="DZ20" s="11"/>
      <c r="EA20" s="11"/>
      <c r="EB20" s="11"/>
      <c r="EC20" s="27"/>
      <c r="ED20" s="11"/>
      <c r="EE20" s="11"/>
      <c r="EF20" s="21"/>
      <c r="EG20" s="21"/>
      <c r="EH20" s="21"/>
      <c r="EJ20" s="12"/>
      <c r="EK20" s="12"/>
      <c r="EL20" s="12"/>
      <c r="EM20" s="11"/>
      <c r="EN20" s="11"/>
      <c r="EO20" s="11"/>
      <c r="EP20" s="11"/>
      <c r="EQ20" s="27"/>
      <c r="ER20" s="11"/>
      <c r="ES20" s="11"/>
      <c r="ET20" s="21"/>
      <c r="EU20" s="21"/>
      <c r="EV20" s="21"/>
      <c r="EX20" s="12"/>
      <c r="EY20" s="12"/>
      <c r="EZ20" s="12"/>
      <c r="FA20" s="11"/>
      <c r="FB20" s="11"/>
      <c r="FC20" s="11"/>
      <c r="FD20" s="11"/>
      <c r="FE20" s="27"/>
      <c r="FF20" s="11"/>
      <c r="FG20" s="11"/>
      <c r="FH20" s="21"/>
      <c r="FI20" s="21"/>
      <c r="FJ20" s="21"/>
      <c r="FL20" s="12"/>
      <c r="FM20" s="12"/>
      <c r="FN20" s="12"/>
      <c r="FO20" s="11"/>
      <c r="FP20" s="11"/>
      <c r="FQ20" s="11"/>
      <c r="FR20" s="11"/>
      <c r="FS20" s="27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21"/>
      <c r="GK20" s="21"/>
      <c r="GL20" s="21"/>
      <c r="GN20" s="12"/>
      <c r="GO20" s="12"/>
      <c r="GP20" s="12"/>
      <c r="GQ20" s="11"/>
      <c r="GR20" s="11"/>
      <c r="GS20" s="11"/>
      <c r="GT20" s="11"/>
      <c r="GU20" s="27"/>
      <c r="GV20" s="11"/>
      <c r="GW20" s="11"/>
      <c r="GX20" s="11"/>
      <c r="GY20" s="11"/>
      <c r="GZ20" s="11"/>
      <c r="HA20" s="11"/>
      <c r="HB20" s="11"/>
      <c r="HC20" s="11"/>
      <c r="HD20" s="11"/>
      <c r="HE20" s="21"/>
      <c r="HF20" s="21"/>
      <c r="HG20" s="21"/>
      <c r="HI20" s="12"/>
      <c r="HJ20" s="12"/>
      <c r="HK20" s="12"/>
      <c r="HL20" s="11"/>
      <c r="HM20" s="11"/>
      <c r="HN20" s="11"/>
      <c r="HO20" s="11"/>
      <c r="HP20" s="27"/>
      <c r="HQ20" s="11"/>
      <c r="HR20" s="11"/>
      <c r="HS20" s="21"/>
      <c r="HT20" s="21"/>
      <c r="HU20" s="21"/>
      <c r="HW20" s="12"/>
      <c r="HX20" s="12"/>
      <c r="HY20" s="12"/>
    </row>
    <row r="21" spans="1:233" x14ac:dyDescent="0.2">
      <c r="A21" s="24">
        <v>9</v>
      </c>
      <c r="B21" s="8">
        <v>43917</v>
      </c>
      <c r="C21" s="11"/>
      <c r="D21" s="11"/>
      <c r="E21" s="11"/>
      <c r="F21" s="11"/>
      <c r="G21" s="27"/>
      <c r="H21" s="11"/>
      <c r="I21" s="11"/>
      <c r="J21" s="11"/>
      <c r="K21" s="11"/>
      <c r="L21" s="11"/>
      <c r="M21" s="11"/>
      <c r="N21" s="27"/>
      <c r="O21" s="11"/>
      <c r="P21" s="11"/>
      <c r="Q21" s="11"/>
      <c r="R21" s="11"/>
      <c r="S21" s="11"/>
      <c r="T21" s="11"/>
      <c r="U21" s="27"/>
      <c r="V21" s="11"/>
      <c r="W21" s="11"/>
      <c r="X21" s="21"/>
      <c r="Y21" s="21"/>
      <c r="Z21" s="21"/>
      <c r="AB21" s="12"/>
      <c r="AC21" s="12"/>
      <c r="AD21" s="12"/>
      <c r="AE21" s="11"/>
      <c r="AF21" s="11"/>
      <c r="AG21" s="11"/>
      <c r="AH21" s="11"/>
      <c r="AI21" s="27"/>
      <c r="AJ21" s="11"/>
      <c r="AK21" s="11"/>
      <c r="AL21" s="21"/>
      <c r="AM21" s="21"/>
      <c r="AN21" s="21"/>
      <c r="AP21" s="12"/>
      <c r="AQ21" s="12"/>
      <c r="AR21" s="12"/>
      <c r="AS21" s="11"/>
      <c r="AT21" s="11"/>
      <c r="AU21" s="11"/>
      <c r="AV21" s="11"/>
      <c r="AW21" s="27"/>
      <c r="AX21" s="11"/>
      <c r="AY21" s="11"/>
      <c r="AZ21" s="21"/>
      <c r="BA21" s="21"/>
      <c r="BB21" s="21"/>
      <c r="BD21" s="12"/>
      <c r="BE21" s="12"/>
      <c r="BF21" s="12"/>
      <c r="BG21" s="11"/>
      <c r="BH21" s="11"/>
      <c r="BI21" s="11"/>
      <c r="BJ21" s="11"/>
      <c r="BK21" s="27"/>
      <c r="BL21" s="11"/>
      <c r="BM21" s="11"/>
      <c r="BN21" s="21"/>
      <c r="BO21" s="21"/>
      <c r="BP21" s="21"/>
      <c r="BR21" s="12"/>
      <c r="BS21" s="12"/>
      <c r="BT21" s="12"/>
      <c r="BU21" s="11"/>
      <c r="BV21" s="11"/>
      <c r="BW21" s="11"/>
      <c r="BX21" s="11"/>
      <c r="BY21" s="27"/>
      <c r="BZ21" s="11"/>
      <c r="CA21" s="11"/>
      <c r="CB21" s="21"/>
      <c r="CC21" s="21"/>
      <c r="CD21" s="21"/>
      <c r="CF21" s="12"/>
      <c r="CG21" s="12"/>
      <c r="CH21" s="12"/>
      <c r="CI21" s="11"/>
      <c r="CJ21" s="11"/>
      <c r="CK21" s="11"/>
      <c r="CL21" s="11"/>
      <c r="CM21" s="27"/>
      <c r="CN21" s="11"/>
      <c r="CO21" s="11"/>
      <c r="CP21" s="21"/>
      <c r="CQ21" s="21"/>
      <c r="CR21" s="21"/>
      <c r="CT21" s="12"/>
      <c r="CU21" s="12"/>
      <c r="CV21" s="12"/>
      <c r="CW21" s="11"/>
      <c r="CX21" s="11"/>
      <c r="CY21" s="11"/>
      <c r="CZ21" s="11"/>
      <c r="DA21" s="27"/>
      <c r="DB21" s="11"/>
      <c r="DC21" s="11"/>
      <c r="DD21" s="21"/>
      <c r="DE21" s="21"/>
      <c r="DF21" s="21"/>
      <c r="DH21" s="12"/>
      <c r="DI21" s="12"/>
      <c r="DJ21" s="12"/>
      <c r="DK21" s="11"/>
      <c r="DL21" s="11"/>
      <c r="DM21" s="11"/>
      <c r="DN21" s="11"/>
      <c r="DO21" s="27"/>
      <c r="DP21" s="11"/>
      <c r="DQ21" s="11"/>
      <c r="DR21" s="21"/>
      <c r="DS21" s="21"/>
      <c r="DT21" s="21"/>
      <c r="DV21" s="12"/>
      <c r="DW21" s="12"/>
      <c r="DX21" s="12"/>
      <c r="DY21" s="11"/>
      <c r="DZ21" s="11"/>
      <c r="EA21" s="11"/>
      <c r="EB21" s="11"/>
      <c r="EC21" s="27"/>
      <c r="ED21" s="11"/>
      <c r="EE21" s="11"/>
      <c r="EF21" s="21"/>
      <c r="EG21" s="21"/>
      <c r="EH21" s="21"/>
      <c r="EJ21" s="12"/>
      <c r="EK21" s="12"/>
      <c r="EL21" s="12"/>
      <c r="EM21" s="11"/>
      <c r="EN21" s="11"/>
      <c r="EO21" s="11"/>
      <c r="EP21" s="11"/>
      <c r="EQ21" s="27"/>
      <c r="ER21" s="11"/>
      <c r="ES21" s="11"/>
      <c r="ET21" s="21"/>
      <c r="EU21" s="21"/>
      <c r="EV21" s="21"/>
      <c r="EX21" s="12"/>
      <c r="EY21" s="12"/>
      <c r="EZ21" s="12"/>
      <c r="FA21" s="11"/>
      <c r="FB21" s="11"/>
      <c r="FC21" s="11"/>
      <c r="FD21" s="11"/>
      <c r="FE21" s="27"/>
      <c r="FF21" s="11"/>
      <c r="FG21" s="11"/>
      <c r="FH21" s="21"/>
      <c r="FI21" s="21"/>
      <c r="FJ21" s="21"/>
      <c r="FL21" s="12"/>
      <c r="FM21" s="12"/>
      <c r="FN21" s="12"/>
      <c r="FO21" s="11"/>
      <c r="FP21" s="11"/>
      <c r="FQ21" s="11"/>
      <c r="FR21" s="11"/>
      <c r="FS21" s="27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21"/>
      <c r="GK21" s="21"/>
      <c r="GL21" s="21"/>
      <c r="GN21" s="12"/>
      <c r="GO21" s="12"/>
      <c r="GP21" s="12"/>
      <c r="GQ21" s="11"/>
      <c r="GR21" s="11"/>
      <c r="GS21" s="11"/>
      <c r="GT21" s="11"/>
      <c r="GU21" s="27"/>
      <c r="GV21" s="11"/>
      <c r="GW21" s="11"/>
      <c r="GX21" s="11"/>
      <c r="GY21" s="11"/>
      <c r="GZ21" s="11"/>
      <c r="HA21" s="11"/>
      <c r="HB21" s="11"/>
      <c r="HC21" s="11"/>
      <c r="HD21" s="11"/>
      <c r="HE21" s="21"/>
      <c r="HF21" s="21"/>
      <c r="HG21" s="21"/>
      <c r="HI21" s="12"/>
      <c r="HJ21" s="12"/>
      <c r="HK21" s="12"/>
      <c r="HL21" s="11"/>
      <c r="HM21" s="11"/>
      <c r="HN21" s="11"/>
      <c r="HO21" s="11"/>
      <c r="HP21" s="27"/>
      <c r="HQ21" s="11"/>
      <c r="HR21" s="11"/>
      <c r="HS21" s="21"/>
      <c r="HT21" s="21"/>
      <c r="HU21" s="21"/>
      <c r="HW21" s="12"/>
      <c r="HX21" s="12"/>
      <c r="HY21" s="12"/>
    </row>
    <row r="22" spans="1:233" x14ac:dyDescent="0.2">
      <c r="A22" s="24">
        <v>10</v>
      </c>
      <c r="B22" s="8">
        <v>43918</v>
      </c>
      <c r="C22" s="11"/>
      <c r="D22" s="11"/>
      <c r="E22" s="11"/>
      <c r="F22" s="11"/>
      <c r="G22" s="27"/>
      <c r="H22" s="11"/>
      <c r="I22" s="11"/>
      <c r="J22" s="11"/>
      <c r="K22" s="11"/>
      <c r="L22" s="11"/>
      <c r="M22" s="11"/>
      <c r="N22" s="27"/>
      <c r="O22" s="11"/>
      <c r="P22" s="11"/>
      <c r="Q22" s="11"/>
      <c r="R22" s="11"/>
      <c r="S22" s="11"/>
      <c r="T22" s="11"/>
      <c r="U22" s="27"/>
      <c r="V22" s="11"/>
      <c r="W22" s="11"/>
      <c r="X22" s="21"/>
      <c r="Y22" s="21"/>
      <c r="Z22" s="21"/>
      <c r="AB22" s="12"/>
      <c r="AC22" s="12"/>
      <c r="AD22" s="12"/>
      <c r="AE22" s="11"/>
      <c r="AF22" s="11"/>
      <c r="AG22" s="11"/>
      <c r="AH22" s="11"/>
      <c r="AI22" s="27"/>
      <c r="AJ22" s="11"/>
      <c r="AK22" s="11"/>
      <c r="AL22" s="21"/>
      <c r="AM22" s="21"/>
      <c r="AN22" s="21"/>
      <c r="AP22" s="12"/>
      <c r="AQ22" s="12"/>
      <c r="AR22" s="12"/>
      <c r="AS22" s="11"/>
      <c r="AT22" s="11"/>
      <c r="AU22" s="11"/>
      <c r="AV22" s="11"/>
      <c r="AW22" s="27"/>
      <c r="AX22" s="11"/>
      <c r="AY22" s="11"/>
      <c r="AZ22" s="21"/>
      <c r="BA22" s="21"/>
      <c r="BB22" s="21"/>
      <c r="BD22" s="12"/>
      <c r="BE22" s="12"/>
      <c r="BF22" s="12"/>
      <c r="BG22" s="11"/>
      <c r="BH22" s="11"/>
      <c r="BI22" s="11"/>
      <c r="BJ22" s="11"/>
      <c r="BK22" s="27"/>
      <c r="BL22" s="11"/>
      <c r="BM22" s="11"/>
      <c r="BN22" s="21"/>
      <c r="BO22" s="21"/>
      <c r="BP22" s="21"/>
      <c r="BR22" s="12"/>
      <c r="BS22" s="12"/>
      <c r="BT22" s="12"/>
      <c r="BU22" s="11"/>
      <c r="BV22" s="11"/>
      <c r="BW22" s="11"/>
      <c r="BX22" s="11"/>
      <c r="BY22" s="27"/>
      <c r="BZ22" s="11"/>
      <c r="CA22" s="11"/>
      <c r="CB22" s="21"/>
      <c r="CC22" s="21"/>
      <c r="CD22" s="21"/>
      <c r="CF22" s="12"/>
      <c r="CG22" s="12"/>
      <c r="CH22" s="12"/>
      <c r="CI22" s="11"/>
      <c r="CJ22" s="11"/>
      <c r="CK22" s="11"/>
      <c r="CL22" s="11"/>
      <c r="CM22" s="27"/>
      <c r="CN22" s="11"/>
      <c r="CO22" s="11"/>
      <c r="CP22" s="21"/>
      <c r="CQ22" s="21"/>
      <c r="CR22" s="21"/>
      <c r="CT22" s="12"/>
      <c r="CU22" s="12"/>
      <c r="CV22" s="12"/>
      <c r="CW22" s="11"/>
      <c r="CX22" s="11"/>
      <c r="CY22" s="11"/>
      <c r="CZ22" s="11"/>
      <c r="DA22" s="27"/>
      <c r="DB22" s="11"/>
      <c r="DC22" s="11"/>
      <c r="DD22" s="21"/>
      <c r="DE22" s="21"/>
      <c r="DF22" s="21"/>
      <c r="DH22" s="12"/>
      <c r="DI22" s="12"/>
      <c r="DJ22" s="12"/>
      <c r="DK22" s="11"/>
      <c r="DL22" s="11"/>
      <c r="DM22" s="11"/>
      <c r="DN22" s="11"/>
      <c r="DO22" s="27"/>
      <c r="DP22" s="11"/>
      <c r="DQ22" s="11"/>
      <c r="DR22" s="21"/>
      <c r="DS22" s="21"/>
      <c r="DT22" s="21"/>
      <c r="DV22" s="12"/>
      <c r="DW22" s="12"/>
      <c r="DX22" s="12"/>
      <c r="DY22" s="11"/>
      <c r="DZ22" s="11"/>
      <c r="EA22" s="11"/>
      <c r="EB22" s="11"/>
      <c r="EC22" s="27"/>
      <c r="ED22" s="11"/>
      <c r="EE22" s="11"/>
      <c r="EF22" s="21"/>
      <c r="EG22" s="21"/>
      <c r="EH22" s="21"/>
      <c r="EJ22" s="12"/>
      <c r="EK22" s="12"/>
      <c r="EL22" s="12"/>
      <c r="EM22" s="11"/>
      <c r="EN22" s="11"/>
      <c r="EO22" s="11"/>
      <c r="EP22" s="11"/>
      <c r="EQ22" s="27"/>
      <c r="ER22" s="11"/>
      <c r="ES22" s="11"/>
      <c r="ET22" s="21"/>
      <c r="EU22" s="21"/>
      <c r="EV22" s="21"/>
      <c r="EX22" s="12"/>
      <c r="EY22" s="12"/>
      <c r="EZ22" s="12"/>
      <c r="FA22" s="11"/>
      <c r="FB22" s="11"/>
      <c r="FC22" s="11"/>
      <c r="FD22" s="11"/>
      <c r="FE22" s="27"/>
      <c r="FF22" s="11"/>
      <c r="FG22" s="11"/>
      <c r="FH22" s="21"/>
      <c r="FI22" s="21"/>
      <c r="FJ22" s="21"/>
      <c r="FL22" s="12"/>
      <c r="FM22" s="12"/>
      <c r="FN22" s="12"/>
      <c r="FO22" s="11"/>
      <c r="FP22" s="11"/>
      <c r="FQ22" s="11"/>
      <c r="FR22" s="11"/>
      <c r="FS22" s="27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21"/>
      <c r="GK22" s="21"/>
      <c r="GL22" s="21"/>
      <c r="GN22" s="12"/>
      <c r="GO22" s="12"/>
      <c r="GP22" s="12"/>
      <c r="GQ22" s="11"/>
      <c r="GR22" s="11"/>
      <c r="GS22" s="11"/>
      <c r="GT22" s="11"/>
      <c r="GU22" s="27"/>
      <c r="GV22" s="11"/>
      <c r="GW22" s="11"/>
      <c r="GX22" s="11"/>
      <c r="GY22" s="11"/>
      <c r="GZ22" s="11"/>
      <c r="HA22" s="11"/>
      <c r="HB22" s="11"/>
      <c r="HC22" s="11"/>
      <c r="HD22" s="11"/>
      <c r="HE22" s="21"/>
      <c r="HF22" s="21"/>
      <c r="HG22" s="21"/>
      <c r="HI22" s="12"/>
      <c r="HJ22" s="12"/>
      <c r="HK22" s="12"/>
      <c r="HL22" s="11"/>
      <c r="HM22" s="11"/>
      <c r="HN22" s="11"/>
      <c r="HO22" s="11"/>
      <c r="HP22" s="27"/>
      <c r="HQ22" s="11"/>
      <c r="HR22" s="11"/>
      <c r="HS22" s="21"/>
      <c r="HT22" s="21"/>
      <c r="HU22" s="21"/>
      <c r="HW22" s="12"/>
      <c r="HX22" s="12"/>
      <c r="HY22" s="12"/>
    </row>
    <row r="23" spans="1:233" x14ac:dyDescent="0.2">
      <c r="A23" s="24">
        <v>11</v>
      </c>
      <c r="B23" s="8">
        <v>43919</v>
      </c>
      <c r="C23" s="11"/>
      <c r="D23" s="11"/>
      <c r="E23" s="11"/>
      <c r="F23" s="11"/>
      <c r="G23" s="27"/>
      <c r="H23" s="11"/>
      <c r="I23" s="11"/>
      <c r="J23" s="11"/>
      <c r="K23" s="11"/>
      <c r="L23" s="11"/>
      <c r="M23" s="11"/>
      <c r="N23" s="27"/>
      <c r="O23" s="11"/>
      <c r="P23" s="11"/>
      <c r="Q23" s="11"/>
      <c r="R23" s="11"/>
      <c r="S23" s="11"/>
      <c r="T23" s="11"/>
      <c r="U23" s="27"/>
      <c r="V23" s="11"/>
      <c r="W23" s="11"/>
      <c r="X23" s="21"/>
      <c r="Y23" s="21"/>
      <c r="Z23" s="21"/>
      <c r="AB23" s="12"/>
      <c r="AC23" s="12"/>
      <c r="AD23" s="12"/>
      <c r="AE23" s="11"/>
      <c r="AF23" s="11"/>
      <c r="AG23" s="11"/>
      <c r="AH23" s="11"/>
      <c r="AI23" s="27"/>
      <c r="AJ23" s="11"/>
      <c r="AK23" s="11"/>
      <c r="AL23" s="21"/>
      <c r="AM23" s="21"/>
      <c r="AN23" s="21"/>
      <c r="AP23" s="12"/>
      <c r="AQ23" s="12"/>
      <c r="AR23" s="12"/>
      <c r="AS23" s="11"/>
      <c r="AT23" s="11"/>
      <c r="AU23" s="11"/>
      <c r="AV23" s="11"/>
      <c r="AW23" s="27"/>
      <c r="AX23" s="11"/>
      <c r="AY23" s="11"/>
      <c r="AZ23" s="21"/>
      <c r="BA23" s="21"/>
      <c r="BB23" s="21"/>
      <c r="BD23" s="12"/>
      <c r="BE23" s="12"/>
      <c r="BF23" s="12"/>
      <c r="BG23" s="11"/>
      <c r="BH23" s="11"/>
      <c r="BI23" s="11"/>
      <c r="BJ23" s="11"/>
      <c r="BK23" s="27"/>
      <c r="BL23" s="11"/>
      <c r="BM23" s="11"/>
      <c r="BN23" s="21"/>
      <c r="BO23" s="21"/>
      <c r="BP23" s="21"/>
      <c r="BR23" s="12"/>
      <c r="BS23" s="12"/>
      <c r="BT23" s="12"/>
      <c r="BU23" s="11"/>
      <c r="BV23" s="11"/>
      <c r="BW23" s="11"/>
      <c r="BX23" s="11"/>
      <c r="BY23" s="27"/>
      <c r="BZ23" s="11"/>
      <c r="CA23" s="11"/>
      <c r="CB23" s="21"/>
      <c r="CC23" s="21"/>
      <c r="CD23" s="21"/>
      <c r="CF23" s="12"/>
      <c r="CG23" s="12"/>
      <c r="CH23" s="12"/>
      <c r="CI23" s="11"/>
      <c r="CJ23" s="11"/>
      <c r="CK23" s="11"/>
      <c r="CL23" s="11"/>
      <c r="CM23" s="27"/>
      <c r="CN23" s="11"/>
      <c r="CO23" s="11"/>
      <c r="CP23" s="21"/>
      <c r="CQ23" s="21"/>
      <c r="CR23" s="21"/>
      <c r="CT23" s="12"/>
      <c r="CU23" s="12"/>
      <c r="CV23" s="12"/>
      <c r="CW23" s="11"/>
      <c r="CX23" s="11"/>
      <c r="CY23" s="11"/>
      <c r="CZ23" s="11"/>
      <c r="DA23" s="27"/>
      <c r="DB23" s="11"/>
      <c r="DC23" s="11"/>
      <c r="DD23" s="21"/>
      <c r="DE23" s="21"/>
      <c r="DF23" s="21"/>
      <c r="DH23" s="12"/>
      <c r="DI23" s="12"/>
      <c r="DJ23" s="12"/>
      <c r="DK23" s="11"/>
      <c r="DL23" s="11"/>
      <c r="DM23" s="11"/>
      <c r="DN23" s="11"/>
      <c r="DO23" s="27"/>
      <c r="DP23" s="11"/>
      <c r="DQ23" s="11"/>
      <c r="DR23" s="21"/>
      <c r="DS23" s="21"/>
      <c r="DT23" s="21"/>
      <c r="DV23" s="12"/>
      <c r="DW23" s="12"/>
      <c r="DX23" s="12"/>
      <c r="DY23" s="11"/>
      <c r="DZ23" s="11"/>
      <c r="EA23" s="11"/>
      <c r="EB23" s="11"/>
      <c r="EC23" s="27"/>
      <c r="ED23" s="11"/>
      <c r="EE23" s="11"/>
      <c r="EF23" s="21"/>
      <c r="EG23" s="21"/>
      <c r="EH23" s="21"/>
      <c r="EJ23" s="12"/>
      <c r="EK23" s="12"/>
      <c r="EL23" s="12"/>
      <c r="EM23" s="11"/>
      <c r="EN23" s="11"/>
      <c r="EO23" s="11"/>
      <c r="EP23" s="11"/>
      <c r="EQ23" s="27"/>
      <c r="ER23" s="11"/>
      <c r="ES23" s="11"/>
      <c r="ET23" s="21"/>
      <c r="EU23" s="21"/>
      <c r="EV23" s="21"/>
      <c r="EX23" s="12"/>
      <c r="EY23" s="12"/>
      <c r="EZ23" s="12"/>
      <c r="FA23" s="11"/>
      <c r="FB23" s="11"/>
      <c r="FC23" s="11"/>
      <c r="FD23" s="11"/>
      <c r="FE23" s="27"/>
      <c r="FF23" s="11"/>
      <c r="FG23" s="11"/>
      <c r="FH23" s="21"/>
      <c r="FI23" s="21"/>
      <c r="FJ23" s="21"/>
      <c r="FL23" s="12"/>
      <c r="FM23" s="12"/>
      <c r="FN23" s="12"/>
      <c r="FO23" s="11"/>
      <c r="FP23" s="11"/>
      <c r="FQ23" s="11"/>
      <c r="FR23" s="11"/>
      <c r="FS23" s="27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21"/>
      <c r="GK23" s="21"/>
      <c r="GL23" s="21"/>
      <c r="GN23" s="12"/>
      <c r="GO23" s="12"/>
      <c r="GP23" s="12"/>
      <c r="GQ23" s="11"/>
      <c r="GR23" s="11"/>
      <c r="GS23" s="11"/>
      <c r="GT23" s="11"/>
      <c r="GU23" s="27"/>
      <c r="GV23" s="11"/>
      <c r="GW23" s="11"/>
      <c r="GX23" s="11"/>
      <c r="GY23" s="11"/>
      <c r="GZ23" s="11"/>
      <c r="HA23" s="11"/>
      <c r="HB23" s="11"/>
      <c r="HC23" s="11"/>
      <c r="HD23" s="11"/>
      <c r="HE23" s="21"/>
      <c r="HF23" s="21"/>
      <c r="HG23" s="21"/>
      <c r="HI23" s="12"/>
      <c r="HJ23" s="12"/>
      <c r="HK23" s="12"/>
      <c r="HL23" s="11"/>
      <c r="HM23" s="11"/>
      <c r="HN23" s="11"/>
      <c r="HO23" s="11"/>
      <c r="HP23" s="27"/>
      <c r="HQ23" s="11"/>
      <c r="HR23" s="11"/>
      <c r="HS23" s="21"/>
      <c r="HT23" s="21"/>
      <c r="HU23" s="21"/>
      <c r="HW23" s="12"/>
      <c r="HX23" s="12"/>
      <c r="HY23" s="12"/>
    </row>
    <row r="24" spans="1:233" x14ac:dyDescent="0.2">
      <c r="A24" s="24">
        <v>12</v>
      </c>
      <c r="B24" s="8">
        <v>43920</v>
      </c>
      <c r="C24" s="11"/>
      <c r="D24" s="11"/>
      <c r="E24" s="11"/>
      <c r="F24" s="11"/>
      <c r="G24" s="27"/>
      <c r="H24" s="11"/>
      <c r="I24" s="11"/>
      <c r="J24" s="11"/>
      <c r="K24" s="11"/>
      <c r="L24" s="11"/>
      <c r="M24" s="11"/>
      <c r="N24" s="27"/>
      <c r="O24" s="11"/>
      <c r="P24" s="11"/>
      <c r="Q24" s="11"/>
      <c r="R24" s="11"/>
      <c r="S24" s="11"/>
      <c r="T24" s="11"/>
      <c r="U24" s="27"/>
      <c r="V24" s="11"/>
      <c r="W24" s="11"/>
      <c r="X24" s="21"/>
      <c r="Y24" s="21"/>
      <c r="Z24" s="21"/>
      <c r="AB24" s="12"/>
      <c r="AC24" s="12"/>
      <c r="AD24" s="12"/>
      <c r="AE24" s="11"/>
      <c r="AF24" s="11"/>
      <c r="AG24" s="11"/>
      <c r="AH24" s="11"/>
      <c r="AI24" s="27"/>
      <c r="AJ24" s="11"/>
      <c r="AK24" s="11"/>
      <c r="AL24" s="21"/>
      <c r="AM24" s="21"/>
      <c r="AN24" s="21"/>
      <c r="AP24" s="12"/>
      <c r="AQ24" s="12"/>
      <c r="AR24" s="12"/>
      <c r="AS24" s="11"/>
      <c r="AT24" s="11"/>
      <c r="AU24" s="11"/>
      <c r="AV24" s="11"/>
      <c r="AW24" s="27"/>
      <c r="AX24" s="11"/>
      <c r="AY24" s="11"/>
      <c r="AZ24" s="21"/>
      <c r="BA24" s="21"/>
      <c r="BB24" s="21"/>
      <c r="BD24" s="12"/>
      <c r="BE24" s="12"/>
      <c r="BF24" s="12"/>
      <c r="BG24" s="11"/>
      <c r="BH24" s="11"/>
      <c r="BI24" s="11"/>
      <c r="BJ24" s="11"/>
      <c r="BK24" s="27"/>
      <c r="BL24" s="11"/>
      <c r="BM24" s="11"/>
      <c r="BN24" s="21"/>
      <c r="BO24" s="21"/>
      <c r="BP24" s="21"/>
      <c r="BR24" s="12"/>
      <c r="BS24" s="12"/>
      <c r="BT24" s="12"/>
      <c r="BU24" s="11"/>
      <c r="BV24" s="11"/>
      <c r="BW24" s="11"/>
      <c r="BX24" s="11"/>
      <c r="BY24" s="27"/>
      <c r="BZ24" s="11"/>
      <c r="CA24" s="11"/>
      <c r="CB24" s="21"/>
      <c r="CC24" s="21"/>
      <c r="CD24" s="21"/>
      <c r="CF24" s="12"/>
      <c r="CG24" s="12"/>
      <c r="CH24" s="12"/>
      <c r="CI24" s="11"/>
      <c r="CJ24" s="11"/>
      <c r="CK24" s="11"/>
      <c r="CL24" s="11"/>
      <c r="CM24" s="27"/>
      <c r="CN24" s="11"/>
      <c r="CO24" s="11"/>
      <c r="CP24" s="21"/>
      <c r="CQ24" s="21"/>
      <c r="CR24" s="21"/>
      <c r="CT24" s="12"/>
      <c r="CU24" s="12"/>
      <c r="CV24" s="12"/>
      <c r="CW24" s="11"/>
      <c r="CX24" s="11"/>
      <c r="CY24" s="11"/>
      <c r="CZ24" s="11"/>
      <c r="DA24" s="27"/>
      <c r="DB24" s="11"/>
      <c r="DC24" s="11"/>
      <c r="DD24" s="21"/>
      <c r="DE24" s="21"/>
      <c r="DF24" s="21"/>
      <c r="DH24" s="12"/>
      <c r="DI24" s="12"/>
      <c r="DJ24" s="12"/>
      <c r="DK24" s="11"/>
      <c r="DL24" s="11"/>
      <c r="DM24" s="11"/>
      <c r="DN24" s="11"/>
      <c r="DO24" s="27"/>
      <c r="DP24" s="11"/>
      <c r="DQ24" s="11"/>
      <c r="DR24" s="21"/>
      <c r="DS24" s="21"/>
      <c r="DT24" s="21"/>
      <c r="DV24" s="12"/>
      <c r="DW24" s="12"/>
      <c r="DX24" s="12"/>
      <c r="DY24" s="11"/>
      <c r="DZ24" s="11"/>
      <c r="EA24" s="11"/>
      <c r="EB24" s="11"/>
      <c r="EC24" s="27"/>
      <c r="ED24" s="11"/>
      <c r="EE24" s="11"/>
      <c r="EF24" s="21"/>
      <c r="EG24" s="21"/>
      <c r="EH24" s="21"/>
      <c r="EJ24" s="12"/>
      <c r="EK24" s="12"/>
      <c r="EL24" s="12"/>
      <c r="EM24" s="11"/>
      <c r="EN24" s="11"/>
      <c r="EO24" s="11"/>
      <c r="EP24" s="11"/>
      <c r="EQ24" s="27"/>
      <c r="ER24" s="11"/>
      <c r="ES24" s="11"/>
      <c r="ET24" s="21"/>
      <c r="EU24" s="21"/>
      <c r="EV24" s="21"/>
      <c r="EX24" s="12"/>
      <c r="EY24" s="12"/>
      <c r="EZ24" s="12"/>
      <c r="FA24" s="11"/>
      <c r="FB24" s="11"/>
      <c r="FC24" s="11"/>
      <c r="FD24" s="11"/>
      <c r="FE24" s="27"/>
      <c r="FF24" s="11"/>
      <c r="FG24" s="11"/>
      <c r="FH24" s="21"/>
      <c r="FI24" s="21"/>
      <c r="FJ24" s="21"/>
      <c r="FL24" s="12"/>
      <c r="FM24" s="12"/>
      <c r="FN24" s="12"/>
      <c r="FO24" s="11"/>
      <c r="FP24" s="11"/>
      <c r="FQ24" s="11"/>
      <c r="FR24" s="11"/>
      <c r="FS24" s="27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21"/>
      <c r="GK24" s="21"/>
      <c r="GL24" s="21"/>
      <c r="GN24" s="12"/>
      <c r="GO24" s="12"/>
      <c r="GP24" s="12"/>
      <c r="GQ24" s="11"/>
      <c r="GR24" s="11"/>
      <c r="GS24" s="11"/>
      <c r="GT24" s="11"/>
      <c r="GU24" s="27"/>
      <c r="GV24" s="11"/>
      <c r="GW24" s="11"/>
      <c r="GX24" s="11"/>
      <c r="GY24" s="11"/>
      <c r="GZ24" s="11"/>
      <c r="HA24" s="11"/>
      <c r="HB24" s="11"/>
      <c r="HC24" s="11"/>
      <c r="HD24" s="11"/>
      <c r="HE24" s="21"/>
      <c r="HF24" s="21"/>
      <c r="HG24" s="21"/>
      <c r="HI24" s="12"/>
      <c r="HJ24" s="12"/>
      <c r="HK24" s="12"/>
      <c r="HL24" s="11"/>
      <c r="HM24" s="11"/>
      <c r="HN24" s="11"/>
      <c r="HO24" s="11"/>
      <c r="HP24" s="27"/>
      <c r="HQ24" s="11"/>
      <c r="HR24" s="11"/>
      <c r="HS24" s="21"/>
      <c r="HT24" s="21"/>
      <c r="HU24" s="21"/>
      <c r="HW24" s="12"/>
      <c r="HX24" s="12"/>
      <c r="HY24" s="12"/>
    </row>
    <row r="25" spans="1:233" x14ac:dyDescent="0.2">
      <c r="A25" s="24">
        <v>13</v>
      </c>
      <c r="B25" s="8">
        <v>43921</v>
      </c>
      <c r="C25" s="11"/>
      <c r="D25" s="11"/>
      <c r="E25" s="11"/>
      <c r="F25" s="11"/>
      <c r="G25" s="27"/>
      <c r="H25" s="11"/>
      <c r="I25" s="11"/>
      <c r="J25" s="11"/>
      <c r="K25" s="11"/>
      <c r="L25" s="11"/>
      <c r="M25" s="11"/>
      <c r="N25" s="27"/>
      <c r="O25" s="11"/>
      <c r="P25" s="11"/>
      <c r="Q25" s="11"/>
      <c r="R25" s="11"/>
      <c r="S25" s="11"/>
      <c r="T25" s="11"/>
      <c r="U25" s="27"/>
      <c r="V25" s="11"/>
      <c r="W25" s="11"/>
      <c r="X25" s="21"/>
      <c r="Y25" s="21"/>
      <c r="Z25" s="21"/>
      <c r="AB25" s="12"/>
      <c r="AC25" s="12"/>
      <c r="AD25" s="12"/>
      <c r="AE25" s="11"/>
      <c r="AF25" s="11"/>
      <c r="AG25" s="11"/>
      <c r="AH25" s="11"/>
      <c r="AI25" s="27"/>
      <c r="AJ25" s="11"/>
      <c r="AK25" s="11"/>
      <c r="AL25" s="21"/>
      <c r="AM25" s="21"/>
      <c r="AN25" s="21"/>
      <c r="AP25" s="12"/>
      <c r="AQ25" s="12"/>
      <c r="AR25" s="12"/>
      <c r="AS25" s="11"/>
      <c r="AT25" s="11"/>
      <c r="AU25" s="11"/>
      <c r="AV25" s="11"/>
      <c r="AW25" s="27"/>
      <c r="AX25" s="11"/>
      <c r="AY25" s="11"/>
      <c r="AZ25" s="21"/>
      <c r="BA25" s="21"/>
      <c r="BB25" s="21"/>
      <c r="BD25" s="12"/>
      <c r="BE25" s="12"/>
      <c r="BF25" s="12"/>
      <c r="BG25" s="11"/>
      <c r="BH25" s="11"/>
      <c r="BI25" s="11"/>
      <c r="BJ25" s="11"/>
      <c r="BK25" s="27"/>
      <c r="BL25" s="11"/>
      <c r="BM25" s="11"/>
      <c r="BN25" s="21"/>
      <c r="BO25" s="21"/>
      <c r="BP25" s="21"/>
      <c r="BR25" s="12"/>
      <c r="BS25" s="12"/>
      <c r="BT25" s="12"/>
      <c r="BU25" s="11"/>
      <c r="BV25" s="11"/>
      <c r="BW25" s="11"/>
      <c r="BX25" s="11"/>
      <c r="BY25" s="27"/>
      <c r="BZ25" s="11"/>
      <c r="CA25" s="11"/>
      <c r="CB25" s="21"/>
      <c r="CC25" s="21"/>
      <c r="CD25" s="21"/>
      <c r="CF25" s="12"/>
      <c r="CG25" s="12"/>
      <c r="CH25" s="12"/>
      <c r="CI25" s="11"/>
      <c r="CJ25" s="11"/>
      <c r="CK25" s="11"/>
      <c r="CL25" s="11"/>
      <c r="CM25" s="27"/>
      <c r="CN25" s="11"/>
      <c r="CO25" s="11"/>
      <c r="CP25" s="21"/>
      <c r="CQ25" s="21"/>
      <c r="CR25" s="21"/>
      <c r="CT25" s="12"/>
      <c r="CU25" s="12"/>
      <c r="CV25" s="12"/>
      <c r="CW25" s="11"/>
      <c r="CX25" s="11"/>
      <c r="CY25" s="11"/>
      <c r="CZ25" s="11"/>
      <c r="DA25" s="27"/>
      <c r="DB25" s="11"/>
      <c r="DC25" s="11"/>
      <c r="DD25" s="21"/>
      <c r="DE25" s="21"/>
      <c r="DF25" s="21"/>
      <c r="DH25" s="12"/>
      <c r="DI25" s="12"/>
      <c r="DJ25" s="12"/>
      <c r="DK25" s="11"/>
      <c r="DL25" s="11"/>
      <c r="DM25" s="11"/>
      <c r="DN25" s="11"/>
      <c r="DO25" s="27"/>
      <c r="DP25" s="11"/>
      <c r="DQ25" s="11"/>
      <c r="DR25" s="21"/>
      <c r="DS25" s="21"/>
      <c r="DT25" s="21"/>
      <c r="DV25" s="12"/>
      <c r="DW25" s="12"/>
      <c r="DX25" s="12"/>
      <c r="DY25" s="11"/>
      <c r="DZ25" s="11"/>
      <c r="EA25" s="11"/>
      <c r="EB25" s="11"/>
      <c r="EC25" s="27"/>
      <c r="ED25" s="11"/>
      <c r="EE25" s="11"/>
      <c r="EF25" s="21"/>
      <c r="EG25" s="21"/>
      <c r="EH25" s="21"/>
      <c r="EJ25" s="12"/>
      <c r="EK25" s="12"/>
      <c r="EL25" s="12"/>
      <c r="EM25" s="11"/>
      <c r="EN25" s="11"/>
      <c r="EO25" s="11"/>
      <c r="EP25" s="11"/>
      <c r="EQ25" s="27"/>
      <c r="ER25" s="11"/>
      <c r="ES25" s="11"/>
      <c r="ET25" s="21"/>
      <c r="EU25" s="21"/>
      <c r="EV25" s="21"/>
      <c r="EX25" s="12"/>
      <c r="EY25" s="12"/>
      <c r="EZ25" s="12"/>
      <c r="FA25" s="11"/>
      <c r="FB25" s="11"/>
      <c r="FC25" s="11"/>
      <c r="FD25" s="11"/>
      <c r="FE25" s="27"/>
      <c r="FF25" s="11"/>
      <c r="FG25" s="11"/>
      <c r="FH25" s="21"/>
      <c r="FI25" s="21"/>
      <c r="FJ25" s="21"/>
      <c r="FL25" s="12"/>
      <c r="FM25" s="12"/>
      <c r="FN25" s="12"/>
      <c r="FO25" s="11"/>
      <c r="FP25" s="11"/>
      <c r="FQ25" s="11"/>
      <c r="FR25" s="11"/>
      <c r="FS25" s="27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21"/>
      <c r="GK25" s="21"/>
      <c r="GL25" s="21"/>
      <c r="GN25" s="12"/>
      <c r="GO25" s="12"/>
      <c r="GP25" s="12"/>
      <c r="GQ25" s="11"/>
      <c r="GR25" s="11"/>
      <c r="GS25" s="11"/>
      <c r="GT25" s="11"/>
      <c r="GU25" s="27"/>
      <c r="GV25" s="11"/>
      <c r="GW25" s="11"/>
      <c r="GX25" s="11"/>
      <c r="GY25" s="11"/>
      <c r="GZ25" s="11"/>
      <c r="HA25" s="11"/>
      <c r="HB25" s="11"/>
      <c r="HC25" s="11"/>
      <c r="HD25" s="11"/>
      <c r="HE25" s="21"/>
      <c r="HF25" s="21"/>
      <c r="HG25" s="21"/>
      <c r="HI25" s="12"/>
      <c r="HJ25" s="12"/>
      <c r="HK25" s="12"/>
      <c r="HL25" s="11"/>
      <c r="HM25" s="11"/>
      <c r="HN25" s="11"/>
      <c r="HO25" s="11"/>
      <c r="HP25" s="27"/>
      <c r="HQ25" s="11"/>
      <c r="HR25" s="11"/>
      <c r="HS25" s="21"/>
      <c r="HT25" s="21"/>
      <c r="HU25" s="21"/>
      <c r="HW25" s="12"/>
      <c r="HX25" s="12"/>
      <c r="HY25" s="12"/>
    </row>
    <row r="26" spans="1:233" x14ac:dyDescent="0.2">
      <c r="A26" s="24">
        <v>14</v>
      </c>
      <c r="B26" s="8">
        <v>43922</v>
      </c>
      <c r="C26" s="11"/>
      <c r="D26" s="11"/>
      <c r="E26" s="11"/>
      <c r="F26" s="11"/>
      <c r="G26" s="27"/>
      <c r="H26" s="11"/>
      <c r="I26" s="11"/>
      <c r="J26" s="11"/>
      <c r="K26" s="11"/>
      <c r="L26" s="11"/>
      <c r="M26" s="11"/>
      <c r="N26" s="27"/>
      <c r="O26" s="11"/>
      <c r="P26" s="11"/>
      <c r="Q26" s="11"/>
      <c r="R26" s="11"/>
      <c r="S26" s="11"/>
      <c r="T26" s="11"/>
      <c r="U26" s="27"/>
      <c r="V26" s="11"/>
      <c r="W26" s="11"/>
      <c r="X26" s="21"/>
      <c r="Y26" s="21"/>
      <c r="Z26" s="21"/>
      <c r="AB26" s="12"/>
      <c r="AC26" s="12"/>
      <c r="AD26" s="12"/>
      <c r="AE26" s="11"/>
      <c r="AF26" s="11"/>
      <c r="AG26" s="11"/>
      <c r="AH26" s="11"/>
      <c r="AI26" s="27"/>
      <c r="AJ26" s="11"/>
      <c r="AK26" s="11"/>
      <c r="AL26" s="21"/>
      <c r="AM26" s="21"/>
      <c r="AN26" s="21"/>
      <c r="AP26" s="12"/>
      <c r="AQ26" s="12"/>
      <c r="AR26" s="12"/>
      <c r="AS26" s="11"/>
      <c r="AT26" s="11"/>
      <c r="AU26" s="11"/>
      <c r="AV26" s="11"/>
      <c r="AW26" s="27"/>
      <c r="AX26" s="11"/>
      <c r="AY26" s="11"/>
      <c r="AZ26" s="21"/>
      <c r="BA26" s="21"/>
      <c r="BB26" s="21"/>
      <c r="BD26" s="12"/>
      <c r="BE26" s="12"/>
      <c r="BF26" s="12"/>
      <c r="BG26" s="11"/>
      <c r="BH26" s="11"/>
      <c r="BI26" s="11"/>
      <c r="BJ26" s="11"/>
      <c r="BK26" s="27"/>
      <c r="BL26" s="11"/>
      <c r="BM26" s="11"/>
      <c r="BN26" s="21"/>
      <c r="BO26" s="21"/>
      <c r="BP26" s="21"/>
      <c r="BR26" s="12"/>
      <c r="BS26" s="12"/>
      <c r="BT26" s="12"/>
      <c r="BU26" s="11"/>
      <c r="BV26" s="11"/>
      <c r="BW26" s="11"/>
      <c r="BX26" s="11"/>
      <c r="BY26" s="27"/>
      <c r="BZ26" s="11"/>
      <c r="CA26" s="11"/>
      <c r="CB26" s="21"/>
      <c r="CC26" s="21"/>
      <c r="CD26" s="21"/>
      <c r="CF26" s="12"/>
      <c r="CG26" s="12"/>
      <c r="CH26" s="12"/>
      <c r="CI26" s="11"/>
      <c r="CJ26" s="11"/>
      <c r="CK26" s="11"/>
      <c r="CL26" s="11"/>
      <c r="CM26" s="27"/>
      <c r="CN26" s="11"/>
      <c r="CO26" s="11"/>
      <c r="CP26" s="21"/>
      <c r="CQ26" s="21"/>
      <c r="CR26" s="21"/>
      <c r="CT26" s="12"/>
      <c r="CU26" s="12"/>
      <c r="CV26" s="12"/>
      <c r="CW26" s="11"/>
      <c r="CX26" s="11"/>
      <c r="CY26" s="11"/>
      <c r="CZ26" s="11"/>
      <c r="DA26" s="27"/>
      <c r="DB26" s="11"/>
      <c r="DC26" s="11"/>
      <c r="DD26" s="21"/>
      <c r="DE26" s="21"/>
      <c r="DF26" s="21"/>
      <c r="DH26" s="12"/>
      <c r="DI26" s="12"/>
      <c r="DJ26" s="12"/>
      <c r="DK26" s="11"/>
      <c r="DL26" s="11"/>
      <c r="DM26" s="11"/>
      <c r="DN26" s="11"/>
      <c r="DO26" s="27"/>
      <c r="DP26" s="11"/>
      <c r="DQ26" s="11"/>
      <c r="DR26" s="21"/>
      <c r="DS26" s="21"/>
      <c r="DT26" s="21"/>
      <c r="DV26" s="12"/>
      <c r="DW26" s="12"/>
      <c r="DX26" s="12"/>
      <c r="DY26" s="11"/>
      <c r="DZ26" s="11"/>
      <c r="EA26" s="11"/>
      <c r="EB26" s="11"/>
      <c r="EC26" s="27"/>
      <c r="ED26" s="11"/>
      <c r="EE26" s="11"/>
      <c r="EF26" s="21"/>
      <c r="EG26" s="21"/>
      <c r="EH26" s="21"/>
      <c r="EJ26" s="12"/>
      <c r="EK26" s="12"/>
      <c r="EL26" s="12"/>
      <c r="EM26" s="11"/>
      <c r="EN26" s="11"/>
      <c r="EO26" s="11"/>
      <c r="EP26" s="11"/>
      <c r="EQ26" s="27"/>
      <c r="ER26" s="11"/>
      <c r="ES26" s="11"/>
      <c r="ET26" s="21"/>
      <c r="EU26" s="21"/>
      <c r="EV26" s="21"/>
      <c r="EX26" s="12"/>
      <c r="EY26" s="12"/>
      <c r="EZ26" s="12"/>
      <c r="FA26" s="11"/>
      <c r="FB26" s="11"/>
      <c r="FC26" s="11"/>
      <c r="FD26" s="11"/>
      <c r="FE26" s="27"/>
      <c r="FF26" s="11"/>
      <c r="FG26" s="11"/>
      <c r="FH26" s="21"/>
      <c r="FI26" s="21"/>
      <c r="FJ26" s="21"/>
      <c r="FL26" s="12"/>
      <c r="FM26" s="12"/>
      <c r="FN26" s="12"/>
      <c r="FO26" s="11"/>
      <c r="FP26" s="11"/>
      <c r="FQ26" s="11"/>
      <c r="FR26" s="11"/>
      <c r="FS26" s="27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21"/>
      <c r="GK26" s="21"/>
      <c r="GL26" s="21"/>
      <c r="GN26" s="12"/>
      <c r="GO26" s="12"/>
      <c r="GP26" s="12"/>
      <c r="GQ26" s="11"/>
      <c r="GR26" s="11"/>
      <c r="GS26" s="11"/>
      <c r="GT26" s="11"/>
      <c r="GU26" s="27"/>
      <c r="GV26" s="11"/>
      <c r="GW26" s="11"/>
      <c r="GX26" s="11"/>
      <c r="GY26" s="11"/>
      <c r="GZ26" s="11"/>
      <c r="HA26" s="11"/>
      <c r="HB26" s="11"/>
      <c r="HC26" s="11"/>
      <c r="HD26" s="11"/>
      <c r="HE26" s="21"/>
      <c r="HF26" s="21"/>
      <c r="HG26" s="21"/>
      <c r="HI26" s="12"/>
      <c r="HJ26" s="12"/>
      <c r="HK26" s="12"/>
      <c r="HL26" s="11"/>
      <c r="HM26" s="11"/>
      <c r="HN26" s="11"/>
      <c r="HO26" s="11"/>
      <c r="HP26" s="27"/>
      <c r="HQ26" s="11"/>
      <c r="HR26" s="11"/>
      <c r="HS26" s="21"/>
      <c r="HT26" s="21"/>
      <c r="HU26" s="21"/>
      <c r="HW26" s="12"/>
      <c r="HX26" s="12"/>
      <c r="HY26" s="12"/>
    </row>
    <row r="27" spans="1:233" x14ac:dyDescent="0.2">
      <c r="A27" s="24">
        <v>15</v>
      </c>
      <c r="B27" s="8">
        <v>43923</v>
      </c>
      <c r="C27" s="11"/>
      <c r="D27" s="11"/>
      <c r="E27" s="11"/>
      <c r="F27" s="11"/>
      <c r="G27" s="27"/>
      <c r="H27" s="11"/>
      <c r="I27" s="11"/>
      <c r="J27" s="11"/>
      <c r="K27" s="11"/>
      <c r="L27" s="11"/>
      <c r="M27" s="11"/>
      <c r="N27" s="27"/>
      <c r="O27" s="11"/>
      <c r="P27" s="11"/>
      <c r="Q27" s="11"/>
      <c r="R27" s="11"/>
      <c r="S27" s="11"/>
      <c r="T27" s="11"/>
      <c r="U27" s="27"/>
      <c r="V27" s="11"/>
      <c r="W27" s="11"/>
      <c r="X27" s="21"/>
      <c r="Y27" s="21"/>
      <c r="Z27" s="21"/>
      <c r="AB27" s="12"/>
      <c r="AC27" s="12"/>
      <c r="AD27" s="12"/>
      <c r="AE27" s="11"/>
      <c r="AF27" s="11"/>
      <c r="AG27" s="11"/>
      <c r="AH27" s="11"/>
      <c r="AI27" s="27"/>
      <c r="AJ27" s="11"/>
      <c r="AK27" s="11"/>
      <c r="AL27" s="21"/>
      <c r="AM27" s="21"/>
      <c r="AN27" s="21"/>
      <c r="AP27" s="12"/>
      <c r="AQ27" s="12"/>
      <c r="AR27" s="12"/>
      <c r="AS27" s="11"/>
      <c r="AT27" s="11"/>
      <c r="AU27" s="11"/>
      <c r="AV27" s="11"/>
      <c r="AW27" s="27"/>
      <c r="AX27" s="11"/>
      <c r="AY27" s="11"/>
      <c r="AZ27" s="21"/>
      <c r="BA27" s="21"/>
      <c r="BB27" s="21"/>
      <c r="BD27" s="12"/>
      <c r="BE27" s="12"/>
      <c r="BF27" s="12"/>
      <c r="BG27" s="11"/>
      <c r="BH27" s="11"/>
      <c r="BI27" s="11"/>
      <c r="BJ27" s="11"/>
      <c r="BK27" s="27"/>
      <c r="BL27" s="11"/>
      <c r="BM27" s="11"/>
      <c r="BN27" s="21"/>
      <c r="BO27" s="21"/>
      <c r="BP27" s="21"/>
      <c r="BR27" s="12"/>
      <c r="BS27" s="12"/>
      <c r="BT27" s="12"/>
      <c r="BU27" s="11"/>
      <c r="BV27" s="11"/>
      <c r="BW27" s="11"/>
      <c r="BX27" s="11"/>
      <c r="BY27" s="27"/>
      <c r="BZ27" s="11"/>
      <c r="CA27" s="11"/>
      <c r="CB27" s="21"/>
      <c r="CC27" s="21"/>
      <c r="CD27" s="21"/>
      <c r="CF27" s="12"/>
      <c r="CG27" s="12"/>
      <c r="CH27" s="12"/>
      <c r="CI27" s="11"/>
      <c r="CJ27" s="11"/>
      <c r="CK27" s="11"/>
      <c r="CL27" s="11"/>
      <c r="CM27" s="27"/>
      <c r="CN27" s="11"/>
      <c r="CO27" s="11"/>
      <c r="CP27" s="21"/>
      <c r="CQ27" s="21"/>
      <c r="CR27" s="21"/>
      <c r="CT27" s="12"/>
      <c r="CU27" s="12"/>
      <c r="CV27" s="12"/>
      <c r="CW27" s="11"/>
      <c r="CX27" s="11"/>
      <c r="CY27" s="11"/>
      <c r="CZ27" s="11"/>
      <c r="DA27" s="27"/>
      <c r="DB27" s="11"/>
      <c r="DC27" s="11"/>
      <c r="DD27" s="21"/>
      <c r="DE27" s="21"/>
      <c r="DF27" s="21"/>
      <c r="DH27" s="12"/>
      <c r="DI27" s="12"/>
      <c r="DJ27" s="12"/>
      <c r="DK27" s="11"/>
      <c r="DL27" s="11"/>
      <c r="DM27" s="11"/>
      <c r="DN27" s="11"/>
      <c r="DO27" s="27"/>
      <c r="DP27" s="11"/>
      <c r="DQ27" s="11"/>
      <c r="DR27" s="21"/>
      <c r="DS27" s="21"/>
      <c r="DT27" s="21"/>
      <c r="DV27" s="12"/>
      <c r="DW27" s="12"/>
      <c r="DX27" s="12"/>
      <c r="DY27" s="11"/>
      <c r="DZ27" s="11"/>
      <c r="EA27" s="11"/>
      <c r="EB27" s="11"/>
      <c r="EC27" s="27"/>
      <c r="ED27" s="11"/>
      <c r="EE27" s="11"/>
      <c r="EF27" s="21"/>
      <c r="EG27" s="21"/>
      <c r="EH27" s="21"/>
      <c r="EJ27" s="12"/>
      <c r="EK27" s="12"/>
      <c r="EL27" s="12"/>
      <c r="EM27" s="11"/>
      <c r="EN27" s="11"/>
      <c r="EO27" s="11"/>
      <c r="EP27" s="11"/>
      <c r="EQ27" s="27"/>
      <c r="ER27" s="11"/>
      <c r="ES27" s="11"/>
      <c r="ET27" s="21"/>
      <c r="EU27" s="21"/>
      <c r="EV27" s="21"/>
      <c r="EX27" s="12"/>
      <c r="EY27" s="12"/>
      <c r="EZ27" s="12"/>
      <c r="FA27" s="11"/>
      <c r="FB27" s="11"/>
      <c r="FC27" s="11"/>
      <c r="FD27" s="11"/>
      <c r="FE27" s="27"/>
      <c r="FF27" s="11"/>
      <c r="FG27" s="11"/>
      <c r="FH27" s="21"/>
      <c r="FI27" s="21"/>
      <c r="FJ27" s="21"/>
      <c r="FL27" s="12"/>
      <c r="FM27" s="12"/>
      <c r="FN27" s="12"/>
      <c r="FO27" s="11"/>
      <c r="FP27" s="11"/>
      <c r="FQ27" s="11"/>
      <c r="FR27" s="11"/>
      <c r="FS27" s="27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21"/>
      <c r="GK27" s="21"/>
      <c r="GL27" s="21"/>
      <c r="GN27" s="12"/>
      <c r="GO27" s="12"/>
      <c r="GP27" s="12"/>
      <c r="GQ27" s="11"/>
      <c r="GR27" s="11"/>
      <c r="GS27" s="11"/>
      <c r="GT27" s="11"/>
      <c r="GU27" s="27"/>
      <c r="GV27" s="11"/>
      <c r="GW27" s="11"/>
      <c r="GX27" s="11"/>
      <c r="GY27" s="11"/>
      <c r="GZ27" s="11"/>
      <c r="HA27" s="11"/>
      <c r="HB27" s="11"/>
      <c r="HC27" s="11"/>
      <c r="HD27" s="11"/>
      <c r="HE27" s="21"/>
      <c r="HF27" s="21"/>
      <c r="HG27" s="21"/>
      <c r="HI27" s="12"/>
      <c r="HJ27" s="12"/>
      <c r="HK27" s="12"/>
      <c r="HL27" s="11"/>
      <c r="HM27" s="11"/>
      <c r="HN27" s="11"/>
      <c r="HO27" s="11"/>
      <c r="HP27" s="27"/>
      <c r="HQ27" s="11"/>
      <c r="HR27" s="11"/>
      <c r="HS27" s="21"/>
      <c r="HT27" s="21"/>
      <c r="HU27" s="21"/>
      <c r="HW27" s="12"/>
      <c r="HX27" s="12"/>
      <c r="HY27" s="12"/>
    </row>
    <row r="28" spans="1:233" x14ac:dyDescent="0.2">
      <c r="A28" s="24">
        <v>16</v>
      </c>
      <c r="B28" s="8">
        <v>43924</v>
      </c>
      <c r="C28" s="11"/>
      <c r="D28" s="11"/>
      <c r="E28" s="11"/>
      <c r="F28" s="11"/>
      <c r="G28" s="27"/>
      <c r="H28" s="11"/>
      <c r="I28" s="11"/>
      <c r="J28" s="11"/>
      <c r="K28" s="11"/>
      <c r="L28" s="11"/>
      <c r="M28" s="11"/>
      <c r="N28" s="27"/>
      <c r="O28" s="11"/>
      <c r="P28" s="11"/>
      <c r="Q28" s="11"/>
      <c r="R28" s="11"/>
      <c r="S28" s="11"/>
      <c r="T28" s="11"/>
      <c r="U28" s="27"/>
      <c r="V28" s="11"/>
      <c r="W28" s="11"/>
      <c r="X28" s="21"/>
      <c r="Y28" s="21"/>
      <c r="Z28" s="21"/>
      <c r="AB28" s="12"/>
      <c r="AC28" s="12"/>
      <c r="AD28" s="12"/>
      <c r="AE28" s="11"/>
      <c r="AF28" s="11"/>
      <c r="AG28" s="11"/>
      <c r="AH28" s="11"/>
      <c r="AI28" s="27"/>
      <c r="AJ28" s="11"/>
      <c r="AK28" s="11"/>
      <c r="AL28" s="21"/>
      <c r="AM28" s="21"/>
      <c r="AN28" s="21"/>
      <c r="AP28" s="12"/>
      <c r="AQ28" s="12"/>
      <c r="AR28" s="12"/>
      <c r="AS28" s="11"/>
      <c r="AT28" s="11"/>
      <c r="AU28" s="11"/>
      <c r="AV28" s="11"/>
      <c r="AW28" s="27"/>
      <c r="AX28" s="11"/>
      <c r="AY28" s="11"/>
      <c r="AZ28" s="21"/>
      <c r="BA28" s="21"/>
      <c r="BB28" s="21"/>
      <c r="BD28" s="12"/>
      <c r="BE28" s="12"/>
      <c r="BF28" s="12"/>
      <c r="BG28" s="11"/>
      <c r="BH28" s="11"/>
      <c r="BI28" s="11"/>
      <c r="BJ28" s="11"/>
      <c r="BK28" s="27"/>
      <c r="BL28" s="11"/>
      <c r="BM28" s="11"/>
      <c r="BN28" s="21"/>
      <c r="BO28" s="21"/>
      <c r="BP28" s="21"/>
      <c r="BR28" s="12"/>
      <c r="BS28" s="12"/>
      <c r="BT28" s="12"/>
      <c r="BU28" s="11"/>
      <c r="BV28" s="11"/>
      <c r="BW28" s="11"/>
      <c r="BX28" s="11"/>
      <c r="BY28" s="27"/>
      <c r="BZ28" s="11"/>
      <c r="CA28" s="11"/>
      <c r="CB28" s="21"/>
      <c r="CC28" s="21"/>
      <c r="CD28" s="21"/>
      <c r="CF28" s="12"/>
      <c r="CG28" s="12"/>
      <c r="CH28" s="12"/>
      <c r="CI28" s="11"/>
      <c r="CJ28" s="11"/>
      <c r="CK28" s="11"/>
      <c r="CL28" s="11"/>
      <c r="CM28" s="27"/>
      <c r="CN28" s="11"/>
      <c r="CO28" s="11"/>
      <c r="CP28" s="21"/>
      <c r="CQ28" s="21"/>
      <c r="CR28" s="21"/>
      <c r="CT28" s="12"/>
      <c r="CU28" s="12"/>
      <c r="CV28" s="12"/>
      <c r="CW28" s="11"/>
      <c r="CX28" s="11"/>
      <c r="CY28" s="11"/>
      <c r="CZ28" s="11"/>
      <c r="DA28" s="27"/>
      <c r="DB28" s="11"/>
      <c r="DC28" s="11"/>
      <c r="DD28" s="21"/>
      <c r="DE28" s="21"/>
      <c r="DF28" s="21"/>
      <c r="DH28" s="12"/>
      <c r="DI28" s="12"/>
      <c r="DJ28" s="12"/>
      <c r="DK28" s="11"/>
      <c r="DL28" s="11"/>
      <c r="DM28" s="11"/>
      <c r="DN28" s="11"/>
      <c r="DO28" s="27"/>
      <c r="DP28" s="11"/>
      <c r="DQ28" s="11"/>
      <c r="DR28" s="21"/>
      <c r="DS28" s="21"/>
      <c r="DT28" s="21"/>
      <c r="DV28" s="12"/>
      <c r="DW28" s="12"/>
      <c r="DX28" s="12"/>
      <c r="DY28" s="11"/>
      <c r="DZ28" s="11"/>
      <c r="EA28" s="11"/>
      <c r="EB28" s="11"/>
      <c r="EC28" s="27"/>
      <c r="ED28" s="11"/>
      <c r="EE28" s="11"/>
      <c r="EF28" s="21"/>
      <c r="EG28" s="21"/>
      <c r="EH28" s="21"/>
      <c r="EJ28" s="12"/>
      <c r="EK28" s="12"/>
      <c r="EL28" s="12"/>
      <c r="EM28" s="11"/>
      <c r="EN28" s="11"/>
      <c r="EO28" s="11"/>
      <c r="EP28" s="11"/>
      <c r="EQ28" s="27"/>
      <c r="ER28" s="11"/>
      <c r="ES28" s="11"/>
      <c r="ET28" s="21"/>
      <c r="EU28" s="21"/>
      <c r="EV28" s="21"/>
      <c r="EX28" s="12"/>
      <c r="EY28" s="12"/>
      <c r="EZ28" s="12"/>
      <c r="FA28" s="11"/>
      <c r="FB28" s="11"/>
      <c r="FC28" s="11"/>
      <c r="FD28" s="11"/>
      <c r="FE28" s="27"/>
      <c r="FF28" s="11"/>
      <c r="FG28" s="11"/>
      <c r="FH28" s="21"/>
      <c r="FI28" s="21"/>
      <c r="FJ28" s="21"/>
      <c r="FL28" s="12"/>
      <c r="FM28" s="12"/>
      <c r="FN28" s="12"/>
      <c r="FO28" s="11"/>
      <c r="FP28" s="11"/>
      <c r="FQ28" s="11"/>
      <c r="FR28" s="11"/>
      <c r="FS28" s="27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21"/>
      <c r="GK28" s="21"/>
      <c r="GL28" s="21"/>
      <c r="GN28" s="12"/>
      <c r="GO28" s="12"/>
      <c r="GP28" s="12"/>
      <c r="GQ28" s="11"/>
      <c r="GR28" s="11"/>
      <c r="GS28" s="11"/>
      <c r="GT28" s="11"/>
      <c r="GU28" s="27"/>
      <c r="GV28" s="11"/>
      <c r="GW28" s="11"/>
      <c r="GX28" s="11"/>
      <c r="GY28" s="11"/>
      <c r="GZ28" s="11"/>
      <c r="HA28" s="11"/>
      <c r="HB28" s="11"/>
      <c r="HC28" s="11"/>
      <c r="HD28" s="11"/>
      <c r="HE28" s="21"/>
      <c r="HF28" s="21"/>
      <c r="HG28" s="21"/>
      <c r="HI28" s="12"/>
      <c r="HJ28" s="12"/>
      <c r="HK28" s="12"/>
      <c r="HL28" s="11"/>
      <c r="HM28" s="11"/>
      <c r="HN28" s="11"/>
      <c r="HO28" s="11"/>
      <c r="HP28" s="27"/>
      <c r="HQ28" s="11"/>
      <c r="HR28" s="11"/>
      <c r="HS28" s="21"/>
      <c r="HT28" s="21"/>
      <c r="HU28" s="21"/>
      <c r="HW28" s="12"/>
      <c r="HX28" s="12"/>
      <c r="HY28" s="12"/>
    </row>
    <row r="29" spans="1:233" x14ac:dyDescent="0.2">
      <c r="A29" s="24">
        <v>17</v>
      </c>
      <c r="B29" s="8">
        <v>43925</v>
      </c>
      <c r="C29" s="11"/>
      <c r="D29" s="11"/>
      <c r="E29" s="11"/>
      <c r="F29" s="11"/>
      <c r="G29" s="27"/>
      <c r="H29" s="11"/>
      <c r="I29" s="11"/>
      <c r="J29" s="11"/>
      <c r="K29" s="11"/>
      <c r="L29" s="11"/>
      <c r="M29" s="11"/>
      <c r="N29" s="27"/>
      <c r="O29" s="11"/>
      <c r="P29" s="11"/>
      <c r="Q29" s="11"/>
      <c r="R29" s="11"/>
      <c r="S29" s="11"/>
      <c r="T29" s="11"/>
      <c r="U29" s="27"/>
      <c r="V29" s="11"/>
      <c r="W29" s="11"/>
      <c r="X29" s="21"/>
      <c r="Y29" s="21"/>
      <c r="Z29" s="21"/>
      <c r="AB29" s="12"/>
      <c r="AC29" s="12"/>
      <c r="AD29" s="12"/>
      <c r="AE29" s="11"/>
      <c r="AF29" s="11"/>
      <c r="AG29" s="11"/>
      <c r="AH29" s="11"/>
      <c r="AI29" s="27"/>
      <c r="AJ29" s="11"/>
      <c r="AK29" s="11"/>
      <c r="AL29" s="21"/>
      <c r="AM29" s="21"/>
      <c r="AN29" s="21"/>
      <c r="AP29" s="12"/>
      <c r="AQ29" s="12"/>
      <c r="AR29" s="12"/>
      <c r="AS29" s="11"/>
      <c r="AT29" s="11"/>
      <c r="AU29" s="11"/>
      <c r="AV29" s="11"/>
      <c r="AW29" s="27"/>
      <c r="AX29" s="11"/>
      <c r="AY29" s="11"/>
      <c r="AZ29" s="21"/>
      <c r="BA29" s="21"/>
      <c r="BB29" s="21"/>
      <c r="BD29" s="12"/>
      <c r="BE29" s="12"/>
      <c r="BF29" s="12"/>
      <c r="BG29" s="11"/>
      <c r="BH29" s="11"/>
      <c r="BI29" s="11"/>
      <c r="BJ29" s="11"/>
      <c r="BK29" s="27"/>
      <c r="BL29" s="11"/>
      <c r="BM29" s="11"/>
      <c r="BN29" s="21"/>
      <c r="BO29" s="21"/>
      <c r="BP29" s="21"/>
      <c r="BR29" s="12"/>
      <c r="BS29" s="12"/>
      <c r="BT29" s="12"/>
      <c r="BU29" s="11"/>
      <c r="BV29" s="11"/>
      <c r="BW29" s="11"/>
      <c r="BX29" s="11"/>
      <c r="BY29" s="27"/>
      <c r="BZ29" s="11"/>
      <c r="CA29" s="11"/>
      <c r="CB29" s="21"/>
      <c r="CC29" s="21"/>
      <c r="CD29" s="21"/>
      <c r="CF29" s="12"/>
      <c r="CG29" s="12"/>
      <c r="CH29" s="12"/>
      <c r="CI29" s="11"/>
      <c r="CJ29" s="11"/>
      <c r="CK29" s="11"/>
      <c r="CL29" s="11"/>
      <c r="CM29" s="27"/>
      <c r="CN29" s="11"/>
      <c r="CO29" s="11"/>
      <c r="CP29" s="21"/>
      <c r="CQ29" s="21"/>
      <c r="CR29" s="21"/>
      <c r="CT29" s="12"/>
      <c r="CU29" s="12"/>
      <c r="CV29" s="12"/>
      <c r="CW29" s="11"/>
      <c r="CX29" s="11"/>
      <c r="CY29" s="11"/>
      <c r="CZ29" s="11"/>
      <c r="DA29" s="27"/>
      <c r="DB29" s="11"/>
      <c r="DC29" s="11"/>
      <c r="DD29" s="21"/>
      <c r="DE29" s="21"/>
      <c r="DF29" s="21"/>
      <c r="DH29" s="12"/>
      <c r="DI29" s="12"/>
      <c r="DJ29" s="12"/>
      <c r="DK29" s="11"/>
      <c r="DL29" s="11"/>
      <c r="DM29" s="11"/>
      <c r="DN29" s="11"/>
      <c r="DO29" s="27"/>
      <c r="DP29" s="11"/>
      <c r="DQ29" s="11"/>
      <c r="DR29" s="21"/>
      <c r="DS29" s="21"/>
      <c r="DT29" s="21"/>
      <c r="DV29" s="12"/>
      <c r="DW29" s="12"/>
      <c r="DX29" s="12"/>
      <c r="DY29" s="11"/>
      <c r="DZ29" s="11"/>
      <c r="EA29" s="11"/>
      <c r="EB29" s="11"/>
      <c r="EC29" s="27"/>
      <c r="ED29" s="11"/>
      <c r="EE29" s="11"/>
      <c r="EF29" s="21"/>
      <c r="EG29" s="21"/>
      <c r="EH29" s="21"/>
      <c r="EJ29" s="12"/>
      <c r="EK29" s="12"/>
      <c r="EL29" s="12"/>
      <c r="EM29" s="11"/>
      <c r="EN29" s="11"/>
      <c r="EO29" s="11"/>
      <c r="EP29" s="11"/>
      <c r="EQ29" s="27"/>
      <c r="ER29" s="11"/>
      <c r="ES29" s="11"/>
      <c r="ET29" s="21"/>
      <c r="EU29" s="21"/>
      <c r="EV29" s="21"/>
      <c r="EX29" s="12"/>
      <c r="EY29" s="12"/>
      <c r="EZ29" s="12"/>
      <c r="FA29" s="11"/>
      <c r="FB29" s="11"/>
      <c r="FC29" s="11"/>
      <c r="FD29" s="11"/>
      <c r="FE29" s="27"/>
      <c r="FF29" s="11"/>
      <c r="FG29" s="11"/>
      <c r="FH29" s="21"/>
      <c r="FI29" s="21"/>
      <c r="FJ29" s="21"/>
      <c r="FL29" s="12"/>
      <c r="FM29" s="12"/>
      <c r="FN29" s="12"/>
      <c r="FO29" s="11"/>
      <c r="FP29" s="11"/>
      <c r="FQ29" s="11"/>
      <c r="FR29" s="11"/>
      <c r="FS29" s="27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21"/>
      <c r="GK29" s="21"/>
      <c r="GL29" s="21"/>
      <c r="GN29" s="12"/>
      <c r="GO29" s="12"/>
      <c r="GP29" s="12"/>
      <c r="GQ29" s="11"/>
      <c r="GR29" s="11"/>
      <c r="GS29" s="11"/>
      <c r="GT29" s="11"/>
      <c r="GU29" s="27"/>
      <c r="GV29" s="11"/>
      <c r="GW29" s="11"/>
      <c r="GX29" s="11"/>
      <c r="GY29" s="11"/>
      <c r="GZ29" s="11"/>
      <c r="HA29" s="11"/>
      <c r="HB29" s="11"/>
      <c r="HC29" s="11"/>
      <c r="HD29" s="11"/>
      <c r="HE29" s="21"/>
      <c r="HF29" s="21"/>
      <c r="HG29" s="21"/>
      <c r="HI29" s="12"/>
      <c r="HJ29" s="12"/>
      <c r="HK29" s="12"/>
      <c r="HL29" s="11"/>
      <c r="HM29" s="11"/>
      <c r="HN29" s="11"/>
      <c r="HO29" s="11"/>
      <c r="HP29" s="27"/>
      <c r="HQ29" s="11"/>
      <c r="HR29" s="11"/>
      <c r="HS29" s="21"/>
      <c r="HT29" s="21"/>
      <c r="HU29" s="21"/>
      <c r="HW29" s="12"/>
      <c r="HX29" s="12"/>
      <c r="HY29" s="12"/>
    </row>
    <row r="30" spans="1:233" x14ac:dyDescent="0.2">
      <c r="A30" s="24">
        <v>18</v>
      </c>
      <c r="B30" s="8">
        <v>43926</v>
      </c>
      <c r="C30" s="11"/>
      <c r="D30" s="11"/>
      <c r="E30" s="11"/>
      <c r="F30" s="11"/>
      <c r="G30" s="27"/>
      <c r="H30" s="11"/>
      <c r="I30" s="11"/>
      <c r="J30" s="11"/>
      <c r="K30" s="11"/>
      <c r="L30" s="11"/>
      <c r="M30" s="11"/>
      <c r="N30" s="27"/>
      <c r="O30" s="11"/>
      <c r="P30" s="11"/>
      <c r="Q30" s="11"/>
      <c r="R30" s="11"/>
      <c r="S30" s="11"/>
      <c r="T30" s="11"/>
      <c r="U30" s="27"/>
      <c r="V30" s="11"/>
      <c r="W30" s="11"/>
      <c r="X30" s="21"/>
      <c r="Y30" s="21"/>
      <c r="Z30" s="21"/>
      <c r="AB30" s="12"/>
      <c r="AC30" s="12"/>
      <c r="AD30" s="12"/>
      <c r="AE30" s="11"/>
      <c r="AF30" s="11"/>
      <c r="AG30" s="11"/>
      <c r="AH30" s="11"/>
      <c r="AI30" s="27"/>
      <c r="AJ30" s="11"/>
      <c r="AK30" s="11"/>
      <c r="AL30" s="21"/>
      <c r="AM30" s="21"/>
      <c r="AN30" s="21"/>
      <c r="AP30" s="12"/>
      <c r="AQ30" s="12"/>
      <c r="AR30" s="12"/>
      <c r="AS30" s="11"/>
      <c r="AT30" s="11"/>
      <c r="AU30" s="11"/>
      <c r="AV30" s="11"/>
      <c r="AW30" s="27"/>
      <c r="AX30" s="11"/>
      <c r="AY30" s="11"/>
      <c r="AZ30" s="21"/>
      <c r="BA30" s="21"/>
      <c r="BB30" s="21"/>
      <c r="BD30" s="12"/>
      <c r="BE30" s="12"/>
      <c r="BF30" s="12"/>
      <c r="BG30" s="11"/>
      <c r="BH30" s="11"/>
      <c r="BI30" s="11"/>
      <c r="BJ30" s="11"/>
      <c r="BK30" s="27"/>
      <c r="BL30" s="11"/>
      <c r="BM30" s="11"/>
      <c r="BN30" s="21"/>
      <c r="BO30" s="21"/>
      <c r="BP30" s="21"/>
      <c r="BR30" s="12"/>
      <c r="BS30" s="12"/>
      <c r="BT30" s="12"/>
      <c r="BU30" s="11"/>
      <c r="BV30" s="11"/>
      <c r="BW30" s="11"/>
      <c r="BX30" s="11"/>
      <c r="BY30" s="27"/>
      <c r="BZ30" s="11"/>
      <c r="CA30" s="11"/>
      <c r="CB30" s="21"/>
      <c r="CC30" s="21"/>
      <c r="CD30" s="21"/>
      <c r="CF30" s="12"/>
      <c r="CG30" s="12"/>
      <c r="CH30" s="12"/>
      <c r="CI30" s="11"/>
      <c r="CJ30" s="11"/>
      <c r="CK30" s="11"/>
      <c r="CL30" s="11"/>
      <c r="CM30" s="27"/>
      <c r="CN30" s="11"/>
      <c r="CO30" s="11"/>
      <c r="CP30" s="21"/>
      <c r="CQ30" s="21"/>
      <c r="CR30" s="21"/>
      <c r="CT30" s="12"/>
      <c r="CU30" s="12"/>
      <c r="CV30" s="12"/>
      <c r="CW30" s="11"/>
      <c r="CX30" s="11"/>
      <c r="CY30" s="11"/>
      <c r="CZ30" s="11"/>
      <c r="DA30" s="27"/>
      <c r="DB30" s="11"/>
      <c r="DC30" s="11"/>
      <c r="DD30" s="21"/>
      <c r="DE30" s="21"/>
      <c r="DF30" s="21"/>
      <c r="DH30" s="12"/>
      <c r="DI30" s="12"/>
      <c r="DJ30" s="12"/>
      <c r="DK30" s="11"/>
      <c r="DL30" s="11"/>
      <c r="DM30" s="11"/>
      <c r="DN30" s="11"/>
      <c r="DO30" s="27"/>
      <c r="DP30" s="11"/>
      <c r="DQ30" s="11"/>
      <c r="DR30" s="21"/>
      <c r="DS30" s="21"/>
      <c r="DT30" s="21"/>
      <c r="DV30" s="12"/>
      <c r="DW30" s="12"/>
      <c r="DX30" s="12"/>
      <c r="DY30" s="11"/>
      <c r="DZ30" s="11"/>
      <c r="EA30" s="11"/>
      <c r="EB30" s="11"/>
      <c r="EC30" s="27"/>
      <c r="ED30" s="11"/>
      <c r="EE30" s="11"/>
      <c r="EF30" s="21"/>
      <c r="EG30" s="21"/>
      <c r="EH30" s="21"/>
      <c r="EJ30" s="12"/>
      <c r="EK30" s="12"/>
      <c r="EL30" s="12"/>
      <c r="EM30" s="11"/>
      <c r="EN30" s="11"/>
      <c r="EO30" s="11"/>
      <c r="EP30" s="11"/>
      <c r="EQ30" s="27"/>
      <c r="ER30" s="11"/>
      <c r="ES30" s="11"/>
      <c r="ET30" s="21"/>
      <c r="EU30" s="21"/>
      <c r="EV30" s="21"/>
      <c r="EX30" s="12"/>
      <c r="EY30" s="12"/>
      <c r="EZ30" s="12"/>
      <c r="FA30" s="11"/>
      <c r="FB30" s="11"/>
      <c r="FC30" s="11"/>
      <c r="FD30" s="11"/>
      <c r="FE30" s="27"/>
      <c r="FF30" s="11"/>
      <c r="FG30" s="11"/>
      <c r="FH30" s="21"/>
      <c r="FI30" s="21"/>
      <c r="FJ30" s="21"/>
      <c r="FL30" s="12"/>
      <c r="FM30" s="12"/>
      <c r="FN30" s="12"/>
      <c r="FO30" s="11"/>
      <c r="FP30" s="11"/>
      <c r="FQ30" s="11"/>
      <c r="FR30" s="11"/>
      <c r="FS30" s="27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21"/>
      <c r="GK30" s="21"/>
      <c r="GL30" s="21"/>
      <c r="GN30" s="12"/>
      <c r="GO30" s="12"/>
      <c r="GP30" s="12"/>
      <c r="GQ30" s="11"/>
      <c r="GR30" s="11"/>
      <c r="GS30" s="11"/>
      <c r="GT30" s="11"/>
      <c r="GU30" s="27"/>
      <c r="GV30" s="11"/>
      <c r="GW30" s="11"/>
      <c r="GX30" s="11"/>
      <c r="GY30" s="11"/>
      <c r="GZ30" s="11"/>
      <c r="HA30" s="11"/>
      <c r="HB30" s="11"/>
      <c r="HC30" s="11"/>
      <c r="HD30" s="11"/>
      <c r="HE30" s="21"/>
      <c r="HF30" s="21"/>
      <c r="HG30" s="21"/>
      <c r="HI30" s="12"/>
      <c r="HJ30" s="12"/>
      <c r="HK30" s="12"/>
      <c r="HL30" s="11"/>
      <c r="HM30" s="11"/>
      <c r="HN30" s="11"/>
      <c r="HO30" s="11"/>
      <c r="HP30" s="27"/>
      <c r="HQ30" s="11"/>
      <c r="HR30" s="11"/>
      <c r="HS30" s="21"/>
      <c r="HT30" s="21"/>
      <c r="HU30" s="21"/>
      <c r="HW30" s="12"/>
      <c r="HX30" s="12"/>
      <c r="HY30" s="12"/>
    </row>
    <row r="31" spans="1:233" x14ac:dyDescent="0.2">
      <c r="A31" s="24">
        <v>19</v>
      </c>
      <c r="B31" s="8">
        <v>43927</v>
      </c>
      <c r="C31" s="11"/>
      <c r="D31" s="11"/>
      <c r="E31" s="11"/>
      <c r="F31" s="11"/>
      <c r="G31" s="28"/>
      <c r="H31" s="11"/>
      <c r="I31" s="11"/>
      <c r="J31" s="11"/>
      <c r="K31" s="11"/>
      <c r="L31" s="11"/>
      <c r="M31" s="11"/>
      <c r="N31" s="28"/>
      <c r="O31" s="11"/>
      <c r="P31" s="11"/>
      <c r="Q31" s="11"/>
      <c r="R31" s="11"/>
      <c r="S31" s="11"/>
      <c r="T31" s="11"/>
      <c r="U31" s="28"/>
      <c r="V31" s="11"/>
      <c r="W31" s="11"/>
      <c r="X31" s="21"/>
      <c r="Y31" s="21"/>
      <c r="Z31" s="21"/>
      <c r="AA31" s="12"/>
      <c r="AB31" s="12"/>
      <c r="AC31" s="12"/>
      <c r="AD31" s="12"/>
      <c r="AE31" s="11"/>
      <c r="AF31" s="11"/>
      <c r="AG31" s="11"/>
      <c r="AH31" s="11"/>
      <c r="AI31" s="28"/>
      <c r="AJ31" s="11"/>
      <c r="AK31" s="11"/>
      <c r="AL31" s="21"/>
      <c r="AM31" s="21"/>
      <c r="AN31" s="21"/>
      <c r="AO31" s="12"/>
      <c r="AP31" s="12"/>
      <c r="AQ31" s="12"/>
      <c r="AR31" s="12"/>
      <c r="AS31" s="11"/>
      <c r="AT31" s="11"/>
      <c r="AU31" s="11"/>
      <c r="AV31" s="11"/>
      <c r="AW31" s="28"/>
      <c r="AX31" s="11"/>
      <c r="AY31" s="11"/>
      <c r="AZ31" s="21"/>
      <c r="BA31" s="21"/>
      <c r="BB31" s="21"/>
      <c r="BC31" s="12"/>
      <c r="BD31" s="12"/>
      <c r="BE31" s="12"/>
      <c r="BF31" s="12"/>
      <c r="BG31" s="11"/>
      <c r="BH31" s="11"/>
      <c r="BI31" s="11"/>
      <c r="BJ31" s="11"/>
      <c r="BK31" s="28"/>
      <c r="BL31" s="11"/>
      <c r="BM31" s="11"/>
      <c r="BN31" s="21"/>
      <c r="BO31" s="21"/>
      <c r="BP31" s="21"/>
      <c r="BQ31" s="12"/>
      <c r="BR31" s="12"/>
      <c r="BS31" s="12"/>
      <c r="BT31" s="12"/>
      <c r="BU31" s="11"/>
      <c r="BV31" s="11"/>
      <c r="BW31" s="11"/>
      <c r="BX31" s="11"/>
      <c r="BY31" s="28"/>
      <c r="BZ31" s="11"/>
      <c r="CA31" s="11"/>
      <c r="CB31" s="21"/>
      <c r="CC31" s="21"/>
      <c r="CD31" s="21"/>
      <c r="CE31" s="12"/>
      <c r="CF31" s="12"/>
      <c r="CG31" s="12"/>
      <c r="CH31" s="12"/>
      <c r="CI31" s="11"/>
      <c r="CJ31" s="11"/>
      <c r="CK31" s="11"/>
      <c r="CL31" s="11"/>
      <c r="CM31" s="28"/>
      <c r="CN31" s="11"/>
      <c r="CO31" s="11"/>
      <c r="CP31" s="21"/>
      <c r="CQ31" s="21"/>
      <c r="CR31" s="21"/>
      <c r="CS31" s="12"/>
      <c r="CT31" s="12"/>
      <c r="CU31" s="12"/>
      <c r="CV31" s="12"/>
      <c r="CW31" s="11"/>
      <c r="CX31" s="11"/>
      <c r="CY31" s="11"/>
      <c r="CZ31" s="11"/>
      <c r="DA31" s="28"/>
      <c r="DB31" s="11"/>
      <c r="DC31" s="11"/>
      <c r="DD31" s="21"/>
      <c r="DE31" s="21"/>
      <c r="DF31" s="21"/>
      <c r="DG31" s="12"/>
      <c r="DH31" s="12"/>
      <c r="DI31" s="12"/>
      <c r="DJ31" s="12"/>
      <c r="DK31" s="11"/>
      <c r="DL31" s="11"/>
      <c r="DM31" s="11"/>
      <c r="DN31" s="11"/>
      <c r="DO31" s="28"/>
      <c r="DP31" s="11"/>
      <c r="DQ31" s="11"/>
      <c r="DR31" s="21"/>
      <c r="DS31" s="21"/>
      <c r="DT31" s="21"/>
      <c r="DU31" s="12"/>
      <c r="DV31" s="12"/>
      <c r="DW31" s="12"/>
      <c r="DX31" s="12"/>
      <c r="DY31" s="11"/>
      <c r="DZ31" s="11"/>
      <c r="EA31" s="11"/>
      <c r="EB31" s="11"/>
      <c r="EC31" s="28"/>
      <c r="ED31" s="11"/>
      <c r="EE31" s="11"/>
      <c r="EF31" s="21"/>
      <c r="EG31" s="21"/>
      <c r="EH31" s="21"/>
      <c r="EI31" s="12"/>
      <c r="EJ31" s="12"/>
      <c r="EK31" s="12"/>
      <c r="EL31" s="12"/>
      <c r="EM31" s="11"/>
      <c r="EN31" s="11"/>
      <c r="EO31" s="11"/>
      <c r="EP31" s="11"/>
      <c r="EQ31" s="28"/>
      <c r="ER31" s="11"/>
      <c r="ES31" s="11"/>
      <c r="ET31" s="21"/>
      <c r="EU31" s="21"/>
      <c r="EV31" s="21"/>
      <c r="EW31" s="12"/>
      <c r="EX31" s="12"/>
      <c r="EY31" s="12"/>
      <c r="EZ31" s="12"/>
      <c r="FA31" s="11"/>
      <c r="FB31" s="11"/>
      <c r="FC31" s="11"/>
      <c r="FD31" s="11"/>
      <c r="FE31" s="28"/>
      <c r="FF31" s="11"/>
      <c r="FG31" s="11"/>
      <c r="FH31" s="21"/>
      <c r="FI31" s="21"/>
      <c r="FJ31" s="21"/>
      <c r="FK31" s="12"/>
      <c r="FL31" s="12"/>
      <c r="FM31" s="12"/>
      <c r="FN31" s="12"/>
      <c r="FO31" s="11"/>
      <c r="FP31" s="11"/>
      <c r="FQ31" s="11"/>
      <c r="FR31" s="11"/>
      <c r="FS31" s="28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21"/>
      <c r="GK31" s="21"/>
      <c r="GL31" s="21"/>
      <c r="GM31" s="12"/>
      <c r="GN31" s="12"/>
      <c r="GO31" s="12"/>
      <c r="GP31" s="12"/>
      <c r="GQ31" s="11"/>
      <c r="GR31" s="11"/>
      <c r="GS31" s="11"/>
      <c r="GT31" s="11"/>
      <c r="GU31" s="28"/>
      <c r="GV31" s="11"/>
      <c r="GW31" s="11"/>
      <c r="GX31" s="11"/>
      <c r="GY31" s="11"/>
      <c r="GZ31" s="11"/>
      <c r="HA31" s="11"/>
      <c r="HB31" s="11"/>
      <c r="HC31" s="11"/>
      <c r="HD31" s="11"/>
      <c r="HE31" s="21"/>
      <c r="HF31" s="21"/>
      <c r="HG31" s="21"/>
      <c r="HH31" s="12"/>
      <c r="HI31" s="12"/>
      <c r="HJ31" s="12"/>
      <c r="HK31" s="12"/>
      <c r="HL31" s="11"/>
      <c r="HM31" s="11"/>
      <c r="HN31" s="11"/>
      <c r="HO31" s="11"/>
      <c r="HP31" s="28"/>
      <c r="HQ31" s="11"/>
      <c r="HR31" s="11"/>
      <c r="HS31" s="21"/>
      <c r="HT31" s="21"/>
      <c r="HU31" s="21"/>
      <c r="HV31" s="12"/>
      <c r="HW31" s="12"/>
      <c r="HX31" s="12"/>
      <c r="HY31" s="12"/>
    </row>
    <row r="32" spans="1:233" x14ac:dyDescent="0.2">
      <c r="A32" s="24">
        <v>20</v>
      </c>
      <c r="B32" s="8">
        <v>43928</v>
      </c>
      <c r="C32" s="11"/>
      <c r="D32" s="11"/>
      <c r="E32" s="11"/>
      <c r="F32" s="11"/>
      <c r="G32" s="27"/>
      <c r="H32" s="11"/>
      <c r="I32" s="11"/>
      <c r="J32" s="11"/>
      <c r="K32" s="11"/>
      <c r="L32" s="11"/>
      <c r="M32" s="11"/>
      <c r="N32" s="27"/>
      <c r="O32" s="11"/>
      <c r="P32" s="11"/>
      <c r="Q32" s="11"/>
      <c r="R32" s="11"/>
      <c r="S32" s="11"/>
      <c r="T32" s="11"/>
      <c r="U32" s="27"/>
      <c r="V32" s="11"/>
      <c r="W32" s="11"/>
      <c r="X32" s="21"/>
      <c r="Y32" s="21"/>
      <c r="Z32" s="21"/>
      <c r="AA32" s="12"/>
      <c r="AB32" s="12"/>
      <c r="AC32" s="12"/>
      <c r="AD32" s="12"/>
      <c r="AE32" s="11"/>
      <c r="AF32" s="11"/>
      <c r="AG32" s="11"/>
      <c r="AH32" s="11"/>
      <c r="AI32" s="27"/>
      <c r="AJ32" s="11"/>
      <c r="AK32" s="11"/>
      <c r="AL32" s="21"/>
      <c r="AM32" s="21"/>
      <c r="AN32" s="21"/>
      <c r="AO32" s="12"/>
      <c r="AP32" s="12"/>
      <c r="AQ32" s="12"/>
      <c r="AR32" s="12"/>
      <c r="AS32" s="11"/>
      <c r="AT32" s="11"/>
      <c r="AU32" s="11"/>
      <c r="AV32" s="11"/>
      <c r="AW32" s="27"/>
      <c r="AX32" s="11"/>
      <c r="AY32" s="11"/>
      <c r="AZ32" s="21"/>
      <c r="BA32" s="21"/>
      <c r="BB32" s="21"/>
      <c r="BC32" s="12"/>
      <c r="BD32" s="12"/>
      <c r="BE32" s="12"/>
      <c r="BF32" s="12"/>
      <c r="BG32" s="11"/>
      <c r="BH32" s="11"/>
      <c r="BI32" s="11"/>
      <c r="BJ32" s="11"/>
      <c r="BK32" s="27"/>
      <c r="BL32" s="11"/>
      <c r="BM32" s="11"/>
      <c r="BN32" s="21"/>
      <c r="BO32" s="21"/>
      <c r="BP32" s="21"/>
      <c r="BQ32" s="12"/>
      <c r="BR32" s="12"/>
      <c r="BS32" s="12"/>
      <c r="BT32" s="12"/>
      <c r="BU32" s="11"/>
      <c r="BV32" s="11"/>
      <c r="BW32" s="11"/>
      <c r="BX32" s="11"/>
      <c r="BY32" s="27"/>
      <c r="BZ32" s="11"/>
      <c r="CA32" s="11"/>
      <c r="CB32" s="21"/>
      <c r="CC32" s="21"/>
      <c r="CD32" s="21"/>
      <c r="CE32" s="12"/>
      <c r="CF32" s="12"/>
      <c r="CG32" s="12"/>
      <c r="CH32" s="12"/>
      <c r="CI32" s="11"/>
      <c r="CJ32" s="11"/>
      <c r="CK32" s="11"/>
      <c r="CL32" s="11"/>
      <c r="CM32" s="27"/>
      <c r="CN32" s="11"/>
      <c r="CO32" s="11"/>
      <c r="CP32" s="21"/>
      <c r="CQ32" s="21"/>
      <c r="CR32" s="21"/>
      <c r="CS32" s="12"/>
      <c r="CT32" s="12"/>
      <c r="CU32" s="12"/>
      <c r="CV32" s="12"/>
      <c r="CW32" s="11"/>
      <c r="CX32" s="11"/>
      <c r="CY32" s="11"/>
      <c r="CZ32" s="11"/>
      <c r="DA32" s="27"/>
      <c r="DB32" s="11"/>
      <c r="DC32" s="11"/>
      <c r="DD32" s="21"/>
      <c r="DE32" s="21"/>
      <c r="DF32" s="21"/>
      <c r="DG32" s="12"/>
      <c r="DH32" s="12"/>
      <c r="DI32" s="12"/>
      <c r="DJ32" s="12"/>
      <c r="DK32" s="11"/>
      <c r="DL32" s="11"/>
      <c r="DM32" s="11"/>
      <c r="DN32" s="11"/>
      <c r="DO32" s="27"/>
      <c r="DP32" s="11"/>
      <c r="DQ32" s="11"/>
      <c r="DR32" s="21"/>
      <c r="DS32" s="21"/>
      <c r="DT32" s="21"/>
      <c r="DU32" s="12"/>
      <c r="DV32" s="12"/>
      <c r="DW32" s="12"/>
      <c r="DX32" s="12"/>
      <c r="DY32" s="11"/>
      <c r="DZ32" s="11"/>
      <c r="EA32" s="11"/>
      <c r="EB32" s="11"/>
      <c r="EC32" s="27"/>
      <c r="ED32" s="11"/>
      <c r="EE32" s="11"/>
      <c r="EF32" s="21"/>
      <c r="EG32" s="21"/>
      <c r="EH32" s="21"/>
      <c r="EI32" s="12"/>
      <c r="EJ32" s="12"/>
      <c r="EK32" s="12"/>
      <c r="EL32" s="12"/>
      <c r="EM32" s="11"/>
      <c r="EN32" s="11"/>
      <c r="EO32" s="11"/>
      <c r="EP32" s="11"/>
      <c r="EQ32" s="27"/>
      <c r="ER32" s="11"/>
      <c r="ES32" s="11"/>
      <c r="ET32" s="21"/>
      <c r="EU32" s="21"/>
      <c r="EV32" s="21"/>
      <c r="EW32" s="12"/>
      <c r="EX32" s="12"/>
      <c r="EY32" s="12"/>
      <c r="EZ32" s="12"/>
      <c r="FA32" s="11"/>
      <c r="FB32" s="11"/>
      <c r="FC32" s="11"/>
      <c r="FD32" s="11"/>
      <c r="FE32" s="27"/>
      <c r="FF32" s="11"/>
      <c r="FG32" s="11"/>
      <c r="FH32" s="21"/>
      <c r="FI32" s="21"/>
      <c r="FJ32" s="21"/>
      <c r="FK32" s="12"/>
      <c r="FL32" s="12"/>
      <c r="FM32" s="12"/>
      <c r="FN32" s="12"/>
      <c r="FO32" s="11"/>
      <c r="FP32" s="11"/>
      <c r="FQ32" s="11"/>
      <c r="FR32" s="11"/>
      <c r="FS32" s="27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21"/>
      <c r="GK32" s="21"/>
      <c r="GL32" s="21"/>
      <c r="GM32" s="12"/>
      <c r="GN32" s="12"/>
      <c r="GO32" s="12"/>
      <c r="GP32" s="12"/>
      <c r="GQ32" s="11"/>
      <c r="GR32" s="11"/>
      <c r="GS32" s="11"/>
      <c r="GT32" s="11"/>
      <c r="GU32" s="27"/>
      <c r="GV32" s="11"/>
      <c r="GW32" s="11"/>
      <c r="GX32" s="11"/>
      <c r="GY32" s="11"/>
      <c r="GZ32" s="11"/>
      <c r="HA32" s="11"/>
      <c r="HB32" s="11"/>
      <c r="HC32" s="11"/>
      <c r="HD32" s="11"/>
      <c r="HE32" s="21"/>
      <c r="HF32" s="21"/>
      <c r="HG32" s="21"/>
      <c r="HH32" s="12"/>
      <c r="HI32" s="12"/>
      <c r="HJ32" s="12"/>
      <c r="HK32" s="12"/>
      <c r="HL32" s="11"/>
      <c r="HM32" s="11"/>
      <c r="HN32" s="11"/>
      <c r="HO32" s="11"/>
      <c r="HP32" s="27"/>
      <c r="HQ32" s="11"/>
      <c r="HR32" s="11"/>
      <c r="HS32" s="21"/>
      <c r="HT32" s="21"/>
      <c r="HU32" s="21"/>
      <c r="HV32" s="12"/>
      <c r="HW32" s="12"/>
      <c r="HX32" s="12"/>
      <c r="HY32" s="12"/>
    </row>
    <row r="33" spans="1:233" x14ac:dyDescent="0.2">
      <c r="A33" s="24">
        <v>21</v>
      </c>
      <c r="B33" s="8">
        <v>43929</v>
      </c>
      <c r="C33" s="11"/>
      <c r="D33" s="11"/>
      <c r="E33" s="11"/>
      <c r="F33" s="11"/>
      <c r="G33" s="27"/>
      <c r="H33" s="11"/>
      <c r="I33" s="11"/>
      <c r="J33" s="11"/>
      <c r="K33" s="11"/>
      <c r="L33" s="11"/>
      <c r="M33" s="11"/>
      <c r="N33" s="27"/>
      <c r="O33" s="11"/>
      <c r="P33" s="11"/>
      <c r="Q33" s="11"/>
      <c r="R33" s="11"/>
      <c r="S33" s="11"/>
      <c r="T33" s="11"/>
      <c r="U33" s="27"/>
      <c r="V33" s="11"/>
      <c r="W33" s="11"/>
      <c r="X33" s="21"/>
      <c r="Y33" s="21"/>
      <c r="Z33" s="21"/>
      <c r="AA33" s="12"/>
      <c r="AB33" s="12"/>
      <c r="AC33" s="12"/>
      <c r="AD33" s="12"/>
      <c r="AE33" s="11"/>
      <c r="AF33" s="11"/>
      <c r="AG33" s="11"/>
      <c r="AH33" s="11"/>
      <c r="AI33" s="27"/>
      <c r="AJ33" s="11"/>
      <c r="AK33" s="11"/>
      <c r="AL33" s="21"/>
      <c r="AM33" s="21"/>
      <c r="AN33" s="21"/>
      <c r="AO33" s="12"/>
      <c r="AP33" s="12"/>
      <c r="AQ33" s="12"/>
      <c r="AR33" s="12"/>
      <c r="AS33" s="11"/>
      <c r="AT33" s="11"/>
      <c r="AU33" s="11"/>
      <c r="AV33" s="11"/>
      <c r="AW33" s="27"/>
      <c r="AX33" s="11"/>
      <c r="AY33" s="11"/>
      <c r="AZ33" s="21"/>
      <c r="BA33" s="21"/>
      <c r="BB33" s="21"/>
      <c r="BC33" s="12"/>
      <c r="BD33" s="12"/>
      <c r="BE33" s="12"/>
      <c r="BF33" s="12"/>
      <c r="BG33" s="11"/>
      <c r="BH33" s="11"/>
      <c r="BI33" s="11"/>
      <c r="BJ33" s="11"/>
      <c r="BK33" s="27"/>
      <c r="BL33" s="11"/>
      <c r="BM33" s="11"/>
      <c r="BN33" s="21"/>
      <c r="BO33" s="21"/>
      <c r="BP33" s="21"/>
      <c r="BQ33" s="12"/>
      <c r="BR33" s="12"/>
      <c r="BS33" s="12"/>
      <c r="BT33" s="12"/>
      <c r="BU33" s="11"/>
      <c r="BV33" s="11"/>
      <c r="BW33" s="11"/>
      <c r="BX33" s="11"/>
      <c r="BY33" s="27"/>
      <c r="BZ33" s="11"/>
      <c r="CA33" s="11"/>
      <c r="CB33" s="21"/>
      <c r="CC33" s="21"/>
      <c r="CD33" s="21"/>
      <c r="CE33" s="12"/>
      <c r="CF33" s="12"/>
      <c r="CG33" s="12"/>
      <c r="CH33" s="12"/>
      <c r="CI33" s="11"/>
      <c r="CJ33" s="11"/>
      <c r="CK33" s="11"/>
      <c r="CL33" s="11"/>
      <c r="CM33" s="27"/>
      <c r="CN33" s="11"/>
      <c r="CO33" s="11"/>
      <c r="CP33" s="21"/>
      <c r="CQ33" s="21"/>
      <c r="CR33" s="21"/>
      <c r="CS33" s="12"/>
      <c r="CT33" s="12"/>
      <c r="CU33" s="12"/>
      <c r="CV33" s="12"/>
      <c r="CW33" s="11"/>
      <c r="CX33" s="11"/>
      <c r="CY33" s="11"/>
      <c r="CZ33" s="11"/>
      <c r="DA33" s="27"/>
      <c r="DB33" s="11"/>
      <c r="DC33" s="11"/>
      <c r="DD33" s="21"/>
      <c r="DE33" s="21"/>
      <c r="DF33" s="21"/>
      <c r="DG33" s="12"/>
      <c r="DH33" s="12"/>
      <c r="DI33" s="12"/>
      <c r="DJ33" s="12"/>
      <c r="DK33" s="11"/>
      <c r="DL33" s="11"/>
      <c r="DM33" s="11"/>
      <c r="DN33" s="11"/>
      <c r="DO33" s="27"/>
      <c r="DP33" s="11"/>
      <c r="DQ33" s="11"/>
      <c r="DR33" s="21"/>
      <c r="DS33" s="21"/>
      <c r="DT33" s="21"/>
      <c r="DU33" s="12"/>
      <c r="DV33" s="12"/>
      <c r="DW33" s="12"/>
      <c r="DX33" s="12"/>
      <c r="DY33" s="11"/>
      <c r="DZ33" s="11"/>
      <c r="EA33" s="11"/>
      <c r="EB33" s="11"/>
      <c r="EC33" s="27"/>
      <c r="ED33" s="11"/>
      <c r="EE33" s="11"/>
      <c r="EF33" s="21"/>
      <c r="EG33" s="21"/>
      <c r="EH33" s="21"/>
      <c r="EI33" s="12"/>
      <c r="EJ33" s="12"/>
      <c r="EK33" s="12"/>
      <c r="EL33" s="12"/>
      <c r="EM33" s="11"/>
      <c r="EN33" s="11"/>
      <c r="EO33" s="11"/>
      <c r="EP33" s="11"/>
      <c r="EQ33" s="27"/>
      <c r="ER33" s="11"/>
      <c r="ES33" s="11"/>
      <c r="ET33" s="21"/>
      <c r="EU33" s="21"/>
      <c r="EV33" s="21"/>
      <c r="EW33" s="12"/>
      <c r="EX33" s="12"/>
      <c r="EY33" s="12"/>
      <c r="EZ33" s="12"/>
      <c r="FA33" s="11"/>
      <c r="FB33" s="11"/>
      <c r="FC33" s="11"/>
      <c r="FD33" s="11"/>
      <c r="FE33" s="27"/>
      <c r="FF33" s="11"/>
      <c r="FG33" s="11"/>
      <c r="FH33" s="21"/>
      <c r="FI33" s="21"/>
      <c r="FJ33" s="21"/>
      <c r="FK33" s="12"/>
      <c r="FL33" s="12"/>
      <c r="FM33" s="12"/>
      <c r="FN33" s="12"/>
      <c r="FO33" s="11"/>
      <c r="FP33" s="11"/>
      <c r="FQ33" s="11"/>
      <c r="FR33" s="11"/>
      <c r="FS33" s="27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21"/>
      <c r="GK33" s="21"/>
      <c r="GL33" s="21"/>
      <c r="GM33" s="12"/>
      <c r="GN33" s="12"/>
      <c r="GO33" s="12"/>
      <c r="GP33" s="12"/>
      <c r="GQ33" s="11"/>
      <c r="GR33" s="11"/>
      <c r="GS33" s="11"/>
      <c r="GT33" s="11"/>
      <c r="GU33" s="27"/>
      <c r="GV33" s="11"/>
      <c r="GW33" s="11"/>
      <c r="GX33" s="11"/>
      <c r="GY33" s="11"/>
      <c r="GZ33" s="11"/>
      <c r="HA33" s="11"/>
      <c r="HB33" s="11"/>
      <c r="HC33" s="11"/>
      <c r="HD33" s="11"/>
      <c r="HE33" s="21"/>
      <c r="HF33" s="21"/>
      <c r="HG33" s="21"/>
      <c r="HH33" s="12"/>
      <c r="HI33" s="12"/>
      <c r="HJ33" s="12"/>
      <c r="HK33" s="12"/>
      <c r="HL33" s="11"/>
      <c r="HM33" s="11"/>
      <c r="HN33" s="11"/>
      <c r="HO33" s="11"/>
      <c r="HP33" s="27"/>
      <c r="HQ33" s="11"/>
      <c r="HR33" s="11"/>
      <c r="HS33" s="21"/>
      <c r="HT33" s="21"/>
      <c r="HU33" s="21"/>
      <c r="HV33" s="12"/>
      <c r="HW33" s="12"/>
      <c r="HX33" s="12"/>
      <c r="HY33" s="12"/>
    </row>
    <row r="34" spans="1:233" x14ac:dyDescent="0.2">
      <c r="A34" s="24">
        <v>22</v>
      </c>
      <c r="B34" s="8">
        <v>43930</v>
      </c>
      <c r="C34" s="11"/>
      <c r="D34" s="11"/>
      <c r="E34" s="11"/>
      <c r="F34" s="11"/>
      <c r="G34" s="27"/>
      <c r="H34" s="11"/>
      <c r="I34" s="11"/>
      <c r="J34" s="11"/>
      <c r="K34" s="11"/>
      <c r="L34" s="11"/>
      <c r="M34" s="11"/>
      <c r="N34" s="27"/>
      <c r="O34" s="11"/>
      <c r="P34" s="11"/>
      <c r="Q34" s="11"/>
      <c r="R34" s="11"/>
      <c r="S34" s="11"/>
      <c r="T34" s="11"/>
      <c r="U34" s="27"/>
      <c r="V34" s="11"/>
      <c r="W34" s="11"/>
      <c r="X34" s="21"/>
      <c r="Y34" s="21"/>
      <c r="Z34" s="21"/>
      <c r="AA34" s="12"/>
      <c r="AB34" s="12"/>
      <c r="AC34" s="12"/>
      <c r="AD34" s="12"/>
      <c r="AE34" s="11"/>
      <c r="AF34" s="11"/>
      <c r="AG34" s="11"/>
      <c r="AH34" s="11"/>
      <c r="AI34" s="27"/>
      <c r="AJ34" s="11"/>
      <c r="AK34" s="11"/>
      <c r="AL34" s="21"/>
      <c r="AM34" s="21"/>
      <c r="AN34" s="21"/>
      <c r="AO34" s="12"/>
      <c r="AP34" s="12"/>
      <c r="AQ34" s="12"/>
      <c r="AR34" s="12"/>
      <c r="AS34" s="11"/>
      <c r="AT34" s="11"/>
      <c r="AU34" s="11"/>
      <c r="AV34" s="11"/>
      <c r="AW34" s="27"/>
      <c r="AX34" s="11"/>
      <c r="AY34" s="11"/>
      <c r="AZ34" s="21"/>
      <c r="BA34" s="21"/>
      <c r="BB34" s="21"/>
      <c r="BC34" s="12"/>
      <c r="BD34" s="12"/>
      <c r="BE34" s="12"/>
      <c r="BF34" s="12"/>
      <c r="BG34" s="11"/>
      <c r="BH34" s="11"/>
      <c r="BI34" s="11"/>
      <c r="BJ34" s="11"/>
      <c r="BK34" s="27"/>
      <c r="BL34" s="11"/>
      <c r="BM34" s="11"/>
      <c r="BN34" s="21"/>
      <c r="BO34" s="21"/>
      <c r="BP34" s="21"/>
      <c r="BQ34" s="12"/>
      <c r="BR34" s="12"/>
      <c r="BS34" s="12"/>
      <c r="BT34" s="12"/>
      <c r="BU34" s="11"/>
      <c r="BV34" s="11"/>
      <c r="BW34" s="11"/>
      <c r="BX34" s="11"/>
      <c r="BY34" s="27"/>
      <c r="BZ34" s="11"/>
      <c r="CA34" s="11"/>
      <c r="CB34" s="21"/>
      <c r="CC34" s="21"/>
      <c r="CD34" s="21"/>
      <c r="CE34" s="12"/>
      <c r="CF34" s="12"/>
      <c r="CG34" s="12"/>
      <c r="CH34" s="12"/>
      <c r="CI34" s="11"/>
      <c r="CJ34" s="11"/>
      <c r="CK34" s="11"/>
      <c r="CL34" s="11"/>
      <c r="CM34" s="27"/>
      <c r="CN34" s="11"/>
      <c r="CO34" s="11"/>
      <c r="CP34" s="21"/>
      <c r="CQ34" s="21"/>
      <c r="CR34" s="21"/>
      <c r="CS34" s="12"/>
      <c r="CT34" s="12"/>
      <c r="CU34" s="12"/>
      <c r="CV34" s="12"/>
      <c r="CW34" s="11"/>
      <c r="CX34" s="11"/>
      <c r="CY34" s="11"/>
      <c r="CZ34" s="11"/>
      <c r="DA34" s="27"/>
      <c r="DB34" s="11"/>
      <c r="DC34" s="11"/>
      <c r="DD34" s="21"/>
      <c r="DE34" s="21"/>
      <c r="DF34" s="21"/>
      <c r="DG34" s="12"/>
      <c r="DH34" s="12"/>
      <c r="DI34" s="12"/>
      <c r="DJ34" s="12"/>
      <c r="DK34" s="11"/>
      <c r="DL34" s="11"/>
      <c r="DM34" s="11"/>
      <c r="DN34" s="11"/>
      <c r="DO34" s="27"/>
      <c r="DP34" s="11"/>
      <c r="DQ34" s="11"/>
      <c r="DR34" s="21"/>
      <c r="DS34" s="21"/>
      <c r="DT34" s="21"/>
      <c r="DU34" s="12"/>
      <c r="DV34" s="12"/>
      <c r="DW34" s="12"/>
      <c r="DX34" s="12"/>
      <c r="DY34" s="11"/>
      <c r="DZ34" s="11"/>
      <c r="EA34" s="11"/>
      <c r="EB34" s="11"/>
      <c r="EC34" s="27"/>
      <c r="ED34" s="11"/>
      <c r="EE34" s="11"/>
      <c r="EF34" s="21"/>
      <c r="EG34" s="21"/>
      <c r="EH34" s="21"/>
      <c r="EI34" s="12"/>
      <c r="EJ34" s="12"/>
      <c r="EK34" s="12"/>
      <c r="EL34" s="12"/>
      <c r="EM34" s="11"/>
      <c r="EN34" s="11"/>
      <c r="EO34" s="11"/>
      <c r="EP34" s="11"/>
      <c r="EQ34" s="27"/>
      <c r="ER34" s="11"/>
      <c r="ES34" s="11"/>
      <c r="ET34" s="21"/>
      <c r="EU34" s="21"/>
      <c r="EV34" s="21"/>
      <c r="EW34" s="12"/>
      <c r="EX34" s="12"/>
      <c r="EY34" s="12"/>
      <c r="EZ34" s="12"/>
      <c r="FA34" s="11"/>
      <c r="FB34" s="11"/>
      <c r="FC34" s="11"/>
      <c r="FD34" s="11"/>
      <c r="FE34" s="27"/>
      <c r="FF34" s="11"/>
      <c r="FG34" s="11"/>
      <c r="FH34" s="21"/>
      <c r="FI34" s="21"/>
      <c r="FJ34" s="21"/>
      <c r="FK34" s="12"/>
      <c r="FL34" s="12"/>
      <c r="FM34" s="12"/>
      <c r="FN34" s="12"/>
      <c r="FO34" s="11"/>
      <c r="FP34" s="11"/>
      <c r="FQ34" s="11"/>
      <c r="FR34" s="11"/>
      <c r="FS34" s="27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21"/>
      <c r="GK34" s="21"/>
      <c r="GL34" s="21"/>
      <c r="GM34" s="12"/>
      <c r="GN34" s="12"/>
      <c r="GO34" s="12"/>
      <c r="GP34" s="12"/>
      <c r="GQ34" s="11"/>
      <c r="GR34" s="11"/>
      <c r="GS34" s="11"/>
      <c r="GT34" s="11"/>
      <c r="GU34" s="27"/>
      <c r="GV34" s="11"/>
      <c r="GW34" s="11"/>
      <c r="GX34" s="11"/>
      <c r="GY34" s="11"/>
      <c r="GZ34" s="11"/>
      <c r="HA34" s="11"/>
      <c r="HB34" s="11"/>
      <c r="HC34" s="11"/>
      <c r="HD34" s="11"/>
      <c r="HE34" s="21"/>
      <c r="HF34" s="21"/>
      <c r="HG34" s="21"/>
      <c r="HH34" s="12"/>
      <c r="HI34" s="12"/>
      <c r="HJ34" s="12"/>
      <c r="HK34" s="12"/>
      <c r="HL34" s="11"/>
      <c r="HM34" s="11"/>
      <c r="HN34" s="11"/>
      <c r="HO34" s="11"/>
      <c r="HP34" s="27"/>
      <c r="HQ34" s="11"/>
      <c r="HR34" s="11"/>
      <c r="HS34" s="21"/>
      <c r="HT34" s="21"/>
      <c r="HU34" s="21"/>
      <c r="HV34" s="12"/>
      <c r="HW34" s="12"/>
      <c r="HX34" s="12"/>
      <c r="HY34" s="12"/>
    </row>
    <row r="35" spans="1:233" x14ac:dyDescent="0.2">
      <c r="A35" s="24">
        <v>23</v>
      </c>
      <c r="B35" s="8">
        <v>43931</v>
      </c>
      <c r="C35" s="11"/>
      <c r="D35" s="11"/>
      <c r="E35" s="11"/>
      <c r="F35" s="11"/>
      <c r="G35" s="27"/>
      <c r="H35" s="11"/>
      <c r="I35" s="11"/>
      <c r="J35" s="11"/>
      <c r="K35" s="11"/>
      <c r="L35" s="11"/>
      <c r="M35" s="11"/>
      <c r="N35" s="27"/>
      <c r="O35" s="11"/>
      <c r="P35" s="11"/>
      <c r="Q35" s="11"/>
      <c r="R35" s="11"/>
      <c r="S35" s="11"/>
      <c r="T35" s="11"/>
      <c r="U35" s="27"/>
      <c r="V35" s="11"/>
      <c r="W35" s="11"/>
      <c r="X35" s="21"/>
      <c r="Y35" s="21"/>
      <c r="Z35" s="21"/>
      <c r="AB35" s="12"/>
      <c r="AC35" s="12"/>
      <c r="AD35" s="12"/>
      <c r="AE35" s="11"/>
      <c r="AF35" s="11"/>
      <c r="AG35" s="11"/>
      <c r="AH35" s="11"/>
      <c r="AI35" s="27"/>
      <c r="AJ35" s="11"/>
      <c r="AK35" s="11"/>
      <c r="AL35" s="21"/>
      <c r="AM35" s="21"/>
      <c r="AN35" s="21"/>
      <c r="AP35" s="12"/>
      <c r="AQ35" s="12"/>
      <c r="AR35" s="12"/>
      <c r="AS35" s="11"/>
      <c r="AT35" s="11"/>
      <c r="AU35" s="11"/>
      <c r="AV35" s="11"/>
      <c r="AW35" s="27"/>
      <c r="AX35" s="11"/>
      <c r="AY35" s="11"/>
      <c r="AZ35" s="21"/>
      <c r="BA35" s="21"/>
      <c r="BB35" s="21"/>
      <c r="BD35" s="12"/>
      <c r="BE35" s="12"/>
      <c r="BF35" s="12"/>
      <c r="BG35" s="11"/>
      <c r="BH35" s="11"/>
      <c r="BI35" s="11"/>
      <c r="BJ35" s="11"/>
      <c r="BK35" s="27"/>
      <c r="BL35" s="11"/>
      <c r="BM35" s="11"/>
      <c r="BN35" s="21"/>
      <c r="BO35" s="21"/>
      <c r="BP35" s="21"/>
      <c r="BR35" s="12"/>
      <c r="BS35" s="12"/>
      <c r="BT35" s="12"/>
      <c r="BU35" s="11"/>
      <c r="BV35" s="11"/>
      <c r="BW35" s="11"/>
      <c r="BX35" s="11"/>
      <c r="BY35" s="27"/>
      <c r="BZ35" s="11"/>
      <c r="CA35" s="11"/>
      <c r="CB35" s="21"/>
      <c r="CC35" s="21"/>
      <c r="CD35" s="21"/>
      <c r="CF35" s="12"/>
      <c r="CG35" s="12"/>
      <c r="CH35" s="12"/>
      <c r="CI35" s="11"/>
      <c r="CJ35" s="11"/>
      <c r="CK35" s="11"/>
      <c r="CL35" s="11"/>
      <c r="CM35" s="27"/>
      <c r="CN35" s="11"/>
      <c r="CO35" s="11"/>
      <c r="CP35" s="21"/>
      <c r="CQ35" s="21"/>
      <c r="CR35" s="21"/>
      <c r="CT35" s="12"/>
      <c r="CU35" s="12"/>
      <c r="CV35" s="12"/>
      <c r="CW35" s="11"/>
      <c r="CX35" s="11"/>
      <c r="CY35" s="11"/>
      <c r="CZ35" s="11"/>
      <c r="DA35" s="27"/>
      <c r="DB35" s="11"/>
      <c r="DC35" s="11"/>
      <c r="DD35" s="21"/>
      <c r="DE35" s="21"/>
      <c r="DF35" s="21"/>
      <c r="DH35" s="12"/>
      <c r="DI35" s="12"/>
      <c r="DJ35" s="12"/>
      <c r="DK35" s="11"/>
      <c r="DL35" s="11"/>
      <c r="DM35" s="11"/>
      <c r="DN35" s="11"/>
      <c r="DO35" s="27"/>
      <c r="DP35" s="11"/>
      <c r="DQ35" s="11"/>
      <c r="DR35" s="21"/>
      <c r="DS35" s="21"/>
      <c r="DT35" s="21"/>
      <c r="DV35" s="12"/>
      <c r="DW35" s="12"/>
      <c r="DX35" s="12"/>
      <c r="DY35" s="11"/>
      <c r="DZ35" s="11"/>
      <c r="EA35" s="11"/>
      <c r="EB35" s="11"/>
      <c r="EC35" s="27"/>
      <c r="ED35" s="11"/>
      <c r="EE35" s="11"/>
      <c r="EF35" s="21"/>
      <c r="EG35" s="21"/>
      <c r="EH35" s="21"/>
      <c r="EJ35" s="12"/>
      <c r="EK35" s="12"/>
      <c r="EL35" s="12"/>
      <c r="EM35" s="11"/>
      <c r="EN35" s="11"/>
      <c r="EO35" s="11"/>
      <c r="EP35" s="11"/>
      <c r="EQ35" s="27"/>
      <c r="ER35" s="11"/>
      <c r="ES35" s="11"/>
      <c r="ET35" s="21"/>
      <c r="EU35" s="21"/>
      <c r="EV35" s="21"/>
      <c r="EX35" s="12"/>
      <c r="EY35" s="12"/>
      <c r="EZ35" s="12"/>
      <c r="FA35" s="11"/>
      <c r="FB35" s="11"/>
      <c r="FC35" s="11"/>
      <c r="FD35" s="11"/>
      <c r="FE35" s="27"/>
      <c r="FF35" s="11"/>
      <c r="FG35" s="11"/>
      <c r="FH35" s="21"/>
      <c r="FI35" s="21"/>
      <c r="FJ35" s="21"/>
      <c r="FL35" s="12"/>
      <c r="FM35" s="12"/>
      <c r="FN35" s="12"/>
      <c r="FO35" s="11"/>
      <c r="FP35" s="11"/>
      <c r="FQ35" s="11"/>
      <c r="FR35" s="11"/>
      <c r="FS35" s="27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21"/>
      <c r="GK35" s="21"/>
      <c r="GL35" s="21"/>
      <c r="GN35" s="12"/>
      <c r="GO35" s="12"/>
      <c r="GP35" s="12"/>
      <c r="GQ35" s="11"/>
      <c r="GR35" s="11"/>
      <c r="GS35" s="11"/>
      <c r="GT35" s="11"/>
      <c r="GU35" s="27"/>
      <c r="GV35" s="11"/>
      <c r="GW35" s="11"/>
      <c r="GX35" s="11"/>
      <c r="GY35" s="11"/>
      <c r="GZ35" s="11"/>
      <c r="HA35" s="11"/>
      <c r="HB35" s="11"/>
      <c r="HC35" s="11"/>
      <c r="HD35" s="11"/>
      <c r="HE35" s="21"/>
      <c r="HF35" s="21"/>
      <c r="HG35" s="21"/>
      <c r="HI35" s="12"/>
      <c r="HJ35" s="12"/>
      <c r="HK35" s="12"/>
      <c r="HL35" s="11"/>
      <c r="HM35" s="11"/>
      <c r="HN35" s="11"/>
      <c r="HO35" s="11"/>
      <c r="HP35" s="27"/>
      <c r="HQ35" s="11"/>
      <c r="HR35" s="11"/>
      <c r="HS35" s="21"/>
      <c r="HT35" s="21"/>
      <c r="HU35" s="21"/>
      <c r="HW35" s="12"/>
      <c r="HX35" s="12"/>
      <c r="HY35" s="12"/>
    </row>
    <row r="36" spans="1:233" s="54" customFormat="1" x14ac:dyDescent="0.2">
      <c r="A36" s="49">
        <v>24</v>
      </c>
      <c r="B36" s="50">
        <v>43932</v>
      </c>
      <c r="C36" s="51"/>
      <c r="D36" s="51"/>
      <c r="E36" s="51"/>
      <c r="F36" s="51"/>
      <c r="G36" s="52"/>
      <c r="H36" s="51"/>
      <c r="I36" s="51"/>
      <c r="J36" s="51"/>
      <c r="K36" s="51"/>
      <c r="L36" s="51"/>
      <c r="M36" s="51"/>
      <c r="N36" s="52"/>
      <c r="O36" s="51"/>
      <c r="P36" s="51"/>
      <c r="Q36" s="51"/>
      <c r="R36" s="51"/>
      <c r="S36" s="51"/>
      <c r="T36" s="51"/>
      <c r="U36" s="52"/>
      <c r="V36" s="51"/>
      <c r="W36" s="51"/>
      <c r="X36" s="53"/>
      <c r="Y36" s="53"/>
      <c r="Z36" s="53"/>
      <c r="AA36" s="53"/>
      <c r="AB36" s="51" t="s">
        <v>48</v>
      </c>
      <c r="AC36" s="51" t="s">
        <v>48</v>
      </c>
      <c r="AD36" s="51" t="s">
        <v>48</v>
      </c>
      <c r="AE36" s="51"/>
      <c r="AF36" s="51"/>
      <c r="AG36" s="51"/>
      <c r="AH36" s="51"/>
      <c r="AI36" s="52"/>
      <c r="AJ36" s="51"/>
      <c r="AK36" s="51" t="s">
        <v>48</v>
      </c>
      <c r="AL36" s="53"/>
      <c r="AM36" s="53"/>
      <c r="AN36" s="53"/>
      <c r="AO36" s="53"/>
      <c r="AP36" s="51" t="s">
        <v>48</v>
      </c>
      <c r="AQ36" s="51" t="s">
        <v>48</v>
      </c>
      <c r="AR36" s="51" t="s">
        <v>48</v>
      </c>
      <c r="AS36" s="51"/>
      <c r="AT36" s="51"/>
      <c r="AU36" s="51"/>
      <c r="AV36" s="51"/>
      <c r="AW36" s="52"/>
      <c r="AX36" s="51"/>
      <c r="AY36" s="51" t="s">
        <v>48</v>
      </c>
      <c r="AZ36" s="53"/>
      <c r="BA36" s="53"/>
      <c r="BB36" s="53"/>
      <c r="BC36" s="53"/>
      <c r="BD36" s="51" t="s">
        <v>48</v>
      </c>
      <c r="BE36" s="51" t="s">
        <v>48</v>
      </c>
      <c r="BF36" s="51" t="s">
        <v>48</v>
      </c>
      <c r="BG36" s="51"/>
      <c r="BH36" s="51"/>
      <c r="BI36" s="51"/>
      <c r="BJ36" s="51"/>
      <c r="BK36" s="52"/>
      <c r="BL36" s="51"/>
      <c r="BM36" s="51" t="s">
        <v>48</v>
      </c>
      <c r="BN36" s="53"/>
      <c r="BO36" s="53"/>
      <c r="BP36" s="53"/>
      <c r="BQ36" s="53"/>
      <c r="BR36" s="51" t="s">
        <v>48</v>
      </c>
      <c r="BS36" s="51" t="s">
        <v>48</v>
      </c>
      <c r="BT36" s="51" t="s">
        <v>48</v>
      </c>
      <c r="BU36" s="51"/>
      <c r="BV36" s="51"/>
      <c r="BW36" s="51"/>
      <c r="BX36" s="51"/>
      <c r="BY36" s="52"/>
      <c r="BZ36" s="51"/>
      <c r="CA36" s="51" t="s">
        <v>48</v>
      </c>
      <c r="CB36" s="53"/>
      <c r="CC36" s="53"/>
      <c r="CD36" s="53"/>
      <c r="CE36" s="53"/>
      <c r="CF36" s="51" t="s">
        <v>48</v>
      </c>
      <c r="CG36" s="51" t="s">
        <v>48</v>
      </c>
      <c r="CH36" s="51" t="s">
        <v>48</v>
      </c>
      <c r="CI36" s="51"/>
      <c r="CJ36" s="51"/>
      <c r="CK36" s="51"/>
      <c r="CL36" s="51"/>
      <c r="CM36" s="52"/>
      <c r="CN36" s="51"/>
      <c r="CO36" s="51" t="s">
        <v>48</v>
      </c>
      <c r="CP36" s="53"/>
      <c r="CQ36" s="53"/>
      <c r="CR36" s="53"/>
      <c r="CS36" s="53"/>
      <c r="CT36" s="51" t="s">
        <v>48</v>
      </c>
      <c r="CU36" s="51" t="s">
        <v>48</v>
      </c>
      <c r="CV36" s="51" t="s">
        <v>48</v>
      </c>
      <c r="CW36" s="51"/>
      <c r="CX36" s="51"/>
      <c r="CY36" s="51"/>
      <c r="CZ36" s="51"/>
      <c r="DA36" s="52"/>
      <c r="DB36" s="51"/>
      <c r="DC36" s="51" t="s">
        <v>48</v>
      </c>
      <c r="DD36" s="53"/>
      <c r="DE36" s="53"/>
      <c r="DF36" s="53"/>
      <c r="DG36" s="53"/>
      <c r="DH36" s="51" t="s">
        <v>48</v>
      </c>
      <c r="DI36" s="51" t="s">
        <v>48</v>
      </c>
      <c r="DJ36" s="51" t="s">
        <v>48</v>
      </c>
      <c r="DK36" s="51"/>
      <c r="DL36" s="51"/>
      <c r="DM36" s="51"/>
      <c r="DN36" s="51"/>
      <c r="DO36" s="52"/>
      <c r="DP36" s="51"/>
      <c r="DQ36" s="51" t="s">
        <v>48</v>
      </c>
      <c r="DR36" s="53"/>
      <c r="DS36" s="53"/>
      <c r="DT36" s="53"/>
      <c r="DU36" s="53"/>
      <c r="DV36" s="51" t="s">
        <v>48</v>
      </c>
      <c r="DW36" s="51" t="s">
        <v>48</v>
      </c>
      <c r="DX36" s="51" t="s">
        <v>48</v>
      </c>
      <c r="DY36" s="51"/>
      <c r="DZ36" s="51"/>
      <c r="EA36" s="51"/>
      <c r="EB36" s="51"/>
      <c r="EC36" s="52"/>
      <c r="ED36" s="51"/>
      <c r="EE36" s="51" t="s">
        <v>48</v>
      </c>
      <c r="EF36" s="53"/>
      <c r="EG36" s="53"/>
      <c r="EH36" s="53"/>
      <c r="EI36" s="53"/>
      <c r="EJ36" s="51" t="s">
        <v>48</v>
      </c>
      <c r="EK36" s="51" t="s">
        <v>48</v>
      </c>
      <c r="EL36" s="51" t="s">
        <v>48</v>
      </c>
      <c r="EM36" s="51"/>
      <c r="EN36" s="51"/>
      <c r="EO36" s="51"/>
      <c r="EP36" s="51"/>
      <c r="EQ36" s="52"/>
      <c r="ER36" s="51"/>
      <c r="ES36" s="51" t="s">
        <v>48</v>
      </c>
      <c r="ET36" s="53"/>
      <c r="EU36" s="53"/>
      <c r="EV36" s="53"/>
      <c r="EW36" s="53"/>
      <c r="EX36" s="51" t="s">
        <v>48</v>
      </c>
      <c r="EY36" s="51" t="s">
        <v>48</v>
      </c>
      <c r="EZ36" s="51" t="s">
        <v>48</v>
      </c>
      <c r="FA36" s="51"/>
      <c r="FB36" s="51"/>
      <c r="FC36" s="51"/>
      <c r="FD36" s="51"/>
      <c r="FE36" s="52"/>
      <c r="FF36" s="51"/>
      <c r="FG36" s="51" t="s">
        <v>48</v>
      </c>
      <c r="FH36" s="53"/>
      <c r="FI36" s="53"/>
      <c r="FJ36" s="53"/>
      <c r="FK36" s="53"/>
      <c r="FL36" s="51" t="s">
        <v>48</v>
      </c>
      <c r="FM36" s="51" t="s">
        <v>48</v>
      </c>
      <c r="FN36" s="51" t="s">
        <v>48</v>
      </c>
      <c r="FO36" s="51"/>
      <c r="FP36" s="51"/>
      <c r="FQ36" s="51"/>
      <c r="FR36" s="51"/>
      <c r="FS36" s="52"/>
      <c r="FT36" s="51"/>
      <c r="FU36" s="51" t="s">
        <v>48</v>
      </c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3"/>
      <c r="GK36" s="53"/>
      <c r="GL36" s="53"/>
      <c r="GM36" s="53"/>
      <c r="GN36" s="51" t="s">
        <v>48</v>
      </c>
      <c r="GO36" s="51" t="s">
        <v>48</v>
      </c>
      <c r="GP36" s="51" t="s">
        <v>48</v>
      </c>
      <c r="GQ36" s="51"/>
      <c r="GR36" s="51"/>
      <c r="GS36" s="51"/>
      <c r="GT36" s="51"/>
      <c r="GU36" s="52"/>
      <c r="GV36" s="51"/>
      <c r="GW36" s="51" t="s">
        <v>48</v>
      </c>
      <c r="GX36" s="51"/>
      <c r="GY36" s="51"/>
      <c r="GZ36" s="51"/>
      <c r="HA36" s="51"/>
      <c r="HB36" s="51"/>
      <c r="HC36" s="51"/>
      <c r="HD36" s="51"/>
      <c r="HE36" s="53"/>
      <c r="HF36" s="53"/>
      <c r="HG36" s="53"/>
      <c r="HH36" s="53"/>
      <c r="HI36" s="51" t="s">
        <v>48</v>
      </c>
      <c r="HJ36" s="51" t="s">
        <v>48</v>
      </c>
      <c r="HK36" s="51" t="s">
        <v>48</v>
      </c>
      <c r="HL36" s="51"/>
      <c r="HM36" s="51"/>
      <c r="HN36" s="51"/>
      <c r="HO36" s="51"/>
      <c r="HP36" s="52"/>
      <c r="HQ36" s="51"/>
      <c r="HR36" s="51" t="s">
        <v>48</v>
      </c>
      <c r="HS36" s="53"/>
      <c r="HT36" s="53"/>
      <c r="HU36" s="53"/>
      <c r="HV36" s="53"/>
      <c r="HW36" s="51" t="s">
        <v>48</v>
      </c>
      <c r="HX36" s="51" t="s">
        <v>48</v>
      </c>
      <c r="HY36" s="51" t="s">
        <v>48</v>
      </c>
    </row>
    <row r="37" spans="1:233" x14ac:dyDescent="0.2">
      <c r="A37" s="24">
        <v>25</v>
      </c>
      <c r="B37" s="8">
        <v>43933</v>
      </c>
      <c r="C37" s="11"/>
      <c r="D37" s="11"/>
      <c r="E37" s="11"/>
      <c r="F37" s="11"/>
      <c r="G37" s="27"/>
      <c r="H37" s="11"/>
      <c r="I37" s="11" t="s">
        <v>48</v>
      </c>
      <c r="J37" s="11"/>
      <c r="K37" s="11"/>
      <c r="L37" s="11"/>
      <c r="M37" s="11"/>
      <c r="N37" s="27"/>
      <c r="O37" s="11"/>
      <c r="P37" s="11" t="s">
        <v>48</v>
      </c>
      <c r="Q37" s="11"/>
      <c r="R37" s="11"/>
      <c r="S37" s="11"/>
      <c r="T37" s="11"/>
      <c r="U37" s="27"/>
      <c r="V37" s="11"/>
      <c r="W37" s="11" t="s">
        <v>48</v>
      </c>
      <c r="AB37" s="12" t="s">
        <v>48</v>
      </c>
      <c r="AC37" s="12" t="s">
        <v>48</v>
      </c>
      <c r="AD37" s="12" t="s">
        <v>48</v>
      </c>
      <c r="AE37" s="11"/>
      <c r="AF37" s="11"/>
      <c r="AG37" s="11"/>
      <c r="AH37" s="11"/>
      <c r="AI37" s="27"/>
      <c r="AJ37" s="11"/>
      <c r="AK37" s="11" t="s">
        <v>48</v>
      </c>
      <c r="AP37" s="12" t="s">
        <v>48</v>
      </c>
      <c r="AQ37" s="12" t="s">
        <v>48</v>
      </c>
      <c r="AR37" s="12" t="s">
        <v>48</v>
      </c>
      <c r="AS37" s="11"/>
      <c r="AT37" s="11"/>
      <c r="AU37" s="11"/>
      <c r="AV37" s="11"/>
      <c r="AW37" s="27"/>
      <c r="AX37" s="11"/>
      <c r="AY37" s="11" t="s">
        <v>48</v>
      </c>
      <c r="BD37" s="12" t="s">
        <v>48</v>
      </c>
      <c r="BE37" s="12" t="s">
        <v>48</v>
      </c>
      <c r="BF37" s="12" t="s">
        <v>48</v>
      </c>
      <c r="BG37" s="11"/>
      <c r="BH37" s="11"/>
      <c r="BI37" s="11"/>
      <c r="BJ37" s="11"/>
      <c r="BK37" s="27"/>
      <c r="BL37" s="11"/>
      <c r="BM37" s="11" t="s">
        <v>48</v>
      </c>
      <c r="BR37" s="12" t="s">
        <v>48</v>
      </c>
      <c r="BS37" s="12" t="s">
        <v>48</v>
      </c>
      <c r="BT37" s="12" t="s">
        <v>48</v>
      </c>
      <c r="BU37" s="11"/>
      <c r="BV37" s="11"/>
      <c r="BW37" s="11"/>
      <c r="BX37" s="11"/>
      <c r="BY37" s="27"/>
      <c r="BZ37" s="11"/>
      <c r="CA37" s="11" t="s">
        <v>48</v>
      </c>
      <c r="CF37" s="12" t="s">
        <v>48</v>
      </c>
      <c r="CG37" s="12" t="s">
        <v>48</v>
      </c>
      <c r="CH37" s="12" t="s">
        <v>48</v>
      </c>
      <c r="CI37" s="11"/>
      <c r="CJ37" s="11"/>
      <c r="CK37" s="11"/>
      <c r="CL37" s="11"/>
      <c r="CM37" s="27"/>
      <c r="CN37" s="11"/>
      <c r="CO37" s="11" t="s">
        <v>48</v>
      </c>
      <c r="CT37" s="12" t="s">
        <v>48</v>
      </c>
      <c r="CU37" s="12" t="s">
        <v>48</v>
      </c>
      <c r="CV37" s="12" t="s">
        <v>48</v>
      </c>
      <c r="CW37" s="11"/>
      <c r="CX37" s="11"/>
      <c r="CY37" s="11"/>
      <c r="CZ37" s="11"/>
      <c r="DA37" s="27"/>
      <c r="DB37" s="11"/>
      <c r="DC37" s="11" t="s">
        <v>48</v>
      </c>
      <c r="DH37" s="12" t="s">
        <v>48</v>
      </c>
      <c r="DI37" s="12" t="s">
        <v>48</v>
      </c>
      <c r="DJ37" s="12" t="s">
        <v>48</v>
      </c>
      <c r="DK37" s="11"/>
      <c r="DL37" s="11"/>
      <c r="DM37" s="11"/>
      <c r="DN37" s="11"/>
      <c r="DO37" s="27"/>
      <c r="DP37" s="11"/>
      <c r="DQ37" s="11" t="s">
        <v>48</v>
      </c>
      <c r="DV37" s="12" t="s">
        <v>48</v>
      </c>
      <c r="DW37" s="12" t="s">
        <v>48</v>
      </c>
      <c r="DX37" s="12" t="s">
        <v>48</v>
      </c>
      <c r="DY37" s="11"/>
      <c r="DZ37" s="11"/>
      <c r="EA37" s="11"/>
      <c r="EB37" s="11"/>
      <c r="EC37" s="27"/>
      <c r="ED37" s="11"/>
      <c r="EE37" s="11" t="s">
        <v>48</v>
      </c>
      <c r="EJ37" s="12" t="s">
        <v>48</v>
      </c>
      <c r="EK37" s="12" t="s">
        <v>48</v>
      </c>
      <c r="EL37" s="12" t="s">
        <v>48</v>
      </c>
      <c r="EM37" s="11"/>
      <c r="EN37" s="11"/>
      <c r="EO37" s="11"/>
      <c r="EP37" s="11"/>
      <c r="EQ37" s="27"/>
      <c r="ER37" s="11"/>
      <c r="ES37" s="11" t="s">
        <v>48</v>
      </c>
      <c r="EX37" s="12" t="s">
        <v>48</v>
      </c>
      <c r="EY37" s="12" t="s">
        <v>48</v>
      </c>
      <c r="EZ37" s="12" t="s">
        <v>48</v>
      </c>
      <c r="FA37" s="11"/>
      <c r="FB37" s="11"/>
      <c r="FC37" s="11"/>
      <c r="FD37" s="11"/>
      <c r="FE37" s="27"/>
      <c r="FF37" s="11"/>
      <c r="FG37" s="11" t="s">
        <v>48</v>
      </c>
      <c r="FL37" s="12" t="s">
        <v>48</v>
      </c>
      <c r="FM37" s="12" t="s">
        <v>48</v>
      </c>
      <c r="FN37" s="12" t="s">
        <v>48</v>
      </c>
      <c r="FO37" s="11"/>
      <c r="FP37" s="11"/>
      <c r="FQ37" s="11"/>
      <c r="FR37" s="11"/>
      <c r="FS37" s="27"/>
      <c r="FT37" s="11"/>
      <c r="FU37" s="11" t="s">
        <v>48</v>
      </c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N37" s="12" t="s">
        <v>48</v>
      </c>
      <c r="GO37" s="12" t="s">
        <v>48</v>
      </c>
      <c r="GP37" s="12" t="s">
        <v>48</v>
      </c>
      <c r="GQ37" s="11"/>
      <c r="GR37" s="11"/>
      <c r="GS37" s="11"/>
      <c r="GT37" s="11"/>
      <c r="GU37" s="27"/>
      <c r="GV37" s="11"/>
      <c r="GW37" s="11" t="s">
        <v>48</v>
      </c>
      <c r="GX37" s="11"/>
      <c r="GY37" s="11"/>
      <c r="GZ37" s="11"/>
      <c r="HA37" s="11"/>
      <c r="HB37" s="11"/>
      <c r="HC37" s="11"/>
      <c r="HD37" s="11"/>
      <c r="HI37" s="12" t="s">
        <v>48</v>
      </c>
      <c r="HJ37" s="12" t="s">
        <v>48</v>
      </c>
      <c r="HK37" s="12" t="s">
        <v>48</v>
      </c>
      <c r="HL37" s="11"/>
      <c r="HM37" s="11"/>
      <c r="HN37" s="11"/>
      <c r="HO37" s="11"/>
      <c r="HP37" s="27"/>
      <c r="HQ37" s="11"/>
      <c r="HR37" s="11" t="s">
        <v>48</v>
      </c>
      <c r="HW37" s="12" t="s">
        <v>48</v>
      </c>
      <c r="HX37" s="12" t="s">
        <v>48</v>
      </c>
      <c r="HY37" s="12" t="s">
        <v>48</v>
      </c>
    </row>
    <row r="38" spans="1:233" x14ac:dyDescent="0.2">
      <c r="A38" s="24">
        <v>26</v>
      </c>
      <c r="B38" s="8">
        <v>43934</v>
      </c>
      <c r="C38" s="11"/>
      <c r="D38" s="11"/>
      <c r="E38" s="11"/>
      <c r="F38" s="11"/>
      <c r="G38" s="27"/>
      <c r="H38" s="11"/>
      <c r="I38" s="11" t="s">
        <v>48</v>
      </c>
      <c r="J38" s="11"/>
      <c r="K38" s="11"/>
      <c r="L38" s="11"/>
      <c r="M38" s="11"/>
      <c r="N38" s="27"/>
      <c r="O38" s="11"/>
      <c r="P38" s="11" t="s">
        <v>48</v>
      </c>
      <c r="Q38" s="11"/>
      <c r="R38" s="11"/>
      <c r="S38" s="11"/>
      <c r="T38" s="11"/>
      <c r="U38" s="27"/>
      <c r="V38" s="11"/>
      <c r="W38" s="11" t="s">
        <v>48</v>
      </c>
      <c r="AB38" s="12" t="s">
        <v>48</v>
      </c>
      <c r="AC38" s="12" t="s">
        <v>48</v>
      </c>
      <c r="AD38" s="12" t="s">
        <v>48</v>
      </c>
      <c r="AE38" s="11"/>
      <c r="AF38" s="11"/>
      <c r="AG38" s="11"/>
      <c r="AH38" s="11"/>
      <c r="AI38" s="27"/>
      <c r="AJ38" s="11"/>
      <c r="AK38" s="11" t="s">
        <v>48</v>
      </c>
      <c r="AP38" s="12" t="s">
        <v>48</v>
      </c>
      <c r="AQ38" s="12" t="s">
        <v>48</v>
      </c>
      <c r="AR38" s="12" t="s">
        <v>48</v>
      </c>
      <c r="AS38" s="11"/>
      <c r="AT38" s="11"/>
      <c r="AU38" s="11"/>
      <c r="AV38" s="11"/>
      <c r="AW38" s="27"/>
      <c r="AX38" s="11"/>
      <c r="AY38" s="11" t="s">
        <v>48</v>
      </c>
      <c r="BD38" s="12" t="s">
        <v>48</v>
      </c>
      <c r="BE38" s="12" t="s">
        <v>48</v>
      </c>
      <c r="BF38" s="12" t="s">
        <v>48</v>
      </c>
      <c r="BG38" s="11"/>
      <c r="BH38" s="11"/>
      <c r="BI38" s="11"/>
      <c r="BJ38" s="11"/>
      <c r="BK38" s="27"/>
      <c r="BL38" s="11"/>
      <c r="BM38" s="11" t="s">
        <v>48</v>
      </c>
      <c r="BR38" s="12" t="s">
        <v>48</v>
      </c>
      <c r="BS38" s="12" t="s">
        <v>48</v>
      </c>
      <c r="BT38" s="12" t="s">
        <v>48</v>
      </c>
      <c r="BU38" s="11"/>
      <c r="BV38" s="11"/>
      <c r="BW38" s="11"/>
      <c r="BX38" s="11"/>
      <c r="BY38" s="27"/>
      <c r="BZ38" s="11"/>
      <c r="CA38" s="11" t="s">
        <v>48</v>
      </c>
      <c r="CF38" s="12" t="s">
        <v>48</v>
      </c>
      <c r="CG38" s="12" t="s">
        <v>48</v>
      </c>
      <c r="CH38" s="12" t="s">
        <v>48</v>
      </c>
      <c r="CI38" s="11"/>
      <c r="CJ38" s="11"/>
      <c r="CK38" s="11"/>
      <c r="CL38" s="11"/>
      <c r="CM38" s="27"/>
      <c r="CN38" s="11"/>
      <c r="CO38" s="11" t="s">
        <v>48</v>
      </c>
      <c r="CT38" s="12" t="s">
        <v>48</v>
      </c>
      <c r="CU38" s="12" t="s">
        <v>48</v>
      </c>
      <c r="CV38" s="12" t="s">
        <v>48</v>
      </c>
      <c r="CW38" s="11"/>
      <c r="CX38" s="11"/>
      <c r="CY38" s="11"/>
      <c r="CZ38" s="11"/>
      <c r="DA38" s="27"/>
      <c r="DB38" s="11"/>
      <c r="DC38" s="11" t="s">
        <v>48</v>
      </c>
      <c r="DH38" s="12" t="s">
        <v>48</v>
      </c>
      <c r="DI38" s="12" t="s">
        <v>48</v>
      </c>
      <c r="DJ38" s="12" t="s">
        <v>48</v>
      </c>
      <c r="DK38" s="11"/>
      <c r="DL38" s="11"/>
      <c r="DM38" s="11"/>
      <c r="DN38" s="11"/>
      <c r="DO38" s="27"/>
      <c r="DP38" s="11"/>
      <c r="DQ38" s="11" t="s">
        <v>48</v>
      </c>
      <c r="DV38" s="12" t="s">
        <v>48</v>
      </c>
      <c r="DW38" s="12" t="s">
        <v>48</v>
      </c>
      <c r="DX38" s="12" t="s">
        <v>48</v>
      </c>
      <c r="DY38" s="11"/>
      <c r="DZ38" s="11"/>
      <c r="EA38" s="11"/>
      <c r="EB38" s="11"/>
      <c r="EC38" s="27"/>
      <c r="ED38" s="11"/>
      <c r="EE38" s="11" t="s">
        <v>48</v>
      </c>
      <c r="EJ38" s="12" t="s">
        <v>48</v>
      </c>
      <c r="EK38" s="12" t="s">
        <v>48</v>
      </c>
      <c r="EL38" s="12" t="s">
        <v>48</v>
      </c>
      <c r="EM38" s="11"/>
      <c r="EN38" s="11"/>
      <c r="EO38" s="11"/>
      <c r="EP38" s="11"/>
      <c r="EQ38" s="27"/>
      <c r="ER38" s="11"/>
      <c r="ES38" s="11" t="s">
        <v>48</v>
      </c>
      <c r="EX38" s="12" t="s">
        <v>48</v>
      </c>
      <c r="EY38" s="12" t="s">
        <v>48</v>
      </c>
      <c r="EZ38" s="12" t="s">
        <v>48</v>
      </c>
      <c r="FA38" s="11"/>
      <c r="FB38" s="11"/>
      <c r="FC38" s="11"/>
      <c r="FD38" s="11"/>
      <c r="FE38" s="27"/>
      <c r="FF38" s="11"/>
      <c r="FG38" s="11" t="s">
        <v>48</v>
      </c>
      <c r="FL38" s="12" t="s">
        <v>48</v>
      </c>
      <c r="FM38" s="12" t="s">
        <v>48</v>
      </c>
      <c r="FN38" s="12" t="s">
        <v>48</v>
      </c>
      <c r="FO38" s="11"/>
      <c r="FP38" s="11"/>
      <c r="FQ38" s="11"/>
      <c r="FR38" s="11"/>
      <c r="FS38" s="27"/>
      <c r="FT38" s="11"/>
      <c r="FU38" s="11" t="s">
        <v>48</v>
      </c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N38" s="12" t="s">
        <v>48</v>
      </c>
      <c r="GO38" s="12" t="s">
        <v>48</v>
      </c>
      <c r="GP38" s="12" t="s">
        <v>48</v>
      </c>
      <c r="GQ38" s="11"/>
      <c r="GR38" s="11"/>
      <c r="GS38" s="11"/>
      <c r="GT38" s="11"/>
      <c r="GU38" s="27"/>
      <c r="GV38" s="11"/>
      <c r="GW38" s="11" t="s">
        <v>48</v>
      </c>
      <c r="GX38" s="11"/>
      <c r="GY38" s="11"/>
      <c r="GZ38" s="11"/>
      <c r="HA38" s="11"/>
      <c r="HB38" s="11"/>
      <c r="HC38" s="11"/>
      <c r="HD38" s="11"/>
      <c r="HI38" s="12" t="s">
        <v>48</v>
      </c>
      <c r="HJ38" s="12" t="s">
        <v>48</v>
      </c>
      <c r="HK38" s="12" t="s">
        <v>48</v>
      </c>
      <c r="HL38" s="11"/>
      <c r="HM38" s="11"/>
      <c r="HN38" s="11"/>
      <c r="HO38" s="11"/>
      <c r="HP38" s="27"/>
      <c r="HQ38" s="11"/>
      <c r="HR38" s="11" t="s">
        <v>48</v>
      </c>
      <c r="HW38" s="12" t="s">
        <v>48</v>
      </c>
      <c r="HX38" s="12" t="s">
        <v>48</v>
      </c>
      <c r="HY38" s="12" t="s">
        <v>48</v>
      </c>
    </row>
    <row r="39" spans="1:233" x14ac:dyDescent="0.2">
      <c r="A39" s="24">
        <v>27</v>
      </c>
      <c r="B39" s="8">
        <v>43935</v>
      </c>
      <c r="C39" s="11"/>
      <c r="D39" s="11"/>
      <c r="E39" s="11"/>
      <c r="F39" s="11"/>
      <c r="G39" s="27"/>
      <c r="H39" s="11"/>
      <c r="I39" s="11" t="s">
        <v>48</v>
      </c>
      <c r="J39" s="11"/>
      <c r="K39" s="11"/>
      <c r="L39" s="11"/>
      <c r="M39" s="11"/>
      <c r="N39" s="27"/>
      <c r="O39" s="11"/>
      <c r="P39" s="11" t="s">
        <v>48</v>
      </c>
      <c r="Q39" s="11"/>
      <c r="R39" s="11"/>
      <c r="S39" s="11"/>
      <c r="T39" s="11"/>
      <c r="U39" s="27"/>
      <c r="V39" s="11"/>
      <c r="W39" s="11" t="s">
        <v>48</v>
      </c>
      <c r="AB39" s="12" t="s">
        <v>48</v>
      </c>
      <c r="AC39" s="12" t="s">
        <v>48</v>
      </c>
      <c r="AD39" s="12" t="s">
        <v>48</v>
      </c>
      <c r="AE39" s="11"/>
      <c r="AF39" s="11"/>
      <c r="AG39" s="11"/>
      <c r="AH39" s="11"/>
      <c r="AI39" s="27"/>
      <c r="AJ39" s="11"/>
      <c r="AK39" s="11" t="s">
        <v>48</v>
      </c>
      <c r="AP39" s="12" t="s">
        <v>48</v>
      </c>
      <c r="AQ39" s="12" t="s">
        <v>48</v>
      </c>
      <c r="AR39" s="12" t="s">
        <v>48</v>
      </c>
      <c r="AS39" s="11"/>
      <c r="AT39" s="11"/>
      <c r="AU39" s="11"/>
      <c r="AV39" s="11"/>
      <c r="AW39" s="27"/>
      <c r="AX39" s="11"/>
      <c r="AY39" s="11" t="s">
        <v>48</v>
      </c>
      <c r="BD39" s="12" t="s">
        <v>48</v>
      </c>
      <c r="BE39" s="12" t="s">
        <v>48</v>
      </c>
      <c r="BF39" s="12" t="s">
        <v>48</v>
      </c>
      <c r="BG39" s="11"/>
      <c r="BH39" s="11"/>
      <c r="BI39" s="11"/>
      <c r="BJ39" s="11"/>
      <c r="BK39" s="27"/>
      <c r="BL39" s="11"/>
      <c r="BM39" s="11" t="s">
        <v>48</v>
      </c>
      <c r="BR39" s="12" t="s">
        <v>48</v>
      </c>
      <c r="BS39" s="12" t="s">
        <v>48</v>
      </c>
      <c r="BT39" s="12" t="s">
        <v>48</v>
      </c>
      <c r="BU39" s="11"/>
      <c r="BV39" s="11"/>
      <c r="BW39" s="11"/>
      <c r="BX39" s="11"/>
      <c r="BY39" s="27"/>
      <c r="BZ39" s="11"/>
      <c r="CA39" s="11" t="s">
        <v>48</v>
      </c>
      <c r="CF39" s="12" t="s">
        <v>48</v>
      </c>
      <c r="CG39" s="12" t="s">
        <v>48</v>
      </c>
      <c r="CH39" s="12" t="s">
        <v>48</v>
      </c>
      <c r="CI39" s="11"/>
      <c r="CJ39" s="11"/>
      <c r="CK39" s="11"/>
      <c r="CL39" s="11"/>
      <c r="CM39" s="27"/>
      <c r="CN39" s="11"/>
      <c r="CO39" s="11" t="s">
        <v>48</v>
      </c>
      <c r="CT39" s="12" t="s">
        <v>48</v>
      </c>
      <c r="CU39" s="12" t="s">
        <v>48</v>
      </c>
      <c r="CV39" s="12" t="s">
        <v>48</v>
      </c>
      <c r="CW39" s="11"/>
      <c r="CX39" s="11"/>
      <c r="CY39" s="11"/>
      <c r="CZ39" s="11"/>
      <c r="DA39" s="27"/>
      <c r="DB39" s="11"/>
      <c r="DC39" s="11" t="s">
        <v>48</v>
      </c>
      <c r="DH39" s="12" t="s">
        <v>48</v>
      </c>
      <c r="DI39" s="12" t="s">
        <v>48</v>
      </c>
      <c r="DJ39" s="12" t="s">
        <v>48</v>
      </c>
      <c r="DK39" s="11"/>
      <c r="DL39" s="11"/>
      <c r="DM39" s="11"/>
      <c r="DN39" s="11"/>
      <c r="DO39" s="27"/>
      <c r="DP39" s="11"/>
      <c r="DQ39" s="11" t="s">
        <v>48</v>
      </c>
      <c r="DV39" s="12" t="s">
        <v>48</v>
      </c>
      <c r="DW39" s="12" t="s">
        <v>48</v>
      </c>
      <c r="DX39" s="12" t="s">
        <v>48</v>
      </c>
      <c r="DY39" s="11"/>
      <c r="DZ39" s="11"/>
      <c r="EA39" s="11"/>
      <c r="EB39" s="11"/>
      <c r="EC39" s="27"/>
      <c r="ED39" s="11"/>
      <c r="EE39" s="11" t="s">
        <v>48</v>
      </c>
      <c r="EJ39" s="12" t="s">
        <v>48</v>
      </c>
      <c r="EK39" s="12" t="s">
        <v>48</v>
      </c>
      <c r="EL39" s="12" t="s">
        <v>48</v>
      </c>
      <c r="EM39" s="11"/>
      <c r="EN39" s="11"/>
      <c r="EO39" s="11"/>
      <c r="EP39" s="11"/>
      <c r="EQ39" s="27"/>
      <c r="ER39" s="11"/>
      <c r="ES39" s="11" t="s">
        <v>48</v>
      </c>
      <c r="EX39" s="12" t="s">
        <v>48</v>
      </c>
      <c r="EY39" s="12" t="s">
        <v>48</v>
      </c>
      <c r="EZ39" s="12" t="s">
        <v>48</v>
      </c>
      <c r="FA39" s="11"/>
      <c r="FB39" s="11"/>
      <c r="FC39" s="11"/>
      <c r="FD39" s="11"/>
      <c r="FE39" s="27"/>
      <c r="FF39" s="11"/>
      <c r="FG39" s="11" t="s">
        <v>48</v>
      </c>
      <c r="FL39" s="12" t="s">
        <v>48</v>
      </c>
      <c r="FM39" s="12" t="s">
        <v>48</v>
      </c>
      <c r="FN39" s="12" t="s">
        <v>48</v>
      </c>
      <c r="FO39" s="11"/>
      <c r="FP39" s="11"/>
      <c r="FQ39" s="11"/>
      <c r="FR39" s="11"/>
      <c r="FS39" s="27"/>
      <c r="FT39" s="11"/>
      <c r="FU39" s="11" t="s">
        <v>48</v>
      </c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N39" s="12" t="s">
        <v>48</v>
      </c>
      <c r="GO39" s="12" t="s">
        <v>48</v>
      </c>
      <c r="GP39" s="12" t="s">
        <v>48</v>
      </c>
      <c r="GQ39" s="11"/>
      <c r="GR39" s="11"/>
      <c r="GS39" s="11"/>
      <c r="GT39" s="11"/>
      <c r="GU39" s="27"/>
      <c r="GV39" s="11"/>
      <c r="GW39" s="11" t="s">
        <v>48</v>
      </c>
      <c r="GX39" s="11"/>
      <c r="GY39" s="11"/>
      <c r="GZ39" s="11"/>
      <c r="HA39" s="11"/>
      <c r="HB39" s="11"/>
      <c r="HC39" s="11"/>
      <c r="HD39" s="11"/>
      <c r="HI39" s="12" t="s">
        <v>48</v>
      </c>
      <c r="HJ39" s="12" t="s">
        <v>48</v>
      </c>
      <c r="HK39" s="12" t="s">
        <v>48</v>
      </c>
      <c r="HL39" s="11"/>
      <c r="HM39" s="11"/>
      <c r="HN39" s="11"/>
      <c r="HO39" s="11"/>
      <c r="HP39" s="27"/>
      <c r="HQ39" s="11"/>
      <c r="HR39" s="11" t="s">
        <v>48</v>
      </c>
      <c r="HW39" s="12" t="s">
        <v>48</v>
      </c>
      <c r="HX39" s="12" t="s">
        <v>48</v>
      </c>
      <c r="HY39" s="12" t="s">
        <v>48</v>
      </c>
    </row>
    <row r="40" spans="1:233" x14ac:dyDescent="0.2">
      <c r="A40" s="24">
        <v>28</v>
      </c>
      <c r="B40" s="8">
        <v>43936</v>
      </c>
      <c r="C40" s="11"/>
      <c r="D40" s="11"/>
      <c r="E40" s="11"/>
      <c r="F40" s="11"/>
      <c r="G40" s="27"/>
      <c r="H40" s="11"/>
      <c r="I40" s="11" t="s">
        <v>48</v>
      </c>
      <c r="J40" s="11"/>
      <c r="K40" s="11"/>
      <c r="L40" s="11"/>
      <c r="M40" s="11"/>
      <c r="N40" s="27"/>
      <c r="O40" s="11"/>
      <c r="P40" s="11" t="s">
        <v>48</v>
      </c>
      <c r="Q40" s="11"/>
      <c r="R40" s="11"/>
      <c r="S40" s="11"/>
      <c r="T40" s="11"/>
      <c r="U40" s="27"/>
      <c r="V40" s="11"/>
      <c r="W40" s="11" t="s">
        <v>48</v>
      </c>
      <c r="AB40" s="12" t="s">
        <v>48</v>
      </c>
      <c r="AC40" s="12" t="s">
        <v>48</v>
      </c>
      <c r="AD40" s="12" t="s">
        <v>48</v>
      </c>
      <c r="AE40" s="11"/>
      <c r="AF40" s="11"/>
      <c r="AG40" s="11"/>
      <c r="AH40" s="11"/>
      <c r="AI40" s="27"/>
      <c r="AJ40" s="11"/>
      <c r="AK40" s="11" t="s">
        <v>48</v>
      </c>
      <c r="AP40" s="12" t="s">
        <v>48</v>
      </c>
      <c r="AQ40" s="12" t="s">
        <v>48</v>
      </c>
      <c r="AR40" s="12" t="s">
        <v>48</v>
      </c>
      <c r="AS40" s="11"/>
      <c r="AT40" s="11"/>
      <c r="AU40" s="11"/>
      <c r="AV40" s="11"/>
      <c r="AW40" s="27"/>
      <c r="AX40" s="11"/>
      <c r="AY40" s="11" t="s">
        <v>48</v>
      </c>
      <c r="BD40" s="12" t="s">
        <v>48</v>
      </c>
      <c r="BE40" s="12" t="s">
        <v>48</v>
      </c>
      <c r="BF40" s="12" t="s">
        <v>48</v>
      </c>
      <c r="BG40" s="11"/>
      <c r="BH40" s="11"/>
      <c r="BI40" s="11"/>
      <c r="BJ40" s="11"/>
      <c r="BK40" s="27"/>
      <c r="BL40" s="11"/>
      <c r="BM40" s="11" t="s">
        <v>48</v>
      </c>
      <c r="BR40" s="12" t="s">
        <v>48</v>
      </c>
      <c r="BS40" s="12" t="s">
        <v>48</v>
      </c>
      <c r="BT40" s="12" t="s">
        <v>48</v>
      </c>
      <c r="BU40" s="11"/>
      <c r="BV40" s="11"/>
      <c r="BW40" s="11"/>
      <c r="BX40" s="11"/>
      <c r="BY40" s="27"/>
      <c r="BZ40" s="11"/>
      <c r="CA40" s="11" t="s">
        <v>48</v>
      </c>
      <c r="CF40" s="12" t="s">
        <v>48</v>
      </c>
      <c r="CG40" s="12" t="s">
        <v>48</v>
      </c>
      <c r="CH40" s="12" t="s">
        <v>48</v>
      </c>
      <c r="CI40" s="11"/>
      <c r="CJ40" s="11"/>
      <c r="CK40" s="11"/>
      <c r="CL40" s="11"/>
      <c r="CM40" s="27"/>
      <c r="CN40" s="11"/>
      <c r="CO40" s="11" t="s">
        <v>48</v>
      </c>
      <c r="CT40" s="12" t="s">
        <v>48</v>
      </c>
      <c r="CU40" s="12" t="s">
        <v>48</v>
      </c>
      <c r="CV40" s="12" t="s">
        <v>48</v>
      </c>
      <c r="CW40" s="11"/>
      <c r="CX40" s="11"/>
      <c r="CY40" s="11"/>
      <c r="CZ40" s="11"/>
      <c r="DA40" s="27"/>
      <c r="DB40" s="11"/>
      <c r="DC40" s="11" t="s">
        <v>48</v>
      </c>
      <c r="DH40" s="12" t="s">
        <v>48</v>
      </c>
      <c r="DI40" s="12" t="s">
        <v>48</v>
      </c>
      <c r="DJ40" s="12" t="s">
        <v>48</v>
      </c>
      <c r="DK40" s="11"/>
      <c r="DL40" s="11"/>
      <c r="DM40" s="11"/>
      <c r="DN40" s="11"/>
      <c r="DO40" s="27"/>
      <c r="DP40" s="11"/>
      <c r="DQ40" s="11" t="s">
        <v>48</v>
      </c>
      <c r="DV40" s="12" t="s">
        <v>48</v>
      </c>
      <c r="DW40" s="12" t="s">
        <v>48</v>
      </c>
      <c r="DX40" s="12" t="s">
        <v>48</v>
      </c>
      <c r="DY40" s="11"/>
      <c r="DZ40" s="11"/>
      <c r="EA40" s="11"/>
      <c r="EB40" s="11"/>
      <c r="EC40" s="27"/>
      <c r="ED40" s="11"/>
      <c r="EE40" s="11" t="s">
        <v>48</v>
      </c>
      <c r="EJ40" s="12" t="s">
        <v>48</v>
      </c>
      <c r="EK40" s="12" t="s">
        <v>48</v>
      </c>
      <c r="EL40" s="12" t="s">
        <v>48</v>
      </c>
      <c r="EM40" s="11"/>
      <c r="EN40" s="11"/>
      <c r="EO40" s="11"/>
      <c r="EP40" s="11"/>
      <c r="EQ40" s="27"/>
      <c r="ER40" s="11"/>
      <c r="ES40" s="11" t="s">
        <v>48</v>
      </c>
      <c r="EX40" s="12" t="s">
        <v>48</v>
      </c>
      <c r="EY40" s="12" t="s">
        <v>48</v>
      </c>
      <c r="EZ40" s="12" t="s">
        <v>48</v>
      </c>
      <c r="FA40" s="11"/>
      <c r="FB40" s="11"/>
      <c r="FC40" s="11"/>
      <c r="FD40" s="11"/>
      <c r="FE40" s="27"/>
      <c r="FF40" s="11"/>
      <c r="FG40" s="11" t="s">
        <v>48</v>
      </c>
      <c r="FL40" s="12" t="s">
        <v>48</v>
      </c>
      <c r="FM40" s="12" t="s">
        <v>48</v>
      </c>
      <c r="FN40" s="12" t="s">
        <v>48</v>
      </c>
      <c r="FO40" s="11"/>
      <c r="FP40" s="11"/>
      <c r="FQ40" s="11"/>
      <c r="FR40" s="11"/>
      <c r="FS40" s="27"/>
      <c r="FT40" s="11"/>
      <c r="FU40" s="11" t="s">
        <v>48</v>
      </c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N40" s="12" t="s">
        <v>48</v>
      </c>
      <c r="GO40" s="12" t="s">
        <v>48</v>
      </c>
      <c r="GP40" s="12" t="s">
        <v>48</v>
      </c>
      <c r="GQ40" s="11"/>
      <c r="GR40" s="11"/>
      <c r="GS40" s="11"/>
      <c r="GT40" s="11"/>
      <c r="GU40" s="27"/>
      <c r="GV40" s="11"/>
      <c r="GW40" s="11" t="s">
        <v>48</v>
      </c>
      <c r="GX40" s="11"/>
      <c r="GY40" s="11"/>
      <c r="GZ40" s="11"/>
      <c r="HA40" s="11"/>
      <c r="HB40" s="11"/>
      <c r="HC40" s="11"/>
      <c r="HD40" s="11"/>
      <c r="HI40" s="12" t="s">
        <v>48</v>
      </c>
      <c r="HJ40" s="12" t="s">
        <v>48</v>
      </c>
      <c r="HK40" s="12" t="s">
        <v>48</v>
      </c>
      <c r="HL40" s="11"/>
      <c r="HM40" s="11"/>
      <c r="HN40" s="11"/>
      <c r="HO40" s="11"/>
      <c r="HP40" s="27"/>
      <c r="HQ40" s="11"/>
      <c r="HR40" s="11" t="s">
        <v>48</v>
      </c>
      <c r="HW40" s="12" t="s">
        <v>48</v>
      </c>
      <c r="HX40" s="12" t="s">
        <v>48</v>
      </c>
      <c r="HY40" s="12" t="s">
        <v>48</v>
      </c>
    </row>
    <row r="41" spans="1:233" x14ac:dyDescent="0.2">
      <c r="A41" s="24">
        <v>29</v>
      </c>
      <c r="B41" s="8">
        <v>43937</v>
      </c>
      <c r="C41" s="11"/>
      <c r="D41" s="11"/>
      <c r="E41" s="11"/>
      <c r="F41" s="11"/>
      <c r="G41" s="27"/>
      <c r="H41" s="11"/>
      <c r="I41" s="11" t="s">
        <v>48</v>
      </c>
      <c r="J41" s="11"/>
      <c r="K41" s="11"/>
      <c r="L41" s="11"/>
      <c r="M41" s="11"/>
      <c r="N41" s="27"/>
      <c r="O41" s="11"/>
      <c r="P41" s="11" t="s">
        <v>48</v>
      </c>
      <c r="Q41" s="11"/>
      <c r="R41" s="11"/>
      <c r="S41" s="11"/>
      <c r="T41" s="11"/>
      <c r="U41" s="27"/>
      <c r="V41" s="11"/>
      <c r="W41" s="11" t="s">
        <v>48</v>
      </c>
      <c r="AB41" s="12" t="s">
        <v>48</v>
      </c>
      <c r="AC41" s="12" t="s">
        <v>48</v>
      </c>
      <c r="AD41" s="12" t="s">
        <v>48</v>
      </c>
      <c r="AE41" s="11"/>
      <c r="AF41" s="11"/>
      <c r="AG41" s="11"/>
      <c r="AH41" s="11"/>
      <c r="AI41" s="27"/>
      <c r="AJ41" s="11"/>
      <c r="AK41" s="11" t="s">
        <v>48</v>
      </c>
      <c r="AP41" s="12" t="s">
        <v>48</v>
      </c>
      <c r="AQ41" s="12" t="s">
        <v>48</v>
      </c>
      <c r="AR41" s="12" t="s">
        <v>48</v>
      </c>
      <c r="AS41" s="11"/>
      <c r="AT41" s="11"/>
      <c r="AU41" s="11"/>
      <c r="AV41" s="11"/>
      <c r="AW41" s="27"/>
      <c r="AX41" s="11"/>
      <c r="AY41" s="11" t="s">
        <v>48</v>
      </c>
      <c r="BD41" s="12" t="s">
        <v>48</v>
      </c>
      <c r="BE41" s="12" t="s">
        <v>48</v>
      </c>
      <c r="BF41" s="12" t="s">
        <v>48</v>
      </c>
      <c r="BG41" s="11"/>
      <c r="BH41" s="11"/>
      <c r="BI41" s="11"/>
      <c r="BJ41" s="11"/>
      <c r="BK41" s="27"/>
      <c r="BL41" s="11"/>
      <c r="BM41" s="11" t="s">
        <v>48</v>
      </c>
      <c r="BR41" s="12" t="s">
        <v>48</v>
      </c>
      <c r="BS41" s="12" t="s">
        <v>48</v>
      </c>
      <c r="BT41" s="12" t="s">
        <v>48</v>
      </c>
      <c r="BU41" s="11"/>
      <c r="BV41" s="11"/>
      <c r="BW41" s="11"/>
      <c r="BX41" s="11"/>
      <c r="BY41" s="27"/>
      <c r="BZ41" s="11"/>
      <c r="CA41" s="11" t="s">
        <v>48</v>
      </c>
      <c r="CF41" s="12" t="s">
        <v>48</v>
      </c>
      <c r="CG41" s="12" t="s">
        <v>48</v>
      </c>
      <c r="CH41" s="12" t="s">
        <v>48</v>
      </c>
      <c r="CI41" s="11"/>
      <c r="CJ41" s="11"/>
      <c r="CK41" s="11"/>
      <c r="CL41" s="11"/>
      <c r="CM41" s="27"/>
      <c r="CN41" s="11"/>
      <c r="CO41" s="11" t="s">
        <v>48</v>
      </c>
      <c r="CT41" s="12" t="s">
        <v>48</v>
      </c>
      <c r="CU41" s="12" t="s">
        <v>48</v>
      </c>
      <c r="CV41" s="12" t="s">
        <v>48</v>
      </c>
      <c r="CW41" s="11"/>
      <c r="CX41" s="11"/>
      <c r="CY41" s="11"/>
      <c r="CZ41" s="11"/>
      <c r="DA41" s="27"/>
      <c r="DB41" s="11"/>
      <c r="DC41" s="11" t="s">
        <v>48</v>
      </c>
      <c r="DH41" s="12" t="s">
        <v>48</v>
      </c>
      <c r="DI41" s="12" t="s">
        <v>48</v>
      </c>
      <c r="DJ41" s="12" t="s">
        <v>48</v>
      </c>
      <c r="DK41" s="11"/>
      <c r="DL41" s="11"/>
      <c r="DM41" s="11"/>
      <c r="DN41" s="11"/>
      <c r="DO41" s="27"/>
      <c r="DP41" s="11"/>
      <c r="DQ41" s="11" t="s">
        <v>48</v>
      </c>
      <c r="DV41" s="12" t="s">
        <v>48</v>
      </c>
      <c r="DW41" s="12" t="s">
        <v>48</v>
      </c>
      <c r="DX41" s="12" t="s">
        <v>48</v>
      </c>
      <c r="DY41" s="11"/>
      <c r="DZ41" s="11"/>
      <c r="EA41" s="11"/>
      <c r="EB41" s="11"/>
      <c r="EC41" s="27"/>
      <c r="ED41" s="11"/>
      <c r="EE41" s="11" t="s">
        <v>48</v>
      </c>
      <c r="EJ41" s="12" t="s">
        <v>48</v>
      </c>
      <c r="EK41" s="12" t="s">
        <v>48</v>
      </c>
      <c r="EL41" s="12" t="s">
        <v>48</v>
      </c>
      <c r="EM41" s="11"/>
      <c r="EN41" s="11"/>
      <c r="EO41" s="11"/>
      <c r="EP41" s="11"/>
      <c r="EQ41" s="27"/>
      <c r="ER41" s="11"/>
      <c r="ES41" s="11" t="s">
        <v>48</v>
      </c>
      <c r="EX41" s="12" t="s">
        <v>48</v>
      </c>
      <c r="EY41" s="12" t="s">
        <v>48</v>
      </c>
      <c r="EZ41" s="12" t="s">
        <v>48</v>
      </c>
      <c r="FA41" s="11"/>
      <c r="FB41" s="11"/>
      <c r="FC41" s="11"/>
      <c r="FD41" s="11"/>
      <c r="FE41" s="27"/>
      <c r="FF41" s="11"/>
      <c r="FG41" s="11" t="s">
        <v>48</v>
      </c>
      <c r="FL41" s="12" t="s">
        <v>48</v>
      </c>
      <c r="FM41" s="12" t="s">
        <v>48</v>
      </c>
      <c r="FN41" s="12" t="s">
        <v>48</v>
      </c>
      <c r="FO41" s="11"/>
      <c r="FP41" s="11"/>
      <c r="FQ41" s="11"/>
      <c r="FR41" s="11"/>
      <c r="FS41" s="27"/>
      <c r="FT41" s="11"/>
      <c r="FU41" s="11" t="s">
        <v>48</v>
      </c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N41" s="12" t="s">
        <v>48</v>
      </c>
      <c r="GO41" s="12" t="s">
        <v>48</v>
      </c>
      <c r="GP41" s="12" t="s">
        <v>48</v>
      </c>
      <c r="GQ41" s="11"/>
      <c r="GR41" s="11"/>
      <c r="GS41" s="11"/>
      <c r="GT41" s="11"/>
      <c r="GU41" s="27"/>
      <c r="GV41" s="11"/>
      <c r="GW41" s="11" t="s">
        <v>48</v>
      </c>
      <c r="GX41" s="11"/>
      <c r="GY41" s="11"/>
      <c r="GZ41" s="11"/>
      <c r="HA41" s="11"/>
      <c r="HB41" s="11"/>
      <c r="HC41" s="11"/>
      <c r="HD41" s="11"/>
      <c r="HI41" s="12" t="s">
        <v>48</v>
      </c>
      <c r="HJ41" s="12" t="s">
        <v>48</v>
      </c>
      <c r="HK41" s="12" t="s">
        <v>48</v>
      </c>
      <c r="HL41" s="11"/>
      <c r="HM41" s="11"/>
      <c r="HN41" s="11"/>
      <c r="HO41" s="11"/>
      <c r="HP41" s="27"/>
      <c r="HQ41" s="11"/>
      <c r="HR41" s="11" t="s">
        <v>48</v>
      </c>
      <c r="HW41" s="12" t="s">
        <v>48</v>
      </c>
      <c r="HX41" s="12" t="s">
        <v>48</v>
      </c>
      <c r="HY41" s="12" t="s">
        <v>48</v>
      </c>
    </row>
    <row r="42" spans="1:233" x14ac:dyDescent="0.2">
      <c r="A42" s="24">
        <v>30</v>
      </c>
      <c r="B42" s="8">
        <v>43938</v>
      </c>
      <c r="C42" s="11"/>
      <c r="D42" s="11"/>
      <c r="E42" s="11"/>
      <c r="F42" s="11"/>
      <c r="G42" s="27"/>
      <c r="H42" s="11"/>
      <c r="I42" s="11" t="s">
        <v>48</v>
      </c>
      <c r="J42" s="11"/>
      <c r="K42" s="11"/>
      <c r="L42" s="11"/>
      <c r="M42" s="11"/>
      <c r="N42" s="27"/>
      <c r="O42" s="11"/>
      <c r="P42" s="11" t="s">
        <v>48</v>
      </c>
      <c r="Q42" s="11"/>
      <c r="R42" s="11"/>
      <c r="S42" s="11"/>
      <c r="T42" s="11"/>
      <c r="U42" s="27"/>
      <c r="V42" s="11"/>
      <c r="W42" s="11" t="s">
        <v>48</v>
      </c>
      <c r="AB42" s="12" t="s">
        <v>48</v>
      </c>
      <c r="AC42" s="12" t="s">
        <v>48</v>
      </c>
      <c r="AD42" s="12" t="s">
        <v>48</v>
      </c>
      <c r="AE42" s="11"/>
      <c r="AF42" s="11"/>
      <c r="AG42" s="11"/>
      <c r="AH42" s="11"/>
      <c r="AI42" s="27"/>
      <c r="AJ42" s="11"/>
      <c r="AK42" s="11" t="s">
        <v>48</v>
      </c>
      <c r="AP42" s="12" t="s">
        <v>48</v>
      </c>
      <c r="AQ42" s="12" t="s">
        <v>48</v>
      </c>
      <c r="AR42" s="12" t="s">
        <v>48</v>
      </c>
      <c r="AS42" s="11"/>
      <c r="AT42" s="11"/>
      <c r="AU42" s="11"/>
      <c r="AV42" s="11"/>
      <c r="AW42" s="27"/>
      <c r="AX42" s="11"/>
      <c r="AY42" s="11" t="s">
        <v>48</v>
      </c>
      <c r="BD42" s="12" t="s">
        <v>48</v>
      </c>
      <c r="BE42" s="12" t="s">
        <v>48</v>
      </c>
      <c r="BF42" s="12" t="s">
        <v>48</v>
      </c>
      <c r="BG42" s="11"/>
      <c r="BH42" s="11"/>
      <c r="BI42" s="11"/>
      <c r="BJ42" s="11"/>
      <c r="BK42" s="27"/>
      <c r="BL42" s="11"/>
      <c r="BM42" s="11" t="s">
        <v>48</v>
      </c>
      <c r="BR42" s="12" t="s">
        <v>48</v>
      </c>
      <c r="BS42" s="12" t="s">
        <v>48</v>
      </c>
      <c r="BT42" s="12" t="s">
        <v>48</v>
      </c>
      <c r="BU42" s="11"/>
      <c r="BV42" s="11"/>
      <c r="BW42" s="11"/>
      <c r="BX42" s="11"/>
      <c r="BY42" s="27"/>
      <c r="BZ42" s="11"/>
      <c r="CA42" s="11" t="s">
        <v>48</v>
      </c>
      <c r="CF42" s="12" t="s">
        <v>48</v>
      </c>
      <c r="CG42" s="12" t="s">
        <v>48</v>
      </c>
      <c r="CH42" s="12" t="s">
        <v>48</v>
      </c>
      <c r="CI42" s="11"/>
      <c r="CJ42" s="11"/>
      <c r="CK42" s="11"/>
      <c r="CL42" s="11"/>
      <c r="CM42" s="27"/>
      <c r="CN42" s="11"/>
      <c r="CO42" s="11" t="s">
        <v>48</v>
      </c>
      <c r="CT42" s="12" t="s">
        <v>48</v>
      </c>
      <c r="CU42" s="12" t="s">
        <v>48</v>
      </c>
      <c r="CV42" s="12" t="s">
        <v>48</v>
      </c>
      <c r="CW42" s="11"/>
      <c r="CX42" s="11"/>
      <c r="CY42" s="11"/>
      <c r="CZ42" s="11"/>
      <c r="DA42" s="27"/>
      <c r="DB42" s="11"/>
      <c r="DC42" s="11" t="s">
        <v>48</v>
      </c>
      <c r="DH42" s="12" t="s">
        <v>48</v>
      </c>
      <c r="DI42" s="12" t="s">
        <v>48</v>
      </c>
      <c r="DJ42" s="12" t="s">
        <v>48</v>
      </c>
      <c r="DK42" s="11"/>
      <c r="DL42" s="11"/>
      <c r="DM42" s="11"/>
      <c r="DN42" s="11"/>
      <c r="DO42" s="27"/>
      <c r="DP42" s="11"/>
      <c r="DQ42" s="11" t="s">
        <v>48</v>
      </c>
      <c r="DV42" s="12" t="s">
        <v>48</v>
      </c>
      <c r="DW42" s="12" t="s">
        <v>48</v>
      </c>
      <c r="DX42" s="12" t="s">
        <v>48</v>
      </c>
      <c r="DY42" s="11"/>
      <c r="DZ42" s="11"/>
      <c r="EA42" s="11"/>
      <c r="EB42" s="11"/>
      <c r="EC42" s="27"/>
      <c r="ED42" s="11"/>
      <c r="EE42" s="11" t="s">
        <v>48</v>
      </c>
      <c r="EJ42" s="12" t="s">
        <v>48</v>
      </c>
      <c r="EK42" s="12" t="s">
        <v>48</v>
      </c>
      <c r="EL42" s="12" t="s">
        <v>48</v>
      </c>
      <c r="EM42" s="11"/>
      <c r="EN42" s="11"/>
      <c r="EO42" s="11"/>
      <c r="EP42" s="11"/>
      <c r="EQ42" s="27"/>
      <c r="ER42" s="11"/>
      <c r="ES42" s="11" t="s">
        <v>48</v>
      </c>
      <c r="EX42" s="12" t="s">
        <v>48</v>
      </c>
      <c r="EY42" s="12" t="s">
        <v>48</v>
      </c>
      <c r="EZ42" s="12" t="s">
        <v>48</v>
      </c>
      <c r="FA42" s="11"/>
      <c r="FB42" s="11"/>
      <c r="FC42" s="11"/>
      <c r="FD42" s="11"/>
      <c r="FE42" s="27"/>
      <c r="FF42" s="11"/>
      <c r="FG42" s="11" t="s">
        <v>48</v>
      </c>
      <c r="FL42" s="12" t="s">
        <v>48</v>
      </c>
      <c r="FM42" s="12" t="s">
        <v>48</v>
      </c>
      <c r="FN42" s="12" t="s">
        <v>48</v>
      </c>
      <c r="FO42" s="11"/>
      <c r="FP42" s="11"/>
      <c r="FQ42" s="11"/>
      <c r="FR42" s="11"/>
      <c r="FS42" s="27"/>
      <c r="FT42" s="11"/>
      <c r="FU42" s="11" t="s">
        <v>48</v>
      </c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N42" s="12" t="s">
        <v>48</v>
      </c>
      <c r="GO42" s="12" t="s">
        <v>48</v>
      </c>
      <c r="GP42" s="12" t="s">
        <v>48</v>
      </c>
      <c r="GQ42" s="11"/>
      <c r="GR42" s="11"/>
      <c r="GS42" s="11"/>
      <c r="GT42" s="11"/>
      <c r="GU42" s="27"/>
      <c r="GV42" s="11"/>
      <c r="GW42" s="11" t="s">
        <v>48</v>
      </c>
      <c r="GX42" s="11"/>
      <c r="GY42" s="11"/>
      <c r="GZ42" s="11"/>
      <c r="HA42" s="11"/>
      <c r="HB42" s="11"/>
      <c r="HC42" s="11"/>
      <c r="HD42" s="11"/>
      <c r="HI42" s="12" t="s">
        <v>48</v>
      </c>
      <c r="HJ42" s="12" t="s">
        <v>48</v>
      </c>
      <c r="HK42" s="12" t="s">
        <v>48</v>
      </c>
      <c r="HL42" s="11"/>
      <c r="HM42" s="11"/>
      <c r="HN42" s="11"/>
      <c r="HO42" s="11"/>
      <c r="HP42" s="27"/>
      <c r="HQ42" s="11"/>
      <c r="HR42" s="11" t="s">
        <v>48</v>
      </c>
      <c r="HW42" s="12" t="s">
        <v>48</v>
      </c>
      <c r="HX42" s="12" t="s">
        <v>48</v>
      </c>
      <c r="HY42" s="12" t="s">
        <v>48</v>
      </c>
    </row>
    <row r="43" spans="1:233" x14ac:dyDescent="0.2">
      <c r="A43" s="24">
        <v>31</v>
      </c>
      <c r="B43" s="8">
        <v>43939</v>
      </c>
      <c r="C43" s="11"/>
      <c r="D43" s="11"/>
      <c r="E43" s="11"/>
      <c r="F43" s="11"/>
      <c r="G43" s="27"/>
      <c r="H43" s="11"/>
      <c r="I43" s="11" t="s">
        <v>48</v>
      </c>
      <c r="J43" s="11"/>
      <c r="K43" s="11"/>
      <c r="L43" s="11"/>
      <c r="M43" s="11"/>
      <c r="N43" s="27"/>
      <c r="O43" s="11"/>
      <c r="P43" s="11" t="s">
        <v>48</v>
      </c>
      <c r="Q43" s="11"/>
      <c r="R43" s="11"/>
      <c r="S43" s="11"/>
      <c r="T43" s="11"/>
      <c r="U43" s="27"/>
      <c r="V43" s="11"/>
      <c r="W43" s="11" t="s">
        <v>48</v>
      </c>
      <c r="AB43" s="12" t="s">
        <v>48</v>
      </c>
      <c r="AC43" s="12" t="s">
        <v>48</v>
      </c>
      <c r="AD43" s="12" t="s">
        <v>48</v>
      </c>
      <c r="AE43" s="11"/>
      <c r="AF43" s="11"/>
      <c r="AG43" s="11"/>
      <c r="AH43" s="11"/>
      <c r="AI43" s="27"/>
      <c r="AJ43" s="11"/>
      <c r="AK43" s="11" t="s">
        <v>48</v>
      </c>
      <c r="AP43" s="12" t="s">
        <v>48</v>
      </c>
      <c r="AQ43" s="12" t="s">
        <v>48</v>
      </c>
      <c r="AR43" s="12" t="s">
        <v>48</v>
      </c>
      <c r="AS43" s="11"/>
      <c r="AT43" s="11"/>
      <c r="AU43" s="11"/>
      <c r="AV43" s="11"/>
      <c r="AW43" s="27"/>
      <c r="AX43" s="11"/>
      <c r="AY43" s="11" t="s">
        <v>48</v>
      </c>
      <c r="BD43" s="12" t="s">
        <v>48</v>
      </c>
      <c r="BE43" s="12" t="s">
        <v>48</v>
      </c>
      <c r="BF43" s="12" t="s">
        <v>48</v>
      </c>
      <c r="BG43" s="11"/>
      <c r="BH43" s="11"/>
      <c r="BI43" s="11"/>
      <c r="BJ43" s="11"/>
      <c r="BK43" s="27"/>
      <c r="BL43" s="11"/>
      <c r="BM43" s="11" t="s">
        <v>48</v>
      </c>
      <c r="BR43" s="12" t="s">
        <v>48</v>
      </c>
      <c r="BS43" s="12" t="s">
        <v>48</v>
      </c>
      <c r="BT43" s="12" t="s">
        <v>48</v>
      </c>
      <c r="BU43" s="11"/>
      <c r="BV43" s="11"/>
      <c r="BW43" s="11"/>
      <c r="BX43" s="11"/>
      <c r="BY43" s="27"/>
      <c r="BZ43" s="11"/>
      <c r="CA43" s="11" t="s">
        <v>48</v>
      </c>
      <c r="CF43" s="12" t="s">
        <v>48</v>
      </c>
      <c r="CG43" s="12" t="s">
        <v>48</v>
      </c>
      <c r="CH43" s="12" t="s">
        <v>48</v>
      </c>
      <c r="CI43" s="11"/>
      <c r="CJ43" s="11"/>
      <c r="CK43" s="11"/>
      <c r="CL43" s="11"/>
      <c r="CM43" s="27"/>
      <c r="CN43" s="11"/>
      <c r="CO43" s="11" t="s">
        <v>48</v>
      </c>
      <c r="CT43" s="12" t="s">
        <v>48</v>
      </c>
      <c r="CU43" s="12" t="s">
        <v>48</v>
      </c>
      <c r="CV43" s="12" t="s">
        <v>48</v>
      </c>
      <c r="CW43" s="11"/>
      <c r="CX43" s="11"/>
      <c r="CY43" s="11"/>
      <c r="CZ43" s="11"/>
      <c r="DA43" s="27"/>
      <c r="DB43" s="11"/>
      <c r="DC43" s="11" t="s">
        <v>48</v>
      </c>
      <c r="DH43" s="12" t="s">
        <v>48</v>
      </c>
      <c r="DI43" s="12" t="s">
        <v>48</v>
      </c>
      <c r="DJ43" s="12" t="s">
        <v>48</v>
      </c>
      <c r="DK43" s="11"/>
      <c r="DL43" s="11"/>
      <c r="DM43" s="11"/>
      <c r="DN43" s="11"/>
      <c r="DO43" s="27"/>
      <c r="DP43" s="11"/>
      <c r="DQ43" s="11" t="s">
        <v>48</v>
      </c>
      <c r="DV43" s="12" t="s">
        <v>48</v>
      </c>
      <c r="DW43" s="12" t="s">
        <v>48</v>
      </c>
      <c r="DX43" s="12" t="s">
        <v>48</v>
      </c>
      <c r="DY43" s="11"/>
      <c r="DZ43" s="11"/>
      <c r="EA43" s="11"/>
      <c r="EB43" s="11"/>
      <c r="EC43" s="27"/>
      <c r="ED43" s="11"/>
      <c r="EE43" s="11" t="s">
        <v>48</v>
      </c>
      <c r="EJ43" s="12" t="s">
        <v>48</v>
      </c>
      <c r="EK43" s="12" t="s">
        <v>48</v>
      </c>
      <c r="EL43" s="12" t="s">
        <v>48</v>
      </c>
      <c r="EM43" s="11"/>
      <c r="EN43" s="11"/>
      <c r="EO43" s="11"/>
      <c r="EP43" s="11"/>
      <c r="EQ43" s="27"/>
      <c r="ER43" s="11"/>
      <c r="ES43" s="11" t="s">
        <v>48</v>
      </c>
      <c r="EX43" s="12" t="s">
        <v>48</v>
      </c>
      <c r="EY43" s="12" t="s">
        <v>48</v>
      </c>
      <c r="EZ43" s="12" t="s">
        <v>48</v>
      </c>
      <c r="FA43" s="11"/>
      <c r="FB43" s="11"/>
      <c r="FC43" s="11"/>
      <c r="FD43" s="11"/>
      <c r="FE43" s="27"/>
      <c r="FF43" s="11"/>
      <c r="FG43" s="11" t="s">
        <v>48</v>
      </c>
      <c r="FL43" s="12" t="s">
        <v>48</v>
      </c>
      <c r="FM43" s="12" t="s">
        <v>48</v>
      </c>
      <c r="FN43" s="12" t="s">
        <v>48</v>
      </c>
      <c r="FO43" s="11"/>
      <c r="FP43" s="11"/>
      <c r="FQ43" s="11"/>
      <c r="FR43" s="11"/>
      <c r="FS43" s="27"/>
      <c r="FT43" s="11"/>
      <c r="FU43" s="11" t="s">
        <v>48</v>
      </c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N43" s="12" t="s">
        <v>48</v>
      </c>
      <c r="GO43" s="12" t="s">
        <v>48</v>
      </c>
      <c r="GP43" s="12" t="s">
        <v>48</v>
      </c>
      <c r="GQ43" s="11"/>
      <c r="GR43" s="11"/>
      <c r="GS43" s="11"/>
      <c r="GT43" s="11"/>
      <c r="GU43" s="27"/>
      <c r="GV43" s="11"/>
      <c r="GW43" s="11" t="s">
        <v>48</v>
      </c>
      <c r="GX43" s="11"/>
      <c r="GY43" s="11"/>
      <c r="GZ43" s="11"/>
      <c r="HA43" s="11"/>
      <c r="HB43" s="11"/>
      <c r="HC43" s="11"/>
      <c r="HD43" s="11"/>
      <c r="HI43" s="12" t="s">
        <v>48</v>
      </c>
      <c r="HJ43" s="12" t="s">
        <v>48</v>
      </c>
      <c r="HK43" s="12" t="s">
        <v>48</v>
      </c>
      <c r="HL43" s="11"/>
      <c r="HM43" s="11"/>
      <c r="HN43" s="11"/>
      <c r="HO43" s="11"/>
      <c r="HP43" s="27"/>
      <c r="HQ43" s="11"/>
      <c r="HR43" s="11" t="s">
        <v>48</v>
      </c>
      <c r="HW43" s="12" t="s">
        <v>48</v>
      </c>
      <c r="HX43" s="12" t="s">
        <v>48</v>
      </c>
      <c r="HY43" s="12" t="s">
        <v>48</v>
      </c>
    </row>
    <row r="44" spans="1:233" x14ac:dyDescent="0.2">
      <c r="A44" s="24">
        <v>32</v>
      </c>
      <c r="B44" s="8">
        <v>43940</v>
      </c>
      <c r="C44" s="11"/>
      <c r="D44" s="11"/>
      <c r="E44" s="11"/>
      <c r="F44" s="11"/>
      <c r="G44" s="27"/>
      <c r="H44" s="11"/>
      <c r="I44" s="11" t="s">
        <v>48</v>
      </c>
      <c r="J44" s="11"/>
      <c r="K44" s="11"/>
      <c r="L44" s="11"/>
      <c r="M44" s="11"/>
      <c r="N44" s="27"/>
      <c r="O44" s="11"/>
      <c r="P44" s="11" t="s">
        <v>48</v>
      </c>
      <c r="Q44" s="11"/>
      <c r="R44" s="11"/>
      <c r="S44" s="11"/>
      <c r="T44" s="11"/>
      <c r="U44" s="27"/>
      <c r="V44" s="11"/>
      <c r="W44" s="11" t="s">
        <v>48</v>
      </c>
      <c r="AB44" s="12" t="s">
        <v>48</v>
      </c>
      <c r="AC44" s="12" t="s">
        <v>48</v>
      </c>
      <c r="AD44" s="12" t="s">
        <v>48</v>
      </c>
      <c r="AE44" s="11"/>
      <c r="AF44" s="11"/>
      <c r="AG44" s="11"/>
      <c r="AH44" s="11"/>
      <c r="AI44" s="27"/>
      <c r="AJ44" s="11"/>
      <c r="AK44" s="11" t="s">
        <v>48</v>
      </c>
      <c r="AP44" s="12" t="s">
        <v>48</v>
      </c>
      <c r="AQ44" s="12" t="s">
        <v>48</v>
      </c>
      <c r="AR44" s="12" t="s">
        <v>48</v>
      </c>
      <c r="AS44" s="11"/>
      <c r="AT44" s="11"/>
      <c r="AU44" s="11"/>
      <c r="AV44" s="11"/>
      <c r="AW44" s="27"/>
      <c r="AX44" s="11"/>
      <c r="AY44" s="11" t="s">
        <v>48</v>
      </c>
      <c r="BD44" s="12" t="s">
        <v>48</v>
      </c>
      <c r="BE44" s="12" t="s">
        <v>48</v>
      </c>
      <c r="BF44" s="12" t="s">
        <v>48</v>
      </c>
      <c r="BG44" s="11"/>
      <c r="BH44" s="11"/>
      <c r="BI44" s="11"/>
      <c r="BJ44" s="11"/>
      <c r="BK44" s="27"/>
      <c r="BL44" s="11"/>
      <c r="BM44" s="11" t="s">
        <v>48</v>
      </c>
      <c r="BR44" s="12" t="s">
        <v>48</v>
      </c>
      <c r="BS44" s="12" t="s">
        <v>48</v>
      </c>
      <c r="BT44" s="12" t="s">
        <v>48</v>
      </c>
      <c r="BU44" s="11"/>
      <c r="BV44" s="11"/>
      <c r="BW44" s="11"/>
      <c r="BX44" s="11"/>
      <c r="BY44" s="27"/>
      <c r="BZ44" s="11"/>
      <c r="CA44" s="11" t="s">
        <v>48</v>
      </c>
      <c r="CF44" s="12" t="s">
        <v>48</v>
      </c>
      <c r="CG44" s="12" t="s">
        <v>48</v>
      </c>
      <c r="CH44" s="12" t="s">
        <v>48</v>
      </c>
      <c r="CI44" s="11"/>
      <c r="CJ44" s="11"/>
      <c r="CK44" s="11"/>
      <c r="CL44" s="11"/>
      <c r="CM44" s="27"/>
      <c r="CN44" s="11"/>
      <c r="CO44" s="11" t="s">
        <v>48</v>
      </c>
      <c r="CT44" s="12" t="s">
        <v>48</v>
      </c>
      <c r="CU44" s="12" t="s">
        <v>48</v>
      </c>
      <c r="CV44" s="12" t="s">
        <v>48</v>
      </c>
      <c r="CW44" s="11"/>
      <c r="CX44" s="11"/>
      <c r="CY44" s="11"/>
      <c r="CZ44" s="11"/>
      <c r="DA44" s="27"/>
      <c r="DB44" s="11"/>
      <c r="DC44" s="11" t="s">
        <v>48</v>
      </c>
      <c r="DH44" s="12" t="s">
        <v>48</v>
      </c>
      <c r="DI44" s="12" t="s">
        <v>48</v>
      </c>
      <c r="DJ44" s="12" t="s">
        <v>48</v>
      </c>
      <c r="DK44" s="11"/>
      <c r="DL44" s="11"/>
      <c r="DM44" s="11"/>
      <c r="DN44" s="11"/>
      <c r="DO44" s="27"/>
      <c r="DP44" s="11"/>
      <c r="DQ44" s="11" t="s">
        <v>48</v>
      </c>
      <c r="DV44" s="12" t="s">
        <v>48</v>
      </c>
      <c r="DW44" s="12" t="s">
        <v>48</v>
      </c>
      <c r="DX44" s="12" t="s">
        <v>48</v>
      </c>
      <c r="DY44" s="11"/>
      <c r="DZ44" s="11"/>
      <c r="EA44" s="11"/>
      <c r="EB44" s="11"/>
      <c r="EC44" s="27"/>
      <c r="ED44" s="11"/>
      <c r="EE44" s="11" t="s">
        <v>48</v>
      </c>
      <c r="EJ44" s="12" t="s">
        <v>48</v>
      </c>
      <c r="EK44" s="12" t="s">
        <v>48</v>
      </c>
      <c r="EL44" s="12" t="s">
        <v>48</v>
      </c>
      <c r="EM44" s="11"/>
      <c r="EN44" s="11"/>
      <c r="EO44" s="11"/>
      <c r="EP44" s="11"/>
      <c r="EQ44" s="27"/>
      <c r="ER44" s="11"/>
      <c r="ES44" s="11" t="s">
        <v>48</v>
      </c>
      <c r="EX44" s="12" t="s">
        <v>48</v>
      </c>
      <c r="EY44" s="12" t="s">
        <v>48</v>
      </c>
      <c r="EZ44" s="12" t="s">
        <v>48</v>
      </c>
      <c r="FA44" s="11"/>
      <c r="FB44" s="11"/>
      <c r="FC44" s="11"/>
      <c r="FD44" s="11"/>
      <c r="FE44" s="27"/>
      <c r="FF44" s="11"/>
      <c r="FG44" s="11" t="s">
        <v>48</v>
      </c>
      <c r="FL44" s="12" t="s">
        <v>48</v>
      </c>
      <c r="FM44" s="12" t="s">
        <v>48</v>
      </c>
      <c r="FN44" s="12" t="s">
        <v>48</v>
      </c>
      <c r="FO44" s="11"/>
      <c r="FP44" s="11"/>
      <c r="FQ44" s="11"/>
      <c r="FR44" s="11"/>
      <c r="FS44" s="27"/>
      <c r="FT44" s="11"/>
      <c r="FU44" s="11" t="s">
        <v>48</v>
      </c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N44" s="12" t="s">
        <v>48</v>
      </c>
      <c r="GO44" s="12" t="s">
        <v>48</v>
      </c>
      <c r="GP44" s="12" t="s">
        <v>48</v>
      </c>
      <c r="GQ44" s="11"/>
      <c r="GR44" s="11"/>
      <c r="GS44" s="11"/>
      <c r="GT44" s="11"/>
      <c r="GU44" s="27"/>
      <c r="GV44" s="11"/>
      <c r="GW44" s="11" t="s">
        <v>48</v>
      </c>
      <c r="GX44" s="11"/>
      <c r="GY44" s="11"/>
      <c r="GZ44" s="11"/>
      <c r="HA44" s="11"/>
      <c r="HB44" s="11"/>
      <c r="HC44" s="11"/>
      <c r="HD44" s="11"/>
      <c r="HI44" s="12" t="s">
        <v>48</v>
      </c>
      <c r="HJ44" s="12" t="s">
        <v>48</v>
      </c>
      <c r="HK44" s="12" t="s">
        <v>48</v>
      </c>
      <c r="HL44" s="11"/>
      <c r="HM44" s="11"/>
      <c r="HN44" s="11"/>
      <c r="HO44" s="11"/>
      <c r="HP44" s="27"/>
      <c r="HQ44" s="11"/>
      <c r="HR44" s="11" t="s">
        <v>48</v>
      </c>
      <c r="HW44" s="12" t="s">
        <v>48</v>
      </c>
      <c r="HX44" s="12" t="s">
        <v>48</v>
      </c>
      <c r="HY44" s="12" t="s">
        <v>48</v>
      </c>
    </row>
    <row r="45" spans="1:233" x14ac:dyDescent="0.2">
      <c r="A45" s="24">
        <v>33</v>
      </c>
      <c r="B45" s="8">
        <v>43941</v>
      </c>
      <c r="C45" s="11"/>
      <c r="D45" s="11"/>
      <c r="E45" s="11"/>
      <c r="F45" s="11"/>
      <c r="G45" s="27"/>
      <c r="H45" s="11"/>
      <c r="I45" s="11" t="s">
        <v>48</v>
      </c>
      <c r="J45" s="11"/>
      <c r="K45" s="11"/>
      <c r="L45" s="11"/>
      <c r="M45" s="11"/>
      <c r="N45" s="27"/>
      <c r="O45" s="11"/>
      <c r="P45" s="11" t="s">
        <v>48</v>
      </c>
      <c r="Q45" s="11"/>
      <c r="R45" s="11"/>
      <c r="S45" s="11"/>
      <c r="T45" s="11"/>
      <c r="U45" s="27"/>
      <c r="V45" s="11"/>
      <c r="W45" s="11" t="s">
        <v>48</v>
      </c>
      <c r="AB45" s="12" t="s">
        <v>48</v>
      </c>
      <c r="AC45" s="12" t="s">
        <v>48</v>
      </c>
      <c r="AD45" s="12" t="s">
        <v>48</v>
      </c>
      <c r="AE45" s="11"/>
      <c r="AF45" s="11"/>
      <c r="AG45" s="11"/>
      <c r="AH45" s="11"/>
      <c r="AI45" s="27"/>
      <c r="AJ45" s="11"/>
      <c r="AK45" s="11" t="s">
        <v>48</v>
      </c>
      <c r="AP45" s="12" t="s">
        <v>48</v>
      </c>
      <c r="AQ45" s="12" t="s">
        <v>48</v>
      </c>
      <c r="AR45" s="12" t="s">
        <v>48</v>
      </c>
      <c r="AS45" s="11"/>
      <c r="AT45" s="11"/>
      <c r="AU45" s="11"/>
      <c r="AV45" s="11"/>
      <c r="AW45" s="27"/>
      <c r="AX45" s="11"/>
      <c r="AY45" s="11" t="s">
        <v>48</v>
      </c>
      <c r="BD45" s="12" t="s">
        <v>48</v>
      </c>
      <c r="BE45" s="12" t="s">
        <v>48</v>
      </c>
      <c r="BF45" s="12" t="s">
        <v>48</v>
      </c>
      <c r="BG45" s="11"/>
      <c r="BH45" s="11"/>
      <c r="BI45" s="11"/>
      <c r="BJ45" s="11"/>
      <c r="BK45" s="27"/>
      <c r="BL45" s="11"/>
      <c r="BM45" s="11" t="s">
        <v>48</v>
      </c>
      <c r="BR45" s="12" t="s">
        <v>48</v>
      </c>
      <c r="BS45" s="12" t="s">
        <v>48</v>
      </c>
      <c r="BT45" s="12" t="s">
        <v>48</v>
      </c>
      <c r="BU45" s="11"/>
      <c r="BV45" s="11"/>
      <c r="BW45" s="11"/>
      <c r="BX45" s="11"/>
      <c r="BY45" s="27"/>
      <c r="BZ45" s="11"/>
      <c r="CA45" s="11" t="s">
        <v>48</v>
      </c>
      <c r="CF45" s="12" t="s">
        <v>48</v>
      </c>
      <c r="CG45" s="12" t="s">
        <v>48</v>
      </c>
      <c r="CH45" s="12" t="s">
        <v>48</v>
      </c>
      <c r="CI45" s="11"/>
      <c r="CJ45" s="11"/>
      <c r="CK45" s="11"/>
      <c r="CL45" s="11"/>
      <c r="CM45" s="27"/>
      <c r="CN45" s="11"/>
      <c r="CO45" s="11" t="s">
        <v>48</v>
      </c>
      <c r="CT45" s="12" t="s">
        <v>48</v>
      </c>
      <c r="CU45" s="12" t="s">
        <v>48</v>
      </c>
      <c r="CV45" s="12" t="s">
        <v>48</v>
      </c>
      <c r="CW45" s="11"/>
      <c r="CX45" s="11"/>
      <c r="CY45" s="11"/>
      <c r="CZ45" s="11"/>
      <c r="DA45" s="27"/>
      <c r="DB45" s="11"/>
      <c r="DC45" s="11" t="s">
        <v>48</v>
      </c>
      <c r="DH45" s="12" t="s">
        <v>48</v>
      </c>
      <c r="DI45" s="12" t="s">
        <v>48</v>
      </c>
      <c r="DJ45" s="12" t="s">
        <v>48</v>
      </c>
      <c r="DK45" s="11"/>
      <c r="DL45" s="11"/>
      <c r="DM45" s="11"/>
      <c r="DN45" s="11"/>
      <c r="DO45" s="27"/>
      <c r="DP45" s="11"/>
      <c r="DQ45" s="11" t="s">
        <v>48</v>
      </c>
      <c r="DV45" s="12" t="s">
        <v>48</v>
      </c>
      <c r="DW45" s="12" t="s">
        <v>48</v>
      </c>
      <c r="DX45" s="12" t="s">
        <v>48</v>
      </c>
      <c r="DY45" s="11"/>
      <c r="DZ45" s="11"/>
      <c r="EA45" s="11"/>
      <c r="EB45" s="11"/>
      <c r="EC45" s="27"/>
      <c r="ED45" s="11"/>
      <c r="EE45" s="11" t="s">
        <v>48</v>
      </c>
      <c r="EJ45" s="12" t="s">
        <v>48</v>
      </c>
      <c r="EK45" s="12" t="s">
        <v>48</v>
      </c>
      <c r="EL45" s="12" t="s">
        <v>48</v>
      </c>
      <c r="EM45" s="11"/>
      <c r="EN45" s="11"/>
      <c r="EO45" s="11"/>
      <c r="EP45" s="11"/>
      <c r="EQ45" s="27"/>
      <c r="ER45" s="11"/>
      <c r="ES45" s="11" t="s">
        <v>48</v>
      </c>
      <c r="EX45" s="12" t="s">
        <v>48</v>
      </c>
      <c r="EY45" s="12" t="s">
        <v>48</v>
      </c>
      <c r="EZ45" s="12" t="s">
        <v>48</v>
      </c>
      <c r="FA45" s="11"/>
      <c r="FB45" s="11"/>
      <c r="FC45" s="11"/>
      <c r="FD45" s="11"/>
      <c r="FE45" s="27"/>
      <c r="FF45" s="11"/>
      <c r="FG45" s="11" t="s">
        <v>48</v>
      </c>
      <c r="FL45" s="12" t="s">
        <v>48</v>
      </c>
      <c r="FM45" s="12" t="s">
        <v>48</v>
      </c>
      <c r="FN45" s="12" t="s">
        <v>48</v>
      </c>
      <c r="FO45" s="11"/>
      <c r="FP45" s="11"/>
      <c r="FQ45" s="11"/>
      <c r="FR45" s="11"/>
      <c r="FS45" s="27"/>
      <c r="FT45" s="11"/>
      <c r="FU45" s="11" t="s">
        <v>48</v>
      </c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N45" s="12" t="s">
        <v>48</v>
      </c>
      <c r="GO45" s="12" t="s">
        <v>48</v>
      </c>
      <c r="GP45" s="12" t="s">
        <v>48</v>
      </c>
      <c r="GQ45" s="11"/>
      <c r="GR45" s="11"/>
      <c r="GS45" s="11"/>
      <c r="GT45" s="11"/>
      <c r="GU45" s="27"/>
      <c r="GV45" s="11"/>
      <c r="GW45" s="11" t="s">
        <v>48</v>
      </c>
      <c r="GX45" s="11"/>
      <c r="GY45" s="11"/>
      <c r="GZ45" s="11"/>
      <c r="HA45" s="11"/>
      <c r="HB45" s="11"/>
      <c r="HC45" s="11"/>
      <c r="HD45" s="11"/>
      <c r="HI45" s="12" t="s">
        <v>48</v>
      </c>
      <c r="HJ45" s="12" t="s">
        <v>48</v>
      </c>
      <c r="HK45" s="12" t="s">
        <v>48</v>
      </c>
      <c r="HL45" s="11"/>
      <c r="HM45" s="11"/>
      <c r="HN45" s="11"/>
      <c r="HO45" s="11"/>
      <c r="HP45" s="27"/>
      <c r="HQ45" s="11"/>
      <c r="HR45" s="11" t="s">
        <v>48</v>
      </c>
      <c r="HW45" s="12" t="s">
        <v>48</v>
      </c>
      <c r="HX45" s="12" t="s">
        <v>48</v>
      </c>
      <c r="HY45" s="12" t="s">
        <v>48</v>
      </c>
    </row>
    <row r="46" spans="1:233" x14ac:dyDescent="0.2">
      <c r="A46" s="24">
        <v>34</v>
      </c>
      <c r="B46" s="8">
        <v>43942</v>
      </c>
      <c r="C46" s="11"/>
      <c r="D46" s="11"/>
      <c r="E46" s="11"/>
      <c r="F46" s="11"/>
      <c r="G46" s="27"/>
      <c r="H46" s="11"/>
      <c r="I46" s="11" t="s">
        <v>48</v>
      </c>
      <c r="J46" s="11"/>
      <c r="K46" s="11"/>
      <c r="L46" s="11"/>
      <c r="M46" s="11"/>
      <c r="N46" s="27"/>
      <c r="O46" s="11"/>
      <c r="P46" s="11" t="s">
        <v>48</v>
      </c>
      <c r="Q46" s="11"/>
      <c r="R46" s="11"/>
      <c r="S46" s="11"/>
      <c r="T46" s="11"/>
      <c r="U46" s="27"/>
      <c r="V46" s="11"/>
      <c r="W46" s="11" t="s">
        <v>48</v>
      </c>
      <c r="AB46" s="12" t="s">
        <v>48</v>
      </c>
      <c r="AC46" s="12" t="s">
        <v>48</v>
      </c>
      <c r="AD46" s="12" t="s">
        <v>48</v>
      </c>
      <c r="AE46" s="11"/>
      <c r="AF46" s="11"/>
      <c r="AG46" s="11"/>
      <c r="AH46" s="11"/>
      <c r="AI46" s="27"/>
      <c r="AJ46" s="11"/>
      <c r="AK46" s="11" t="s">
        <v>48</v>
      </c>
      <c r="AP46" s="12" t="s">
        <v>48</v>
      </c>
      <c r="AQ46" s="12" t="s">
        <v>48</v>
      </c>
      <c r="AR46" s="12" t="s">
        <v>48</v>
      </c>
      <c r="AS46" s="11"/>
      <c r="AT46" s="11"/>
      <c r="AU46" s="11"/>
      <c r="AV46" s="11"/>
      <c r="AW46" s="27"/>
      <c r="AX46" s="11"/>
      <c r="AY46" s="11" t="s">
        <v>48</v>
      </c>
      <c r="BD46" s="12" t="s">
        <v>48</v>
      </c>
      <c r="BE46" s="12" t="s">
        <v>48</v>
      </c>
      <c r="BF46" s="12" t="s">
        <v>48</v>
      </c>
      <c r="BG46" s="11"/>
      <c r="BH46" s="11"/>
      <c r="BI46" s="11"/>
      <c r="BJ46" s="11"/>
      <c r="BK46" s="27"/>
      <c r="BL46" s="11"/>
      <c r="BM46" s="11" t="s">
        <v>48</v>
      </c>
      <c r="BR46" s="12" t="s">
        <v>48</v>
      </c>
      <c r="BS46" s="12" t="s">
        <v>48</v>
      </c>
      <c r="BT46" s="12" t="s">
        <v>48</v>
      </c>
      <c r="BU46" s="11"/>
      <c r="BV46" s="11"/>
      <c r="BW46" s="11"/>
      <c r="BX46" s="11"/>
      <c r="BY46" s="27"/>
      <c r="BZ46" s="11"/>
      <c r="CA46" s="11" t="s">
        <v>48</v>
      </c>
      <c r="CF46" s="12" t="s">
        <v>48</v>
      </c>
      <c r="CG46" s="12" t="s">
        <v>48</v>
      </c>
      <c r="CH46" s="12" t="s">
        <v>48</v>
      </c>
      <c r="CI46" s="11"/>
      <c r="CJ46" s="11"/>
      <c r="CK46" s="11"/>
      <c r="CL46" s="11"/>
      <c r="CM46" s="27"/>
      <c r="CN46" s="11"/>
      <c r="CO46" s="11" t="s">
        <v>48</v>
      </c>
      <c r="CT46" s="12" t="s">
        <v>48</v>
      </c>
      <c r="CU46" s="12" t="s">
        <v>48</v>
      </c>
      <c r="CV46" s="12" t="s">
        <v>48</v>
      </c>
      <c r="CW46" s="11"/>
      <c r="CX46" s="11"/>
      <c r="CY46" s="11"/>
      <c r="CZ46" s="11"/>
      <c r="DA46" s="27"/>
      <c r="DB46" s="11"/>
      <c r="DC46" s="11" t="s">
        <v>48</v>
      </c>
      <c r="DH46" s="12" t="s">
        <v>48</v>
      </c>
      <c r="DI46" s="12" t="s">
        <v>48</v>
      </c>
      <c r="DJ46" s="12" t="s">
        <v>48</v>
      </c>
      <c r="DK46" s="11"/>
      <c r="DL46" s="11"/>
      <c r="DM46" s="11"/>
      <c r="DN46" s="11"/>
      <c r="DO46" s="27"/>
      <c r="DP46" s="11"/>
      <c r="DQ46" s="11" t="s">
        <v>48</v>
      </c>
      <c r="DV46" s="12" t="s">
        <v>48</v>
      </c>
      <c r="DW46" s="12" t="s">
        <v>48</v>
      </c>
      <c r="DX46" s="12" t="s">
        <v>48</v>
      </c>
      <c r="DY46" s="11"/>
      <c r="DZ46" s="11"/>
      <c r="EA46" s="11"/>
      <c r="EB46" s="11"/>
      <c r="EC46" s="27"/>
      <c r="ED46" s="11"/>
      <c r="EE46" s="11" t="s">
        <v>48</v>
      </c>
      <c r="EJ46" s="12" t="s">
        <v>48</v>
      </c>
      <c r="EK46" s="12" t="s">
        <v>48</v>
      </c>
      <c r="EL46" s="12" t="s">
        <v>48</v>
      </c>
      <c r="EM46" s="11"/>
      <c r="EN46" s="11"/>
      <c r="EO46" s="11"/>
      <c r="EP46" s="11"/>
      <c r="EQ46" s="27"/>
      <c r="ER46" s="11"/>
      <c r="ES46" s="11" t="s">
        <v>48</v>
      </c>
      <c r="EX46" s="12" t="s">
        <v>48</v>
      </c>
      <c r="EY46" s="12" t="s">
        <v>48</v>
      </c>
      <c r="EZ46" s="12" t="s">
        <v>48</v>
      </c>
      <c r="FA46" s="11"/>
      <c r="FB46" s="11"/>
      <c r="FC46" s="11"/>
      <c r="FD46" s="11"/>
      <c r="FE46" s="27"/>
      <c r="FF46" s="11"/>
      <c r="FG46" s="11" t="s">
        <v>48</v>
      </c>
      <c r="FL46" s="12" t="s">
        <v>48</v>
      </c>
      <c r="FM46" s="12" t="s">
        <v>48</v>
      </c>
      <c r="FN46" s="12" t="s">
        <v>48</v>
      </c>
      <c r="FO46" s="11"/>
      <c r="FP46" s="11"/>
      <c r="FQ46" s="11"/>
      <c r="FR46" s="11"/>
      <c r="FS46" s="27"/>
      <c r="FT46" s="11"/>
      <c r="FU46" s="11" t="s">
        <v>48</v>
      </c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N46" s="12" t="s">
        <v>48</v>
      </c>
      <c r="GO46" s="12" t="s">
        <v>48</v>
      </c>
      <c r="GP46" s="12" t="s">
        <v>48</v>
      </c>
      <c r="GQ46" s="11"/>
      <c r="GR46" s="11"/>
      <c r="GS46" s="11"/>
      <c r="GT46" s="11"/>
      <c r="GU46" s="27"/>
      <c r="GV46" s="11"/>
      <c r="GW46" s="11" t="s">
        <v>48</v>
      </c>
      <c r="GX46" s="11"/>
      <c r="GY46" s="11"/>
      <c r="GZ46" s="11"/>
      <c r="HA46" s="11"/>
      <c r="HB46" s="11"/>
      <c r="HC46" s="11"/>
      <c r="HD46" s="11"/>
      <c r="HI46" s="12" t="s">
        <v>48</v>
      </c>
      <c r="HJ46" s="12" t="s">
        <v>48</v>
      </c>
      <c r="HK46" s="12" t="s">
        <v>48</v>
      </c>
      <c r="HL46" s="11"/>
      <c r="HM46" s="11"/>
      <c r="HN46" s="11"/>
      <c r="HO46" s="11"/>
      <c r="HP46" s="27"/>
      <c r="HQ46" s="11"/>
      <c r="HR46" s="11" t="s">
        <v>48</v>
      </c>
      <c r="HW46" s="12" t="s">
        <v>48</v>
      </c>
      <c r="HX46" s="12" t="s">
        <v>48</v>
      </c>
      <c r="HY46" s="12" t="s">
        <v>48</v>
      </c>
    </row>
    <row r="47" spans="1:233" x14ac:dyDescent="0.2">
      <c r="A47" s="24">
        <v>35</v>
      </c>
      <c r="B47" s="8">
        <v>43943</v>
      </c>
      <c r="C47" s="11"/>
      <c r="D47" s="11"/>
      <c r="E47" s="11"/>
      <c r="F47" s="11"/>
      <c r="G47" s="27"/>
      <c r="H47" s="11"/>
      <c r="I47" s="11" t="s">
        <v>48</v>
      </c>
      <c r="J47" s="11"/>
      <c r="K47" s="11"/>
      <c r="L47" s="11"/>
      <c r="M47" s="11"/>
      <c r="N47" s="27"/>
      <c r="O47" s="11"/>
      <c r="P47" s="11" t="s">
        <v>48</v>
      </c>
      <c r="Q47" s="11"/>
      <c r="R47" s="11"/>
      <c r="S47" s="11"/>
      <c r="T47" s="11"/>
      <c r="U47" s="27"/>
      <c r="V47" s="11"/>
      <c r="W47" s="11" t="s">
        <v>48</v>
      </c>
      <c r="AB47" s="12" t="s">
        <v>48</v>
      </c>
      <c r="AC47" s="12" t="s">
        <v>48</v>
      </c>
      <c r="AD47" s="12" t="s">
        <v>48</v>
      </c>
      <c r="AE47" s="11"/>
      <c r="AF47" s="11"/>
      <c r="AG47" s="11"/>
      <c r="AH47" s="11"/>
      <c r="AI47" s="27"/>
      <c r="AJ47" s="11"/>
      <c r="AK47" s="11" t="s">
        <v>48</v>
      </c>
      <c r="AP47" s="12" t="s">
        <v>48</v>
      </c>
      <c r="AQ47" s="12" t="s">
        <v>48</v>
      </c>
      <c r="AR47" s="12" t="s">
        <v>48</v>
      </c>
      <c r="AS47" s="11"/>
      <c r="AT47" s="11"/>
      <c r="AU47" s="11"/>
      <c r="AV47" s="11"/>
      <c r="AW47" s="27"/>
      <c r="AX47" s="11"/>
      <c r="AY47" s="11" t="s">
        <v>48</v>
      </c>
      <c r="BD47" s="12" t="s">
        <v>48</v>
      </c>
      <c r="BE47" s="12" t="s">
        <v>48</v>
      </c>
      <c r="BF47" s="12" t="s">
        <v>48</v>
      </c>
      <c r="BG47" s="11"/>
      <c r="BH47" s="11"/>
      <c r="BI47" s="11"/>
      <c r="BJ47" s="11"/>
      <c r="BK47" s="27"/>
      <c r="BL47" s="11"/>
      <c r="BM47" s="11" t="s">
        <v>48</v>
      </c>
      <c r="BR47" s="12" t="s">
        <v>48</v>
      </c>
      <c r="BS47" s="12" t="s">
        <v>48</v>
      </c>
      <c r="BT47" s="12" t="s">
        <v>48</v>
      </c>
      <c r="BU47" s="11"/>
      <c r="BV47" s="11"/>
      <c r="BW47" s="11"/>
      <c r="BX47" s="11"/>
      <c r="BY47" s="27"/>
      <c r="BZ47" s="11"/>
      <c r="CA47" s="11" t="s">
        <v>48</v>
      </c>
      <c r="CF47" s="12" t="s">
        <v>48</v>
      </c>
      <c r="CG47" s="12" t="s">
        <v>48</v>
      </c>
      <c r="CH47" s="12" t="s">
        <v>48</v>
      </c>
      <c r="CI47" s="11"/>
      <c r="CJ47" s="11"/>
      <c r="CK47" s="11"/>
      <c r="CL47" s="11"/>
      <c r="CM47" s="27"/>
      <c r="CN47" s="11"/>
      <c r="CO47" s="11" t="s">
        <v>48</v>
      </c>
      <c r="CT47" s="12" t="s">
        <v>48</v>
      </c>
      <c r="CU47" s="12" t="s">
        <v>48</v>
      </c>
      <c r="CV47" s="12" t="s">
        <v>48</v>
      </c>
      <c r="CW47" s="11"/>
      <c r="CX47" s="11"/>
      <c r="CY47" s="11"/>
      <c r="CZ47" s="11"/>
      <c r="DA47" s="27"/>
      <c r="DB47" s="11"/>
      <c r="DC47" s="11" t="s">
        <v>48</v>
      </c>
      <c r="DH47" s="12" t="s">
        <v>48</v>
      </c>
      <c r="DI47" s="12" t="s">
        <v>48</v>
      </c>
      <c r="DJ47" s="12" t="s">
        <v>48</v>
      </c>
      <c r="DK47" s="11"/>
      <c r="DL47" s="11"/>
      <c r="DM47" s="11"/>
      <c r="DN47" s="11"/>
      <c r="DO47" s="27"/>
      <c r="DP47" s="11"/>
      <c r="DQ47" s="11" t="s">
        <v>48</v>
      </c>
      <c r="DV47" s="12" t="s">
        <v>48</v>
      </c>
      <c r="DW47" s="12" t="s">
        <v>48</v>
      </c>
      <c r="DX47" s="12" t="s">
        <v>48</v>
      </c>
      <c r="DY47" s="11"/>
      <c r="DZ47" s="11"/>
      <c r="EA47" s="11"/>
      <c r="EB47" s="11"/>
      <c r="EC47" s="27"/>
      <c r="ED47" s="11"/>
      <c r="EE47" s="11" t="s">
        <v>48</v>
      </c>
      <c r="EJ47" s="12" t="s">
        <v>48</v>
      </c>
      <c r="EK47" s="12" t="s">
        <v>48</v>
      </c>
      <c r="EL47" s="12" t="s">
        <v>48</v>
      </c>
      <c r="EM47" s="11"/>
      <c r="EN47" s="11"/>
      <c r="EO47" s="11"/>
      <c r="EP47" s="11"/>
      <c r="EQ47" s="27"/>
      <c r="ER47" s="11"/>
      <c r="ES47" s="11" t="s">
        <v>48</v>
      </c>
      <c r="EX47" s="12" t="s">
        <v>48</v>
      </c>
      <c r="EY47" s="12" t="s">
        <v>48</v>
      </c>
      <c r="EZ47" s="12" t="s">
        <v>48</v>
      </c>
      <c r="FA47" s="11"/>
      <c r="FB47" s="11"/>
      <c r="FC47" s="11"/>
      <c r="FD47" s="11"/>
      <c r="FE47" s="27"/>
      <c r="FF47" s="11"/>
      <c r="FG47" s="11" t="s">
        <v>48</v>
      </c>
      <c r="FL47" s="12" t="s">
        <v>48</v>
      </c>
      <c r="FM47" s="12" t="s">
        <v>48</v>
      </c>
      <c r="FN47" s="12" t="s">
        <v>48</v>
      </c>
      <c r="FO47" s="11"/>
      <c r="FP47" s="11"/>
      <c r="FQ47" s="11"/>
      <c r="FR47" s="11"/>
      <c r="FS47" s="27"/>
      <c r="FT47" s="11"/>
      <c r="FU47" s="11" t="s">
        <v>48</v>
      </c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N47" s="12" t="s">
        <v>48</v>
      </c>
      <c r="GO47" s="12" t="s">
        <v>48</v>
      </c>
      <c r="GP47" s="12" t="s">
        <v>48</v>
      </c>
      <c r="GQ47" s="11"/>
      <c r="GR47" s="11"/>
      <c r="GS47" s="11"/>
      <c r="GT47" s="11"/>
      <c r="GU47" s="27"/>
      <c r="GV47" s="11"/>
      <c r="GW47" s="11" t="s">
        <v>48</v>
      </c>
      <c r="GX47" s="11"/>
      <c r="GY47" s="11"/>
      <c r="GZ47" s="11"/>
      <c r="HA47" s="11"/>
      <c r="HB47" s="11"/>
      <c r="HC47" s="11"/>
      <c r="HD47" s="11"/>
      <c r="HI47" s="12" t="s">
        <v>48</v>
      </c>
      <c r="HJ47" s="12" t="s">
        <v>48</v>
      </c>
      <c r="HK47" s="12" t="s">
        <v>48</v>
      </c>
      <c r="HL47" s="11"/>
      <c r="HM47" s="11"/>
      <c r="HN47" s="11"/>
      <c r="HO47" s="11"/>
      <c r="HP47" s="27"/>
      <c r="HQ47" s="11"/>
      <c r="HR47" s="11" t="s">
        <v>48</v>
      </c>
      <c r="HW47" s="12" t="s">
        <v>48</v>
      </c>
      <c r="HX47" s="12" t="s">
        <v>48</v>
      </c>
      <c r="HY47" s="12" t="s">
        <v>48</v>
      </c>
    </row>
    <row r="48" spans="1:233" x14ac:dyDescent="0.2">
      <c r="A48" s="24">
        <v>36</v>
      </c>
      <c r="B48" s="8">
        <v>43944</v>
      </c>
      <c r="C48" s="11"/>
      <c r="D48" s="11"/>
      <c r="E48" s="11"/>
      <c r="F48" s="11"/>
      <c r="G48" s="27"/>
      <c r="H48" s="11"/>
      <c r="I48" s="11" t="s">
        <v>48</v>
      </c>
      <c r="J48" s="11"/>
      <c r="K48" s="11"/>
      <c r="L48" s="11"/>
      <c r="M48" s="11"/>
      <c r="N48" s="27"/>
      <c r="O48" s="11"/>
      <c r="P48" s="11" t="s">
        <v>48</v>
      </c>
      <c r="Q48" s="11"/>
      <c r="R48" s="11"/>
      <c r="S48" s="11"/>
      <c r="T48" s="11"/>
      <c r="U48" s="27"/>
      <c r="V48" s="11"/>
      <c r="W48" s="11" t="s">
        <v>48</v>
      </c>
      <c r="AB48" s="12" t="s">
        <v>48</v>
      </c>
      <c r="AC48" s="12" t="s">
        <v>48</v>
      </c>
      <c r="AD48" s="12" t="s">
        <v>48</v>
      </c>
      <c r="AE48" s="11"/>
      <c r="AF48" s="11"/>
      <c r="AG48" s="11"/>
      <c r="AH48" s="11"/>
      <c r="AI48" s="27"/>
      <c r="AJ48" s="11"/>
      <c r="AK48" s="11" t="s">
        <v>48</v>
      </c>
      <c r="AP48" s="12" t="s">
        <v>48</v>
      </c>
      <c r="AQ48" s="12" t="s">
        <v>48</v>
      </c>
      <c r="AR48" s="12" t="s">
        <v>48</v>
      </c>
      <c r="AS48" s="11"/>
      <c r="AT48" s="11"/>
      <c r="AU48" s="11"/>
      <c r="AV48" s="11"/>
      <c r="AW48" s="27"/>
      <c r="AX48" s="11"/>
      <c r="AY48" s="11" t="s">
        <v>48</v>
      </c>
      <c r="BD48" s="12" t="s">
        <v>48</v>
      </c>
      <c r="BE48" s="12" t="s">
        <v>48</v>
      </c>
      <c r="BF48" s="12" t="s">
        <v>48</v>
      </c>
      <c r="BG48" s="11"/>
      <c r="BH48" s="11"/>
      <c r="BI48" s="11"/>
      <c r="BJ48" s="11"/>
      <c r="BK48" s="27"/>
      <c r="BL48" s="11"/>
      <c r="BM48" s="11" t="s">
        <v>48</v>
      </c>
      <c r="BR48" s="12" t="s">
        <v>48</v>
      </c>
      <c r="BS48" s="12" t="s">
        <v>48</v>
      </c>
      <c r="BT48" s="12" t="s">
        <v>48</v>
      </c>
      <c r="BU48" s="11"/>
      <c r="BV48" s="11"/>
      <c r="BW48" s="11"/>
      <c r="BX48" s="11"/>
      <c r="BY48" s="27"/>
      <c r="BZ48" s="11"/>
      <c r="CA48" s="11" t="s">
        <v>48</v>
      </c>
      <c r="CF48" s="12" t="s">
        <v>48</v>
      </c>
      <c r="CG48" s="12" t="s">
        <v>48</v>
      </c>
      <c r="CH48" s="12" t="s">
        <v>48</v>
      </c>
      <c r="CI48" s="11"/>
      <c r="CJ48" s="11"/>
      <c r="CK48" s="11"/>
      <c r="CL48" s="11"/>
      <c r="CM48" s="27"/>
      <c r="CN48" s="11"/>
      <c r="CO48" s="11" t="s">
        <v>48</v>
      </c>
      <c r="CT48" s="12" t="s">
        <v>48</v>
      </c>
      <c r="CU48" s="12" t="s">
        <v>48</v>
      </c>
      <c r="CV48" s="12" t="s">
        <v>48</v>
      </c>
      <c r="CW48" s="11"/>
      <c r="CX48" s="11"/>
      <c r="CY48" s="11"/>
      <c r="CZ48" s="11"/>
      <c r="DA48" s="27"/>
      <c r="DB48" s="11"/>
      <c r="DC48" s="11" t="s">
        <v>48</v>
      </c>
      <c r="DH48" s="12" t="s">
        <v>48</v>
      </c>
      <c r="DI48" s="12" t="s">
        <v>48</v>
      </c>
      <c r="DJ48" s="12" t="s">
        <v>48</v>
      </c>
      <c r="DK48" s="11"/>
      <c r="DL48" s="11"/>
      <c r="DM48" s="11"/>
      <c r="DN48" s="11"/>
      <c r="DO48" s="27"/>
      <c r="DP48" s="11"/>
      <c r="DQ48" s="11" t="s">
        <v>48</v>
      </c>
      <c r="DV48" s="12" t="s">
        <v>48</v>
      </c>
      <c r="DW48" s="12" t="s">
        <v>48</v>
      </c>
      <c r="DX48" s="12" t="s">
        <v>48</v>
      </c>
      <c r="DY48" s="11"/>
      <c r="DZ48" s="11"/>
      <c r="EA48" s="11"/>
      <c r="EB48" s="11"/>
      <c r="EC48" s="27"/>
      <c r="ED48" s="11"/>
      <c r="EE48" s="11" t="s">
        <v>48</v>
      </c>
      <c r="EJ48" s="12" t="s">
        <v>48</v>
      </c>
      <c r="EK48" s="12" t="s">
        <v>48</v>
      </c>
      <c r="EL48" s="12" t="s">
        <v>48</v>
      </c>
      <c r="EM48" s="11"/>
      <c r="EN48" s="11"/>
      <c r="EO48" s="11"/>
      <c r="EP48" s="11"/>
      <c r="EQ48" s="27"/>
      <c r="ER48" s="11"/>
      <c r="ES48" s="11" t="s">
        <v>48</v>
      </c>
      <c r="EX48" s="12" t="s">
        <v>48</v>
      </c>
      <c r="EY48" s="12" t="s">
        <v>48</v>
      </c>
      <c r="EZ48" s="12" t="s">
        <v>48</v>
      </c>
      <c r="FA48" s="11"/>
      <c r="FB48" s="11"/>
      <c r="FC48" s="11"/>
      <c r="FD48" s="11"/>
      <c r="FE48" s="27"/>
      <c r="FF48" s="11"/>
      <c r="FG48" s="11" t="s">
        <v>48</v>
      </c>
      <c r="FL48" s="12" t="s">
        <v>48</v>
      </c>
      <c r="FM48" s="12" t="s">
        <v>48</v>
      </c>
      <c r="FN48" s="12" t="s">
        <v>48</v>
      </c>
      <c r="FO48" s="11"/>
      <c r="FP48" s="11"/>
      <c r="FQ48" s="11"/>
      <c r="FR48" s="11"/>
      <c r="FS48" s="27"/>
      <c r="FT48" s="11"/>
      <c r="FU48" s="11" t="s">
        <v>48</v>
      </c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N48" s="12" t="s">
        <v>48</v>
      </c>
      <c r="GO48" s="12" t="s">
        <v>48</v>
      </c>
      <c r="GP48" s="12" t="s">
        <v>48</v>
      </c>
      <c r="GQ48" s="11"/>
      <c r="GR48" s="11"/>
      <c r="GS48" s="11"/>
      <c r="GT48" s="11"/>
      <c r="GU48" s="27"/>
      <c r="GV48" s="11"/>
      <c r="GW48" s="11" t="s">
        <v>48</v>
      </c>
      <c r="GX48" s="11"/>
      <c r="GY48" s="11"/>
      <c r="GZ48" s="11"/>
      <c r="HA48" s="11"/>
      <c r="HB48" s="11"/>
      <c r="HC48" s="11"/>
      <c r="HD48" s="11"/>
      <c r="HI48" s="12" t="s">
        <v>48</v>
      </c>
      <c r="HJ48" s="12" t="s">
        <v>48</v>
      </c>
      <c r="HK48" s="12" t="s">
        <v>48</v>
      </c>
      <c r="HL48" s="11"/>
      <c r="HM48" s="11"/>
      <c r="HN48" s="11"/>
      <c r="HO48" s="11"/>
      <c r="HP48" s="27"/>
      <c r="HQ48" s="11"/>
      <c r="HR48" s="11" t="s">
        <v>48</v>
      </c>
      <c r="HW48" s="12" t="s">
        <v>48</v>
      </c>
      <c r="HX48" s="12" t="s">
        <v>48</v>
      </c>
      <c r="HY48" s="12" t="s">
        <v>48</v>
      </c>
    </row>
    <row r="49" spans="1:233" x14ac:dyDescent="0.2">
      <c r="A49" s="24">
        <v>37</v>
      </c>
      <c r="B49" s="8">
        <v>43945</v>
      </c>
      <c r="C49" s="11"/>
      <c r="D49" s="11"/>
      <c r="E49" s="11"/>
      <c r="F49" s="11"/>
      <c r="G49" s="27"/>
      <c r="H49" s="11"/>
      <c r="I49" s="11" t="s">
        <v>48</v>
      </c>
      <c r="J49" s="11"/>
      <c r="K49" s="11"/>
      <c r="L49" s="11"/>
      <c r="M49" s="11"/>
      <c r="N49" s="27"/>
      <c r="O49" s="11"/>
      <c r="P49" s="11" t="s">
        <v>48</v>
      </c>
      <c r="Q49" s="11"/>
      <c r="R49" s="11"/>
      <c r="S49" s="11"/>
      <c r="T49" s="11"/>
      <c r="U49" s="27"/>
      <c r="V49" s="11"/>
      <c r="W49" s="11" t="s">
        <v>48</v>
      </c>
      <c r="AB49" s="12" t="s">
        <v>48</v>
      </c>
      <c r="AC49" s="12" t="s">
        <v>48</v>
      </c>
      <c r="AD49" s="12" t="s">
        <v>48</v>
      </c>
      <c r="AE49" s="11"/>
      <c r="AF49" s="11"/>
      <c r="AG49" s="11"/>
      <c r="AH49" s="11"/>
      <c r="AI49" s="27"/>
      <c r="AJ49" s="11"/>
      <c r="AK49" s="11" t="s">
        <v>48</v>
      </c>
      <c r="AP49" s="12" t="s">
        <v>48</v>
      </c>
      <c r="AQ49" s="12" t="s">
        <v>48</v>
      </c>
      <c r="AR49" s="12" t="s">
        <v>48</v>
      </c>
      <c r="AS49" s="11"/>
      <c r="AT49" s="11"/>
      <c r="AU49" s="11"/>
      <c r="AV49" s="11"/>
      <c r="AW49" s="27"/>
      <c r="AX49" s="11"/>
      <c r="AY49" s="11" t="s">
        <v>48</v>
      </c>
      <c r="BD49" s="12" t="s">
        <v>48</v>
      </c>
      <c r="BE49" s="12" t="s">
        <v>48</v>
      </c>
      <c r="BF49" s="12" t="s">
        <v>48</v>
      </c>
      <c r="BG49" s="11"/>
      <c r="BH49" s="11"/>
      <c r="BI49" s="11"/>
      <c r="BJ49" s="11"/>
      <c r="BK49" s="27"/>
      <c r="BL49" s="11"/>
      <c r="BM49" s="11" t="s">
        <v>48</v>
      </c>
      <c r="BR49" s="12" t="s">
        <v>48</v>
      </c>
      <c r="BS49" s="12" t="s">
        <v>48</v>
      </c>
      <c r="BT49" s="12" t="s">
        <v>48</v>
      </c>
      <c r="BU49" s="11"/>
      <c r="BV49" s="11"/>
      <c r="BW49" s="11"/>
      <c r="BX49" s="11"/>
      <c r="BY49" s="27"/>
      <c r="BZ49" s="11"/>
      <c r="CA49" s="11" t="s">
        <v>48</v>
      </c>
      <c r="CF49" s="12" t="s">
        <v>48</v>
      </c>
      <c r="CG49" s="12" t="s">
        <v>48</v>
      </c>
      <c r="CH49" s="12" t="s">
        <v>48</v>
      </c>
      <c r="CI49" s="11"/>
      <c r="CJ49" s="11"/>
      <c r="CK49" s="11"/>
      <c r="CL49" s="11"/>
      <c r="CM49" s="27"/>
      <c r="CN49" s="11"/>
      <c r="CO49" s="11" t="s">
        <v>48</v>
      </c>
      <c r="CT49" s="12" t="s">
        <v>48</v>
      </c>
      <c r="CU49" s="12" t="s">
        <v>48</v>
      </c>
      <c r="CV49" s="12" t="s">
        <v>48</v>
      </c>
      <c r="CW49" s="11"/>
      <c r="CX49" s="11"/>
      <c r="CY49" s="11"/>
      <c r="CZ49" s="11"/>
      <c r="DA49" s="27"/>
      <c r="DB49" s="11"/>
      <c r="DC49" s="11" t="s">
        <v>48</v>
      </c>
      <c r="DH49" s="12" t="s">
        <v>48</v>
      </c>
      <c r="DI49" s="12" t="s">
        <v>48</v>
      </c>
      <c r="DJ49" s="12" t="s">
        <v>48</v>
      </c>
      <c r="DK49" s="11"/>
      <c r="DL49" s="11"/>
      <c r="DM49" s="11"/>
      <c r="DN49" s="11"/>
      <c r="DO49" s="27"/>
      <c r="DP49" s="11"/>
      <c r="DQ49" s="11" t="s">
        <v>48</v>
      </c>
      <c r="DV49" s="12" t="s">
        <v>48</v>
      </c>
      <c r="DW49" s="12" t="s">
        <v>48</v>
      </c>
      <c r="DX49" s="12" t="s">
        <v>48</v>
      </c>
      <c r="DY49" s="11"/>
      <c r="DZ49" s="11"/>
      <c r="EA49" s="11"/>
      <c r="EB49" s="11"/>
      <c r="EC49" s="27"/>
      <c r="ED49" s="11"/>
      <c r="EE49" s="11" t="s">
        <v>48</v>
      </c>
      <c r="EJ49" s="12" t="s">
        <v>48</v>
      </c>
      <c r="EK49" s="12" t="s">
        <v>48</v>
      </c>
      <c r="EL49" s="12" t="s">
        <v>48</v>
      </c>
      <c r="EM49" s="11"/>
      <c r="EN49" s="11"/>
      <c r="EO49" s="11"/>
      <c r="EP49" s="11"/>
      <c r="EQ49" s="27"/>
      <c r="ER49" s="11"/>
      <c r="ES49" s="11" t="s">
        <v>48</v>
      </c>
      <c r="EX49" s="12" t="s">
        <v>48</v>
      </c>
      <c r="EY49" s="12" t="s">
        <v>48</v>
      </c>
      <c r="EZ49" s="12" t="s">
        <v>48</v>
      </c>
      <c r="FA49" s="11"/>
      <c r="FB49" s="11"/>
      <c r="FC49" s="11"/>
      <c r="FD49" s="11"/>
      <c r="FE49" s="27"/>
      <c r="FF49" s="11"/>
      <c r="FG49" s="11" t="s">
        <v>48</v>
      </c>
      <c r="FL49" s="12" t="s">
        <v>48</v>
      </c>
      <c r="FM49" s="12" t="s">
        <v>48</v>
      </c>
      <c r="FN49" s="12" t="s">
        <v>48</v>
      </c>
      <c r="FO49" s="11"/>
      <c r="FP49" s="11"/>
      <c r="FQ49" s="11"/>
      <c r="FR49" s="11"/>
      <c r="FS49" s="27"/>
      <c r="FT49" s="11"/>
      <c r="FU49" s="11" t="s">
        <v>48</v>
      </c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N49" s="12" t="s">
        <v>48</v>
      </c>
      <c r="GO49" s="12" t="s">
        <v>48</v>
      </c>
      <c r="GP49" s="12" t="s">
        <v>48</v>
      </c>
      <c r="GQ49" s="11"/>
      <c r="GR49" s="11"/>
      <c r="GS49" s="11"/>
      <c r="GT49" s="11"/>
      <c r="GU49" s="27"/>
      <c r="GV49" s="11"/>
      <c r="GW49" s="11" t="s">
        <v>48</v>
      </c>
      <c r="GX49" s="11"/>
      <c r="GY49" s="11"/>
      <c r="GZ49" s="11"/>
      <c r="HA49" s="11"/>
      <c r="HB49" s="11"/>
      <c r="HC49" s="11"/>
      <c r="HD49" s="11"/>
      <c r="HI49" s="12" t="s">
        <v>48</v>
      </c>
      <c r="HJ49" s="12" t="s">
        <v>48</v>
      </c>
      <c r="HK49" s="12" t="s">
        <v>48</v>
      </c>
      <c r="HL49" s="11"/>
      <c r="HM49" s="11"/>
      <c r="HN49" s="11"/>
      <c r="HO49" s="11"/>
      <c r="HP49" s="27"/>
      <c r="HQ49" s="11"/>
      <c r="HR49" s="11" t="s">
        <v>48</v>
      </c>
      <c r="HW49" s="12" t="s">
        <v>48</v>
      </c>
      <c r="HX49" s="12" t="s">
        <v>48</v>
      </c>
      <c r="HY49" s="12" t="s">
        <v>48</v>
      </c>
    </row>
    <row r="50" spans="1:233" x14ac:dyDescent="0.2">
      <c r="B50" s="8">
        <v>43946</v>
      </c>
      <c r="C50" s="11"/>
      <c r="D50" s="11"/>
      <c r="E50" s="11"/>
      <c r="F50" s="11"/>
      <c r="G50" s="27"/>
      <c r="H50" s="11"/>
      <c r="I50" s="11" t="s">
        <v>48</v>
      </c>
      <c r="J50" s="11"/>
      <c r="K50" s="11"/>
      <c r="L50" s="11"/>
      <c r="M50" s="11"/>
      <c r="N50" s="27"/>
      <c r="O50" s="11"/>
      <c r="P50" s="11" t="s">
        <v>48</v>
      </c>
      <c r="Q50" s="11"/>
      <c r="R50" s="11"/>
      <c r="S50" s="11"/>
      <c r="T50" s="11"/>
      <c r="U50" s="27"/>
      <c r="V50" s="11"/>
      <c r="W50" s="11" t="s">
        <v>48</v>
      </c>
      <c r="AB50" s="12" t="s">
        <v>48</v>
      </c>
      <c r="AC50" s="12" t="s">
        <v>48</v>
      </c>
      <c r="AD50" s="12" t="s">
        <v>48</v>
      </c>
      <c r="AE50" s="11"/>
      <c r="AF50" s="11"/>
      <c r="AG50" s="11"/>
      <c r="AH50" s="11"/>
      <c r="AI50" s="27"/>
      <c r="AJ50" s="11"/>
      <c r="AK50" s="11" t="s">
        <v>48</v>
      </c>
      <c r="AP50" s="12" t="s">
        <v>48</v>
      </c>
      <c r="AQ50" s="12" t="s">
        <v>48</v>
      </c>
      <c r="AR50" s="12" t="s">
        <v>48</v>
      </c>
      <c r="AS50" s="11"/>
      <c r="AT50" s="11"/>
      <c r="AU50" s="11"/>
      <c r="AV50" s="11"/>
      <c r="AW50" s="27"/>
      <c r="AX50" s="11"/>
      <c r="AY50" s="11" t="s">
        <v>48</v>
      </c>
      <c r="BD50" s="12" t="s">
        <v>48</v>
      </c>
      <c r="BE50" s="12" t="s">
        <v>48</v>
      </c>
      <c r="BF50" s="12" t="s">
        <v>48</v>
      </c>
      <c r="BG50" s="11"/>
      <c r="BH50" s="11"/>
      <c r="BI50" s="11"/>
      <c r="BJ50" s="11"/>
      <c r="BK50" s="27"/>
      <c r="BL50" s="11"/>
      <c r="BM50" s="11" t="s">
        <v>48</v>
      </c>
      <c r="BR50" s="12" t="s">
        <v>48</v>
      </c>
      <c r="BS50" s="12" t="s">
        <v>48</v>
      </c>
      <c r="BT50" s="12" t="s">
        <v>48</v>
      </c>
      <c r="BU50" s="11"/>
      <c r="BV50" s="11"/>
      <c r="BW50" s="11"/>
      <c r="BX50" s="11"/>
      <c r="BY50" s="27"/>
      <c r="BZ50" s="11"/>
      <c r="CA50" s="11" t="s">
        <v>48</v>
      </c>
      <c r="CF50" s="12" t="s">
        <v>48</v>
      </c>
      <c r="CG50" s="12" t="s">
        <v>48</v>
      </c>
      <c r="CH50" s="12" t="s">
        <v>48</v>
      </c>
      <c r="CI50" s="11"/>
      <c r="CJ50" s="11"/>
      <c r="CK50" s="11"/>
      <c r="CL50" s="11"/>
      <c r="CM50" s="27"/>
      <c r="CN50" s="11"/>
      <c r="CO50" s="11" t="s">
        <v>48</v>
      </c>
      <c r="CT50" s="12" t="s">
        <v>48</v>
      </c>
      <c r="CU50" s="12" t="s">
        <v>48</v>
      </c>
      <c r="CV50" s="12" t="s">
        <v>48</v>
      </c>
      <c r="CW50" s="11"/>
      <c r="CX50" s="11"/>
      <c r="CY50" s="11"/>
      <c r="CZ50" s="11"/>
      <c r="DA50" s="27"/>
      <c r="DB50" s="11"/>
      <c r="DC50" s="11" t="s">
        <v>48</v>
      </c>
      <c r="DH50" s="12" t="s">
        <v>48</v>
      </c>
      <c r="DI50" s="12" t="s">
        <v>48</v>
      </c>
      <c r="DJ50" s="12" t="s">
        <v>48</v>
      </c>
      <c r="DK50" s="11"/>
      <c r="DL50" s="11"/>
      <c r="DM50" s="11"/>
      <c r="DN50" s="11"/>
      <c r="DO50" s="27"/>
      <c r="DP50" s="11"/>
      <c r="DQ50" s="11" t="s">
        <v>48</v>
      </c>
      <c r="DV50" s="12" t="s">
        <v>48</v>
      </c>
      <c r="DW50" s="12" t="s">
        <v>48</v>
      </c>
      <c r="DX50" s="12" t="s">
        <v>48</v>
      </c>
      <c r="DY50" s="11"/>
      <c r="DZ50" s="11"/>
      <c r="EA50" s="11"/>
      <c r="EB50" s="11"/>
      <c r="EC50" s="27"/>
      <c r="ED50" s="11"/>
      <c r="EE50" s="11" t="s">
        <v>48</v>
      </c>
      <c r="EJ50" s="12" t="s">
        <v>48</v>
      </c>
      <c r="EK50" s="12" t="s">
        <v>48</v>
      </c>
      <c r="EL50" s="12" t="s">
        <v>48</v>
      </c>
      <c r="EM50" s="11"/>
      <c r="EN50" s="11"/>
      <c r="EO50" s="11"/>
      <c r="EP50" s="11"/>
      <c r="EQ50" s="27"/>
      <c r="ER50" s="11"/>
      <c r="ES50" s="11" t="s">
        <v>48</v>
      </c>
      <c r="EX50" s="12" t="s">
        <v>48</v>
      </c>
      <c r="EY50" s="12" t="s">
        <v>48</v>
      </c>
      <c r="EZ50" s="12" t="s">
        <v>48</v>
      </c>
      <c r="FA50" s="11"/>
      <c r="FB50" s="11"/>
      <c r="FC50" s="11"/>
      <c r="FD50" s="11"/>
      <c r="FE50" s="27"/>
      <c r="FF50" s="11"/>
      <c r="FG50" s="11" t="s">
        <v>48</v>
      </c>
      <c r="FL50" s="12" t="s">
        <v>48</v>
      </c>
      <c r="FM50" s="12" t="s">
        <v>48</v>
      </c>
      <c r="FN50" s="12" t="s">
        <v>48</v>
      </c>
      <c r="FO50" s="11"/>
      <c r="FP50" s="11"/>
      <c r="FQ50" s="11"/>
      <c r="FR50" s="11"/>
      <c r="FS50" s="27"/>
      <c r="FT50" s="11"/>
      <c r="FU50" s="11" t="s">
        <v>48</v>
      </c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N50" s="12" t="s">
        <v>48</v>
      </c>
      <c r="GO50" s="12" t="s">
        <v>48</v>
      </c>
      <c r="GP50" s="12" t="s">
        <v>48</v>
      </c>
      <c r="GQ50" s="11"/>
      <c r="GR50" s="11"/>
      <c r="GS50" s="11"/>
      <c r="GT50" s="11"/>
      <c r="GU50" s="27"/>
      <c r="GV50" s="11"/>
      <c r="GW50" s="11" t="s">
        <v>48</v>
      </c>
      <c r="GX50" s="11"/>
      <c r="GY50" s="11"/>
      <c r="GZ50" s="11"/>
      <c r="HA50" s="11"/>
      <c r="HB50" s="11"/>
      <c r="HC50" s="11"/>
      <c r="HD50" s="11"/>
      <c r="HI50" s="12" t="s">
        <v>48</v>
      </c>
      <c r="HJ50" s="12" t="s">
        <v>48</v>
      </c>
      <c r="HK50" s="12" t="s">
        <v>48</v>
      </c>
      <c r="HL50" s="11"/>
      <c r="HM50" s="11"/>
      <c r="HN50" s="11"/>
      <c r="HO50" s="11"/>
      <c r="HP50" s="27"/>
      <c r="HQ50" s="11"/>
      <c r="HR50" s="11" t="s">
        <v>48</v>
      </c>
      <c r="HW50" s="12" t="s">
        <v>48</v>
      </c>
      <c r="HX50" s="12" t="s">
        <v>48</v>
      </c>
      <c r="HY50" s="12" t="s">
        <v>48</v>
      </c>
    </row>
    <row r="51" spans="1:233" x14ac:dyDescent="0.2">
      <c r="B51" s="8">
        <v>43947</v>
      </c>
      <c r="C51" s="11"/>
      <c r="D51" s="11"/>
      <c r="E51" s="11"/>
      <c r="F51" s="11"/>
      <c r="G51" s="27"/>
      <c r="H51" s="11"/>
      <c r="I51" s="11" t="s">
        <v>48</v>
      </c>
      <c r="J51" s="11"/>
      <c r="K51" s="11"/>
      <c r="L51" s="11"/>
      <c r="M51" s="11"/>
      <c r="N51" s="27"/>
      <c r="O51" s="11"/>
      <c r="P51" s="11" t="s">
        <v>48</v>
      </c>
      <c r="Q51" s="11"/>
      <c r="R51" s="11"/>
      <c r="S51" s="11"/>
      <c r="T51" s="11"/>
      <c r="U51" s="27"/>
      <c r="V51" s="11"/>
      <c r="W51" s="11" t="s">
        <v>48</v>
      </c>
      <c r="AB51" s="12" t="s">
        <v>48</v>
      </c>
      <c r="AC51" s="12" t="s">
        <v>48</v>
      </c>
      <c r="AD51" s="12" t="s">
        <v>48</v>
      </c>
      <c r="AE51" s="11"/>
      <c r="AF51" s="11"/>
      <c r="AG51" s="11"/>
      <c r="AH51" s="11"/>
      <c r="AI51" s="27"/>
      <c r="AJ51" s="11"/>
      <c r="AK51" s="11" t="s">
        <v>48</v>
      </c>
      <c r="AP51" s="12" t="s">
        <v>48</v>
      </c>
      <c r="AQ51" s="12" t="s">
        <v>48</v>
      </c>
      <c r="AR51" s="12" t="s">
        <v>48</v>
      </c>
      <c r="AS51" s="11"/>
      <c r="AT51" s="11"/>
      <c r="AU51" s="11"/>
      <c r="AV51" s="11"/>
      <c r="AW51" s="27"/>
      <c r="AX51" s="11"/>
      <c r="AY51" s="11" t="s">
        <v>48</v>
      </c>
      <c r="BD51" s="12" t="s">
        <v>48</v>
      </c>
      <c r="BE51" s="12" t="s">
        <v>48</v>
      </c>
      <c r="BF51" s="12" t="s">
        <v>48</v>
      </c>
      <c r="BG51" s="11"/>
      <c r="BH51" s="11"/>
      <c r="BI51" s="11"/>
      <c r="BJ51" s="11"/>
      <c r="BK51" s="27"/>
      <c r="BL51" s="11"/>
      <c r="BM51" s="11" t="s">
        <v>48</v>
      </c>
      <c r="BR51" s="12" t="s">
        <v>48</v>
      </c>
      <c r="BS51" s="12" t="s">
        <v>48</v>
      </c>
      <c r="BT51" s="12" t="s">
        <v>48</v>
      </c>
      <c r="BU51" s="11"/>
      <c r="BV51" s="11"/>
      <c r="BW51" s="11"/>
      <c r="BX51" s="11"/>
      <c r="BY51" s="27"/>
      <c r="BZ51" s="11"/>
      <c r="CA51" s="11" t="s">
        <v>48</v>
      </c>
      <c r="CF51" s="12" t="s">
        <v>48</v>
      </c>
      <c r="CG51" s="12" t="s">
        <v>48</v>
      </c>
      <c r="CH51" s="12" t="s">
        <v>48</v>
      </c>
      <c r="CI51" s="11"/>
      <c r="CJ51" s="11"/>
      <c r="CK51" s="11"/>
      <c r="CL51" s="11"/>
      <c r="CM51" s="27"/>
      <c r="CN51" s="11"/>
      <c r="CO51" s="11" t="s">
        <v>48</v>
      </c>
      <c r="CT51" s="12" t="s">
        <v>48</v>
      </c>
      <c r="CU51" s="12" t="s">
        <v>48</v>
      </c>
      <c r="CV51" s="12" t="s">
        <v>48</v>
      </c>
      <c r="CW51" s="11"/>
      <c r="CX51" s="11"/>
      <c r="CY51" s="11"/>
      <c r="CZ51" s="11"/>
      <c r="DA51" s="27"/>
      <c r="DB51" s="11"/>
      <c r="DC51" s="11" t="s">
        <v>48</v>
      </c>
      <c r="DH51" s="12" t="s">
        <v>48</v>
      </c>
      <c r="DI51" s="12" t="s">
        <v>48</v>
      </c>
      <c r="DJ51" s="12" t="s">
        <v>48</v>
      </c>
      <c r="DK51" s="11"/>
      <c r="DL51" s="11"/>
      <c r="DM51" s="11"/>
      <c r="DN51" s="11"/>
      <c r="DO51" s="27"/>
      <c r="DP51" s="11"/>
      <c r="DQ51" s="11" t="s">
        <v>48</v>
      </c>
      <c r="DV51" s="12" t="s">
        <v>48</v>
      </c>
      <c r="DW51" s="12" t="s">
        <v>48</v>
      </c>
      <c r="DX51" s="12" t="s">
        <v>48</v>
      </c>
      <c r="DY51" s="11"/>
      <c r="DZ51" s="11"/>
      <c r="EA51" s="11"/>
      <c r="EB51" s="11"/>
      <c r="EC51" s="27"/>
      <c r="ED51" s="11"/>
      <c r="EE51" s="11" t="s">
        <v>48</v>
      </c>
      <c r="EJ51" s="12" t="s">
        <v>48</v>
      </c>
      <c r="EK51" s="12" t="s">
        <v>48</v>
      </c>
      <c r="EL51" s="12" t="s">
        <v>48</v>
      </c>
      <c r="EM51" s="11"/>
      <c r="EN51" s="11"/>
      <c r="EO51" s="11"/>
      <c r="EP51" s="11"/>
      <c r="EQ51" s="27"/>
      <c r="ER51" s="11"/>
      <c r="ES51" s="11" t="s">
        <v>48</v>
      </c>
      <c r="EX51" s="12" t="s">
        <v>48</v>
      </c>
      <c r="EY51" s="12" t="s">
        <v>48</v>
      </c>
      <c r="EZ51" s="12" t="s">
        <v>48</v>
      </c>
      <c r="FA51" s="11"/>
      <c r="FB51" s="11"/>
      <c r="FC51" s="11"/>
      <c r="FD51" s="11"/>
      <c r="FE51" s="27"/>
      <c r="FF51" s="11"/>
      <c r="FG51" s="11" t="s">
        <v>48</v>
      </c>
      <c r="FL51" s="12" t="s">
        <v>48</v>
      </c>
      <c r="FM51" s="12" t="s">
        <v>48</v>
      </c>
      <c r="FN51" s="12" t="s">
        <v>48</v>
      </c>
      <c r="FO51" s="11"/>
      <c r="FP51" s="11"/>
      <c r="FQ51" s="11"/>
      <c r="FR51" s="11"/>
      <c r="FS51" s="27"/>
      <c r="FT51" s="11"/>
      <c r="FU51" s="11" t="s">
        <v>48</v>
      </c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N51" s="12" t="s">
        <v>48</v>
      </c>
      <c r="GO51" s="12" t="s">
        <v>48</v>
      </c>
      <c r="GP51" s="12" t="s">
        <v>48</v>
      </c>
      <c r="GQ51" s="11"/>
      <c r="GR51" s="11"/>
      <c r="GS51" s="11"/>
      <c r="GT51" s="11"/>
      <c r="GU51" s="27"/>
      <c r="GV51" s="11"/>
      <c r="GW51" s="11" t="s">
        <v>48</v>
      </c>
      <c r="GX51" s="11"/>
      <c r="GY51" s="11"/>
      <c r="GZ51" s="11"/>
      <c r="HA51" s="11"/>
      <c r="HB51" s="11"/>
      <c r="HC51" s="11"/>
      <c r="HD51" s="11"/>
      <c r="HI51" s="12" t="s">
        <v>48</v>
      </c>
      <c r="HJ51" s="12" t="s">
        <v>48</v>
      </c>
      <c r="HK51" s="12" t="s">
        <v>48</v>
      </c>
      <c r="HL51" s="11"/>
      <c r="HM51" s="11"/>
      <c r="HN51" s="11"/>
      <c r="HO51" s="11"/>
      <c r="HP51" s="27"/>
      <c r="HQ51" s="11"/>
      <c r="HR51" s="11" t="s">
        <v>48</v>
      </c>
      <c r="HW51" s="12" t="s">
        <v>48</v>
      </c>
      <c r="HX51" s="12" t="s">
        <v>48</v>
      </c>
      <c r="HY51" s="12" t="s">
        <v>48</v>
      </c>
    </row>
    <row r="52" spans="1:233" x14ac:dyDescent="0.2">
      <c r="B52" s="8">
        <v>43948</v>
      </c>
      <c r="C52" s="11"/>
      <c r="D52" s="11"/>
      <c r="E52" s="11"/>
      <c r="F52" s="11"/>
      <c r="G52" s="27"/>
      <c r="H52" s="11"/>
      <c r="I52" s="11" t="s">
        <v>48</v>
      </c>
      <c r="J52" s="11"/>
      <c r="K52" s="11"/>
      <c r="L52" s="11"/>
      <c r="M52" s="11"/>
      <c r="N52" s="27"/>
      <c r="O52" s="11"/>
      <c r="P52" s="11" t="s">
        <v>48</v>
      </c>
      <c r="Q52" s="11"/>
      <c r="R52" s="11"/>
      <c r="S52" s="11"/>
      <c r="T52" s="11"/>
      <c r="U52" s="27"/>
      <c r="V52" s="11"/>
      <c r="W52" s="11" t="s">
        <v>48</v>
      </c>
      <c r="AB52" s="12" t="s">
        <v>48</v>
      </c>
      <c r="AC52" s="12" t="s">
        <v>48</v>
      </c>
      <c r="AD52" s="12" t="s">
        <v>48</v>
      </c>
      <c r="AE52" s="11"/>
      <c r="AF52" s="11"/>
      <c r="AG52" s="11"/>
      <c r="AH52" s="11"/>
      <c r="AI52" s="27"/>
      <c r="AJ52" s="11"/>
      <c r="AK52" s="11" t="s">
        <v>48</v>
      </c>
      <c r="AP52" s="12" t="s">
        <v>48</v>
      </c>
      <c r="AQ52" s="12" t="s">
        <v>48</v>
      </c>
      <c r="AR52" s="12" t="s">
        <v>48</v>
      </c>
      <c r="AS52" s="11"/>
      <c r="AT52" s="11"/>
      <c r="AU52" s="11"/>
      <c r="AV52" s="11"/>
      <c r="AW52" s="27"/>
      <c r="AX52" s="11"/>
      <c r="AY52" s="11" t="s">
        <v>48</v>
      </c>
      <c r="BD52" s="12" t="s">
        <v>48</v>
      </c>
      <c r="BE52" s="12" t="s">
        <v>48</v>
      </c>
      <c r="BF52" s="12" t="s">
        <v>48</v>
      </c>
      <c r="BG52" s="11"/>
      <c r="BH52" s="11"/>
      <c r="BI52" s="11"/>
      <c r="BJ52" s="11"/>
      <c r="BK52" s="27"/>
      <c r="BL52" s="11"/>
      <c r="BM52" s="11" t="s">
        <v>48</v>
      </c>
      <c r="BR52" s="12" t="s">
        <v>48</v>
      </c>
      <c r="BS52" s="12" t="s">
        <v>48</v>
      </c>
      <c r="BT52" s="12" t="s">
        <v>48</v>
      </c>
      <c r="BU52" s="11"/>
      <c r="BV52" s="11"/>
      <c r="BW52" s="11"/>
      <c r="BX52" s="11"/>
      <c r="BY52" s="27"/>
      <c r="BZ52" s="11"/>
      <c r="CA52" s="11" t="s">
        <v>48</v>
      </c>
      <c r="CF52" s="12" t="s">
        <v>48</v>
      </c>
      <c r="CG52" s="12" t="s">
        <v>48</v>
      </c>
      <c r="CH52" s="12" t="s">
        <v>48</v>
      </c>
      <c r="CI52" s="11"/>
      <c r="CJ52" s="11"/>
      <c r="CK52" s="11"/>
      <c r="CL52" s="11"/>
      <c r="CM52" s="27"/>
      <c r="CN52" s="11"/>
      <c r="CO52" s="11" t="s">
        <v>48</v>
      </c>
      <c r="CT52" s="12" t="s">
        <v>48</v>
      </c>
      <c r="CU52" s="12" t="s">
        <v>48</v>
      </c>
      <c r="CV52" s="12" t="s">
        <v>48</v>
      </c>
      <c r="CW52" s="11"/>
      <c r="CX52" s="11"/>
      <c r="CY52" s="11"/>
      <c r="CZ52" s="11"/>
      <c r="DA52" s="27"/>
      <c r="DB52" s="11"/>
      <c r="DC52" s="11" t="s">
        <v>48</v>
      </c>
      <c r="DH52" s="12" t="s">
        <v>48</v>
      </c>
      <c r="DI52" s="12" t="s">
        <v>48</v>
      </c>
      <c r="DJ52" s="12" t="s">
        <v>48</v>
      </c>
      <c r="DK52" s="11"/>
      <c r="DL52" s="11"/>
      <c r="DM52" s="11"/>
      <c r="DN52" s="11"/>
      <c r="DO52" s="27"/>
      <c r="DP52" s="11"/>
      <c r="DQ52" s="11" t="s">
        <v>48</v>
      </c>
      <c r="DV52" s="12" t="s">
        <v>48</v>
      </c>
      <c r="DW52" s="12" t="s">
        <v>48</v>
      </c>
      <c r="DX52" s="12" t="s">
        <v>48</v>
      </c>
      <c r="DY52" s="11"/>
      <c r="DZ52" s="11"/>
      <c r="EA52" s="11"/>
      <c r="EB52" s="11"/>
      <c r="EC52" s="27"/>
      <c r="ED52" s="11"/>
      <c r="EE52" s="11" t="s">
        <v>48</v>
      </c>
      <c r="EJ52" s="12" t="s">
        <v>48</v>
      </c>
      <c r="EK52" s="12" t="s">
        <v>48</v>
      </c>
      <c r="EL52" s="12" t="s">
        <v>48</v>
      </c>
      <c r="EM52" s="11"/>
      <c r="EN52" s="11"/>
      <c r="EO52" s="11"/>
      <c r="EP52" s="11"/>
      <c r="EQ52" s="27"/>
      <c r="ER52" s="11"/>
      <c r="ES52" s="11" t="s">
        <v>48</v>
      </c>
      <c r="EX52" s="12" t="s">
        <v>48</v>
      </c>
      <c r="EY52" s="12" t="s">
        <v>48</v>
      </c>
      <c r="EZ52" s="12" t="s">
        <v>48</v>
      </c>
      <c r="FA52" s="11"/>
      <c r="FB52" s="11"/>
      <c r="FC52" s="11"/>
      <c r="FD52" s="11"/>
      <c r="FE52" s="27"/>
      <c r="FF52" s="11"/>
      <c r="FG52" s="11" t="s">
        <v>48</v>
      </c>
      <c r="FL52" s="12" t="s">
        <v>48</v>
      </c>
      <c r="FM52" s="12" t="s">
        <v>48</v>
      </c>
      <c r="FN52" s="12" t="s">
        <v>48</v>
      </c>
      <c r="FO52" s="11"/>
      <c r="FP52" s="11"/>
      <c r="FQ52" s="11"/>
      <c r="FR52" s="11"/>
      <c r="FS52" s="27"/>
      <c r="FT52" s="11"/>
      <c r="FU52" s="11" t="s">
        <v>48</v>
      </c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N52" s="12" t="s">
        <v>48</v>
      </c>
      <c r="GO52" s="12" t="s">
        <v>48</v>
      </c>
      <c r="GP52" s="12" t="s">
        <v>48</v>
      </c>
      <c r="GQ52" s="11"/>
      <c r="GR52" s="11"/>
      <c r="GS52" s="11"/>
      <c r="GT52" s="11"/>
      <c r="GU52" s="27"/>
      <c r="GV52" s="11"/>
      <c r="GW52" s="11" t="s">
        <v>48</v>
      </c>
      <c r="GX52" s="11"/>
      <c r="GY52" s="11"/>
      <c r="GZ52" s="11"/>
      <c r="HA52" s="11"/>
      <c r="HB52" s="11"/>
      <c r="HC52" s="11"/>
      <c r="HD52" s="11"/>
      <c r="HI52" s="12" t="s">
        <v>48</v>
      </c>
      <c r="HJ52" s="12" t="s">
        <v>48</v>
      </c>
      <c r="HK52" s="12" t="s">
        <v>48</v>
      </c>
      <c r="HL52" s="11"/>
      <c r="HM52" s="11"/>
      <c r="HN52" s="11"/>
      <c r="HO52" s="11"/>
      <c r="HP52" s="27"/>
      <c r="HQ52" s="11"/>
      <c r="HR52" s="11" t="s">
        <v>48</v>
      </c>
      <c r="HW52" s="12" t="s">
        <v>48</v>
      </c>
      <c r="HX52" s="12" t="s">
        <v>48</v>
      </c>
      <c r="HY52" s="12" t="s">
        <v>48</v>
      </c>
    </row>
    <row r="53" spans="1:233" x14ac:dyDescent="0.2">
      <c r="B53" s="8">
        <v>43949</v>
      </c>
      <c r="C53" s="11"/>
      <c r="D53" s="11"/>
      <c r="E53" s="11"/>
      <c r="F53" s="11"/>
      <c r="G53" s="27"/>
      <c r="H53" s="11"/>
      <c r="I53" s="11" t="s">
        <v>48</v>
      </c>
      <c r="J53" s="11"/>
      <c r="K53" s="11"/>
      <c r="L53" s="11"/>
      <c r="M53" s="11"/>
      <c r="N53" s="27"/>
      <c r="O53" s="11"/>
      <c r="P53" s="11" t="s">
        <v>48</v>
      </c>
      <c r="Q53" s="11"/>
      <c r="R53" s="11"/>
      <c r="S53" s="11"/>
      <c r="T53" s="11"/>
      <c r="U53" s="27"/>
      <c r="V53" s="11"/>
      <c r="W53" s="11" t="s">
        <v>48</v>
      </c>
      <c r="AB53" s="12" t="s">
        <v>48</v>
      </c>
      <c r="AC53" s="12" t="s">
        <v>48</v>
      </c>
      <c r="AD53" s="12" t="s">
        <v>48</v>
      </c>
      <c r="AE53" s="11"/>
      <c r="AF53" s="11"/>
      <c r="AG53" s="11"/>
      <c r="AH53" s="11"/>
      <c r="AI53" s="27"/>
      <c r="AJ53" s="11"/>
      <c r="AK53" s="11" t="s">
        <v>48</v>
      </c>
      <c r="AP53" s="12" t="s">
        <v>48</v>
      </c>
      <c r="AQ53" s="12" t="s">
        <v>48</v>
      </c>
      <c r="AR53" s="12" t="s">
        <v>48</v>
      </c>
      <c r="AS53" s="11"/>
      <c r="AT53" s="11"/>
      <c r="AU53" s="11"/>
      <c r="AV53" s="11"/>
      <c r="AW53" s="27"/>
      <c r="AX53" s="11"/>
      <c r="AY53" s="11" t="s">
        <v>48</v>
      </c>
      <c r="BD53" s="12" t="s">
        <v>48</v>
      </c>
      <c r="BE53" s="12" t="s">
        <v>48</v>
      </c>
      <c r="BF53" s="12" t="s">
        <v>48</v>
      </c>
      <c r="BG53" s="11"/>
      <c r="BH53" s="11"/>
      <c r="BI53" s="11"/>
      <c r="BJ53" s="11"/>
      <c r="BK53" s="27"/>
      <c r="BL53" s="11"/>
      <c r="BM53" s="11" t="s">
        <v>48</v>
      </c>
      <c r="BR53" s="12" t="s">
        <v>48</v>
      </c>
      <c r="BS53" s="12" t="s">
        <v>48</v>
      </c>
      <c r="BT53" s="12" t="s">
        <v>48</v>
      </c>
      <c r="BU53" s="11"/>
      <c r="BV53" s="11"/>
      <c r="BW53" s="11"/>
      <c r="BX53" s="11"/>
      <c r="BY53" s="27"/>
      <c r="BZ53" s="11"/>
      <c r="CA53" s="11" t="s">
        <v>48</v>
      </c>
      <c r="CF53" s="12" t="s">
        <v>48</v>
      </c>
      <c r="CG53" s="12" t="s">
        <v>48</v>
      </c>
      <c r="CH53" s="12" t="s">
        <v>48</v>
      </c>
      <c r="CI53" s="11"/>
      <c r="CJ53" s="11"/>
      <c r="CK53" s="11"/>
      <c r="CL53" s="11"/>
      <c r="CM53" s="27"/>
      <c r="CN53" s="11"/>
      <c r="CO53" s="11" t="s">
        <v>48</v>
      </c>
      <c r="CT53" s="12" t="s">
        <v>48</v>
      </c>
      <c r="CU53" s="12" t="s">
        <v>48</v>
      </c>
      <c r="CV53" s="12" t="s">
        <v>48</v>
      </c>
      <c r="CW53" s="11"/>
      <c r="CX53" s="11"/>
      <c r="CY53" s="11"/>
      <c r="CZ53" s="11"/>
      <c r="DA53" s="27"/>
      <c r="DB53" s="11"/>
      <c r="DC53" s="11" t="s">
        <v>48</v>
      </c>
      <c r="DH53" s="12" t="s">
        <v>48</v>
      </c>
      <c r="DI53" s="12" t="s">
        <v>48</v>
      </c>
      <c r="DJ53" s="12" t="s">
        <v>48</v>
      </c>
      <c r="DK53" s="11"/>
      <c r="DL53" s="11"/>
      <c r="DM53" s="11"/>
      <c r="DN53" s="11"/>
      <c r="DO53" s="27"/>
      <c r="DP53" s="11"/>
      <c r="DQ53" s="11" t="s">
        <v>48</v>
      </c>
      <c r="DV53" s="12" t="s">
        <v>48</v>
      </c>
      <c r="DW53" s="12" t="s">
        <v>48</v>
      </c>
      <c r="DX53" s="12" t="s">
        <v>48</v>
      </c>
      <c r="DY53" s="11"/>
      <c r="DZ53" s="11"/>
      <c r="EA53" s="11"/>
      <c r="EB53" s="11"/>
      <c r="EC53" s="27"/>
      <c r="ED53" s="11"/>
      <c r="EE53" s="11" t="s">
        <v>48</v>
      </c>
      <c r="EJ53" s="12" t="s">
        <v>48</v>
      </c>
      <c r="EK53" s="12" t="s">
        <v>48</v>
      </c>
      <c r="EL53" s="12" t="s">
        <v>48</v>
      </c>
      <c r="EM53" s="11"/>
      <c r="EN53" s="11"/>
      <c r="EO53" s="11"/>
      <c r="EP53" s="11"/>
      <c r="EQ53" s="27"/>
      <c r="ER53" s="11"/>
      <c r="ES53" s="11" t="s">
        <v>48</v>
      </c>
      <c r="EX53" s="12" t="s">
        <v>48</v>
      </c>
      <c r="EY53" s="12" t="s">
        <v>48</v>
      </c>
      <c r="EZ53" s="12" t="s">
        <v>48</v>
      </c>
      <c r="FA53" s="11"/>
      <c r="FB53" s="11"/>
      <c r="FC53" s="11"/>
      <c r="FD53" s="11"/>
      <c r="FE53" s="27"/>
      <c r="FF53" s="11"/>
      <c r="FG53" s="11" t="s">
        <v>48</v>
      </c>
      <c r="FL53" s="12" t="s">
        <v>48</v>
      </c>
      <c r="FM53" s="12" t="s">
        <v>48</v>
      </c>
      <c r="FN53" s="12" t="s">
        <v>48</v>
      </c>
      <c r="FO53" s="11"/>
      <c r="FP53" s="11"/>
      <c r="FQ53" s="11"/>
      <c r="FR53" s="11"/>
      <c r="FS53" s="27"/>
      <c r="FT53" s="11"/>
      <c r="FU53" s="11" t="s">
        <v>48</v>
      </c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N53" s="12" t="s">
        <v>48</v>
      </c>
      <c r="GO53" s="12" t="s">
        <v>48</v>
      </c>
      <c r="GP53" s="12" t="s">
        <v>48</v>
      </c>
      <c r="GQ53" s="11"/>
      <c r="GR53" s="11"/>
      <c r="GS53" s="11"/>
      <c r="GT53" s="11"/>
      <c r="GU53" s="27"/>
      <c r="GV53" s="11"/>
      <c r="GW53" s="11" t="s">
        <v>48</v>
      </c>
      <c r="GX53" s="11"/>
      <c r="GY53" s="11"/>
      <c r="GZ53" s="11"/>
      <c r="HA53" s="11"/>
      <c r="HB53" s="11"/>
      <c r="HC53" s="11"/>
      <c r="HD53" s="11"/>
      <c r="HI53" s="12" t="s">
        <v>48</v>
      </c>
      <c r="HJ53" s="12" t="s">
        <v>48</v>
      </c>
      <c r="HK53" s="12" t="s">
        <v>48</v>
      </c>
      <c r="HL53" s="11"/>
      <c r="HM53" s="11"/>
      <c r="HN53" s="11"/>
      <c r="HO53" s="11"/>
      <c r="HP53" s="27"/>
      <c r="HQ53" s="11"/>
      <c r="HR53" s="11" t="s">
        <v>48</v>
      </c>
      <c r="HW53" s="12" t="s">
        <v>48</v>
      </c>
      <c r="HX53" s="12" t="s">
        <v>48</v>
      </c>
      <c r="HY53" s="12" t="s">
        <v>48</v>
      </c>
    </row>
    <row r="54" spans="1:233" x14ac:dyDescent="0.2">
      <c r="B54" s="8">
        <v>43950</v>
      </c>
      <c r="C54" s="11"/>
      <c r="D54" s="11"/>
      <c r="E54" s="11"/>
      <c r="F54" s="11"/>
      <c r="G54" s="27"/>
      <c r="H54" s="11"/>
      <c r="I54" s="11" t="s">
        <v>48</v>
      </c>
      <c r="J54" s="11"/>
      <c r="K54" s="11"/>
      <c r="L54" s="11"/>
      <c r="M54" s="11"/>
      <c r="N54" s="27"/>
      <c r="O54" s="11"/>
      <c r="P54" s="11" t="s">
        <v>48</v>
      </c>
      <c r="Q54" s="11"/>
      <c r="R54" s="11"/>
      <c r="S54" s="11"/>
      <c r="T54" s="11"/>
      <c r="U54" s="27"/>
      <c r="V54" s="11"/>
      <c r="W54" s="11" t="s">
        <v>48</v>
      </c>
      <c r="AB54" s="12" t="s">
        <v>48</v>
      </c>
      <c r="AC54" s="12" t="s">
        <v>48</v>
      </c>
      <c r="AD54" s="12" t="s">
        <v>48</v>
      </c>
      <c r="AE54" s="11"/>
      <c r="AF54" s="11"/>
      <c r="AG54" s="11"/>
      <c r="AH54" s="11"/>
      <c r="AI54" s="27"/>
      <c r="AJ54" s="11"/>
      <c r="AK54" s="11" t="s">
        <v>48</v>
      </c>
      <c r="AP54" s="12" t="s">
        <v>48</v>
      </c>
      <c r="AQ54" s="12" t="s">
        <v>48</v>
      </c>
      <c r="AR54" s="12" t="s">
        <v>48</v>
      </c>
      <c r="AS54" s="11"/>
      <c r="AT54" s="11"/>
      <c r="AU54" s="11"/>
      <c r="AV54" s="11"/>
      <c r="AW54" s="27"/>
      <c r="AX54" s="11"/>
      <c r="AY54" s="11" t="s">
        <v>48</v>
      </c>
      <c r="BD54" s="12" t="s">
        <v>48</v>
      </c>
      <c r="BE54" s="12" t="s">
        <v>48</v>
      </c>
      <c r="BF54" s="12" t="s">
        <v>48</v>
      </c>
      <c r="BG54" s="11"/>
      <c r="BH54" s="11"/>
      <c r="BI54" s="11"/>
      <c r="BJ54" s="11"/>
      <c r="BK54" s="27"/>
      <c r="BL54" s="11"/>
      <c r="BM54" s="11" t="s">
        <v>48</v>
      </c>
      <c r="BR54" s="12" t="s">
        <v>48</v>
      </c>
      <c r="BS54" s="12" t="s">
        <v>48</v>
      </c>
      <c r="BT54" s="12" t="s">
        <v>48</v>
      </c>
      <c r="BU54" s="11"/>
      <c r="BV54" s="11"/>
      <c r="BW54" s="11"/>
      <c r="BX54" s="11"/>
      <c r="BY54" s="27"/>
      <c r="BZ54" s="11"/>
      <c r="CA54" s="11" t="s">
        <v>48</v>
      </c>
      <c r="CF54" s="12" t="s">
        <v>48</v>
      </c>
      <c r="CG54" s="12" t="s">
        <v>48</v>
      </c>
      <c r="CH54" s="12" t="s">
        <v>48</v>
      </c>
      <c r="CI54" s="11"/>
      <c r="CJ54" s="11"/>
      <c r="CK54" s="11"/>
      <c r="CL54" s="11"/>
      <c r="CM54" s="27"/>
      <c r="CN54" s="11"/>
      <c r="CO54" s="11" t="s">
        <v>48</v>
      </c>
      <c r="CT54" s="12" t="s">
        <v>48</v>
      </c>
      <c r="CU54" s="12" t="s">
        <v>48</v>
      </c>
      <c r="CV54" s="12" t="s">
        <v>48</v>
      </c>
      <c r="CW54" s="11"/>
      <c r="CX54" s="11"/>
      <c r="CY54" s="11"/>
      <c r="CZ54" s="11"/>
      <c r="DA54" s="27"/>
      <c r="DB54" s="11"/>
      <c r="DC54" s="11" t="s">
        <v>48</v>
      </c>
      <c r="DH54" s="12" t="s">
        <v>48</v>
      </c>
      <c r="DI54" s="12" t="s">
        <v>48</v>
      </c>
      <c r="DJ54" s="12" t="s">
        <v>48</v>
      </c>
      <c r="DK54" s="11"/>
      <c r="DL54" s="11"/>
      <c r="DM54" s="11"/>
      <c r="DN54" s="11"/>
      <c r="DO54" s="27"/>
      <c r="DP54" s="11"/>
      <c r="DQ54" s="11" t="s">
        <v>48</v>
      </c>
      <c r="DV54" s="12" t="s">
        <v>48</v>
      </c>
      <c r="DW54" s="12" t="s">
        <v>48</v>
      </c>
      <c r="DX54" s="12" t="s">
        <v>48</v>
      </c>
      <c r="DY54" s="11"/>
      <c r="DZ54" s="11"/>
      <c r="EA54" s="11"/>
      <c r="EB54" s="11"/>
      <c r="EC54" s="27"/>
      <c r="ED54" s="11"/>
      <c r="EE54" s="11" t="s">
        <v>48</v>
      </c>
      <c r="EJ54" s="12" t="s">
        <v>48</v>
      </c>
      <c r="EK54" s="12" t="s">
        <v>48</v>
      </c>
      <c r="EL54" s="12" t="s">
        <v>48</v>
      </c>
      <c r="EM54" s="11"/>
      <c r="EN54" s="11"/>
      <c r="EO54" s="11"/>
      <c r="EP54" s="11"/>
      <c r="EQ54" s="27"/>
      <c r="ER54" s="11"/>
      <c r="ES54" s="11" t="s">
        <v>48</v>
      </c>
      <c r="EX54" s="12" t="s">
        <v>48</v>
      </c>
      <c r="EY54" s="12" t="s">
        <v>48</v>
      </c>
      <c r="EZ54" s="12" t="s">
        <v>48</v>
      </c>
      <c r="FA54" s="11"/>
      <c r="FB54" s="11"/>
      <c r="FC54" s="11"/>
      <c r="FD54" s="11"/>
      <c r="FE54" s="27"/>
      <c r="FF54" s="11"/>
      <c r="FG54" s="11" t="s">
        <v>48</v>
      </c>
      <c r="FL54" s="12" t="s">
        <v>48</v>
      </c>
      <c r="FM54" s="12" t="s">
        <v>48</v>
      </c>
      <c r="FN54" s="12" t="s">
        <v>48</v>
      </c>
      <c r="FO54" s="11"/>
      <c r="FP54" s="11"/>
      <c r="FQ54" s="11"/>
      <c r="FR54" s="11"/>
      <c r="FS54" s="27"/>
      <c r="FT54" s="11"/>
      <c r="FU54" s="11" t="s">
        <v>48</v>
      </c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N54" s="12" t="s">
        <v>48</v>
      </c>
      <c r="GO54" s="12" t="s">
        <v>48</v>
      </c>
      <c r="GP54" s="12" t="s">
        <v>48</v>
      </c>
      <c r="GQ54" s="11"/>
      <c r="GR54" s="11"/>
      <c r="GS54" s="11"/>
      <c r="GT54" s="11"/>
      <c r="GU54" s="27"/>
      <c r="GV54" s="11"/>
      <c r="GW54" s="11" t="s">
        <v>48</v>
      </c>
      <c r="GX54" s="11"/>
      <c r="GY54" s="11"/>
      <c r="GZ54" s="11"/>
      <c r="HA54" s="11"/>
      <c r="HB54" s="11"/>
      <c r="HC54" s="11"/>
      <c r="HD54" s="11"/>
      <c r="HI54" s="12" t="s">
        <v>48</v>
      </c>
      <c r="HJ54" s="12" t="s">
        <v>48</v>
      </c>
      <c r="HK54" s="12" t="s">
        <v>48</v>
      </c>
      <c r="HL54" s="11"/>
      <c r="HM54" s="11"/>
      <c r="HN54" s="11"/>
      <c r="HO54" s="11"/>
      <c r="HP54" s="27"/>
      <c r="HQ54" s="11"/>
      <c r="HR54" s="11" t="s">
        <v>48</v>
      </c>
      <c r="HW54" s="12" t="s">
        <v>48</v>
      </c>
      <c r="HX54" s="12" t="s">
        <v>48</v>
      </c>
      <c r="HY54" s="12" t="s">
        <v>48</v>
      </c>
    </row>
    <row r="55" spans="1:233" x14ac:dyDescent="0.2">
      <c r="B55" s="8">
        <v>43951</v>
      </c>
      <c r="C55" s="11"/>
      <c r="D55" s="11"/>
      <c r="E55" s="11"/>
      <c r="F55" s="11"/>
      <c r="G55" s="27"/>
      <c r="H55" s="11"/>
      <c r="I55" s="11" t="s">
        <v>48</v>
      </c>
      <c r="J55" s="11"/>
      <c r="K55" s="11"/>
      <c r="L55" s="11"/>
      <c r="M55" s="11"/>
      <c r="N55" s="27"/>
      <c r="O55" s="11"/>
      <c r="P55" s="11" t="s">
        <v>48</v>
      </c>
      <c r="Q55" s="11"/>
      <c r="R55" s="11"/>
      <c r="S55" s="11"/>
      <c r="T55" s="11"/>
      <c r="U55" s="27"/>
      <c r="V55" s="11"/>
      <c r="W55" s="11" t="s">
        <v>48</v>
      </c>
      <c r="AB55" s="12" t="s">
        <v>48</v>
      </c>
      <c r="AC55" s="12" t="s">
        <v>48</v>
      </c>
      <c r="AD55" s="12" t="s">
        <v>48</v>
      </c>
      <c r="AE55" s="11"/>
      <c r="AF55" s="11"/>
      <c r="AG55" s="11"/>
      <c r="AH55" s="11"/>
      <c r="AI55" s="27"/>
      <c r="AJ55" s="11"/>
      <c r="AK55" s="11" t="s">
        <v>48</v>
      </c>
      <c r="AP55" s="12" t="s">
        <v>48</v>
      </c>
      <c r="AQ55" s="12" t="s">
        <v>48</v>
      </c>
      <c r="AR55" s="12" t="s">
        <v>48</v>
      </c>
      <c r="AS55" s="11"/>
      <c r="AT55" s="11"/>
      <c r="AU55" s="11"/>
      <c r="AV55" s="11"/>
      <c r="AW55" s="27"/>
      <c r="AX55" s="11"/>
      <c r="AY55" s="11" t="s">
        <v>48</v>
      </c>
      <c r="BD55" s="12" t="s">
        <v>48</v>
      </c>
      <c r="BE55" s="12" t="s">
        <v>48</v>
      </c>
      <c r="BF55" s="12" t="s">
        <v>48</v>
      </c>
      <c r="BG55" s="11"/>
      <c r="BH55" s="11"/>
      <c r="BI55" s="11"/>
      <c r="BJ55" s="11"/>
      <c r="BK55" s="27"/>
      <c r="BL55" s="11"/>
      <c r="BM55" s="11" t="s">
        <v>48</v>
      </c>
      <c r="BR55" s="12" t="s">
        <v>48</v>
      </c>
      <c r="BS55" s="12" t="s">
        <v>48</v>
      </c>
      <c r="BT55" s="12" t="s">
        <v>48</v>
      </c>
      <c r="BU55" s="11"/>
      <c r="BV55" s="11"/>
      <c r="BW55" s="11"/>
      <c r="BX55" s="11"/>
      <c r="BY55" s="27"/>
      <c r="BZ55" s="11"/>
      <c r="CA55" s="11" t="s">
        <v>48</v>
      </c>
      <c r="CF55" s="12" t="s">
        <v>48</v>
      </c>
      <c r="CG55" s="12" t="s">
        <v>48</v>
      </c>
      <c r="CH55" s="12" t="s">
        <v>48</v>
      </c>
      <c r="CI55" s="11"/>
      <c r="CJ55" s="11"/>
      <c r="CK55" s="11"/>
      <c r="CL55" s="11"/>
      <c r="CM55" s="27"/>
      <c r="CN55" s="11"/>
      <c r="CO55" s="11" t="s">
        <v>48</v>
      </c>
      <c r="CT55" s="12" t="s">
        <v>48</v>
      </c>
      <c r="CU55" s="12" t="s">
        <v>48</v>
      </c>
      <c r="CV55" s="12" t="s">
        <v>48</v>
      </c>
      <c r="CW55" s="11"/>
      <c r="CX55" s="11"/>
      <c r="CY55" s="11"/>
      <c r="CZ55" s="11"/>
      <c r="DA55" s="27"/>
      <c r="DB55" s="11"/>
      <c r="DC55" s="11" t="s">
        <v>48</v>
      </c>
      <c r="DH55" s="12" t="s">
        <v>48</v>
      </c>
      <c r="DI55" s="12" t="s">
        <v>48</v>
      </c>
      <c r="DJ55" s="12" t="s">
        <v>48</v>
      </c>
      <c r="DK55" s="11"/>
      <c r="DL55" s="11"/>
      <c r="DM55" s="11"/>
      <c r="DN55" s="11"/>
      <c r="DO55" s="27"/>
      <c r="DP55" s="11"/>
      <c r="DQ55" s="11" t="s">
        <v>48</v>
      </c>
      <c r="DV55" s="12" t="s">
        <v>48</v>
      </c>
      <c r="DW55" s="12" t="s">
        <v>48</v>
      </c>
      <c r="DX55" s="12" t="s">
        <v>48</v>
      </c>
      <c r="DY55" s="11"/>
      <c r="DZ55" s="11"/>
      <c r="EA55" s="11"/>
      <c r="EB55" s="11"/>
      <c r="EC55" s="27"/>
      <c r="ED55" s="11"/>
      <c r="EE55" s="11" t="s">
        <v>48</v>
      </c>
      <c r="EJ55" s="12" t="s">
        <v>48</v>
      </c>
      <c r="EK55" s="12" t="s">
        <v>48</v>
      </c>
      <c r="EL55" s="12" t="s">
        <v>48</v>
      </c>
      <c r="EM55" s="11"/>
      <c r="EN55" s="11"/>
      <c r="EO55" s="11"/>
      <c r="EP55" s="11"/>
      <c r="EQ55" s="27"/>
      <c r="ER55" s="11"/>
      <c r="ES55" s="11" t="s">
        <v>48</v>
      </c>
      <c r="EX55" s="12" t="s">
        <v>48</v>
      </c>
      <c r="EY55" s="12" t="s">
        <v>48</v>
      </c>
      <c r="EZ55" s="12" t="s">
        <v>48</v>
      </c>
      <c r="FA55" s="11"/>
      <c r="FB55" s="11"/>
      <c r="FC55" s="11"/>
      <c r="FD55" s="11"/>
      <c r="FE55" s="27"/>
      <c r="FF55" s="11"/>
      <c r="FG55" s="11" t="s">
        <v>48</v>
      </c>
      <c r="FL55" s="12" t="s">
        <v>48</v>
      </c>
      <c r="FM55" s="12" t="s">
        <v>48</v>
      </c>
      <c r="FN55" s="12" t="s">
        <v>48</v>
      </c>
      <c r="FO55" s="11"/>
      <c r="FP55" s="11"/>
      <c r="FQ55" s="11"/>
      <c r="FR55" s="11"/>
      <c r="FS55" s="27"/>
      <c r="FT55" s="11"/>
      <c r="FU55" s="11" t="s">
        <v>48</v>
      </c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N55" s="12" t="s">
        <v>48</v>
      </c>
      <c r="GO55" s="12" t="s">
        <v>48</v>
      </c>
      <c r="GP55" s="12" t="s">
        <v>48</v>
      </c>
      <c r="GQ55" s="11"/>
      <c r="GR55" s="11"/>
      <c r="GS55" s="11"/>
      <c r="GT55" s="11"/>
      <c r="GU55" s="27"/>
      <c r="GV55" s="11"/>
      <c r="GW55" s="11" t="s">
        <v>48</v>
      </c>
      <c r="GX55" s="11"/>
      <c r="GY55" s="11"/>
      <c r="GZ55" s="11"/>
      <c r="HA55" s="11"/>
      <c r="HB55" s="11"/>
      <c r="HC55" s="11"/>
      <c r="HD55" s="11"/>
      <c r="HI55" s="12" t="s">
        <v>48</v>
      </c>
      <c r="HJ55" s="12" t="s">
        <v>48</v>
      </c>
      <c r="HK55" s="12" t="s">
        <v>48</v>
      </c>
      <c r="HL55" s="11"/>
      <c r="HM55" s="11"/>
      <c r="HN55" s="11"/>
      <c r="HO55" s="11"/>
      <c r="HP55" s="27"/>
      <c r="HQ55" s="11"/>
      <c r="HR55" s="11" t="s">
        <v>48</v>
      </c>
      <c r="HW55" s="12" t="s">
        <v>48</v>
      </c>
      <c r="HX55" s="12" t="s">
        <v>48</v>
      </c>
      <c r="HY55" s="12" t="s">
        <v>48</v>
      </c>
    </row>
    <row r="56" spans="1:233" x14ac:dyDescent="0.2">
      <c r="B56" s="8">
        <v>43952</v>
      </c>
      <c r="C56" s="11"/>
      <c r="D56" s="11"/>
      <c r="E56" s="11"/>
      <c r="F56" s="11"/>
      <c r="G56" s="27"/>
      <c r="H56" s="11"/>
      <c r="I56" s="11" t="s">
        <v>48</v>
      </c>
      <c r="J56" s="11"/>
      <c r="K56" s="11"/>
      <c r="L56" s="11"/>
      <c r="M56" s="11"/>
      <c r="N56" s="27"/>
      <c r="O56" s="11"/>
      <c r="P56" s="11" t="s">
        <v>48</v>
      </c>
      <c r="Q56" s="11"/>
      <c r="R56" s="11"/>
      <c r="S56" s="11"/>
      <c r="T56" s="11"/>
      <c r="U56" s="27"/>
      <c r="V56" s="11"/>
      <c r="W56" s="11" t="s">
        <v>48</v>
      </c>
      <c r="AB56" s="12" t="s">
        <v>48</v>
      </c>
      <c r="AC56" s="12" t="s">
        <v>48</v>
      </c>
      <c r="AD56" s="12" t="s">
        <v>48</v>
      </c>
      <c r="AE56" s="11"/>
      <c r="AF56" s="11"/>
      <c r="AG56" s="11"/>
      <c r="AH56" s="11"/>
      <c r="AI56" s="27"/>
      <c r="AJ56" s="11"/>
      <c r="AK56" s="11" t="s">
        <v>48</v>
      </c>
      <c r="AP56" s="12" t="s">
        <v>48</v>
      </c>
      <c r="AQ56" s="12" t="s">
        <v>48</v>
      </c>
      <c r="AR56" s="12" t="s">
        <v>48</v>
      </c>
      <c r="AS56" s="11"/>
      <c r="AT56" s="11"/>
      <c r="AU56" s="11"/>
      <c r="AV56" s="11"/>
      <c r="AW56" s="27"/>
      <c r="AX56" s="11"/>
      <c r="AY56" s="11" t="s">
        <v>48</v>
      </c>
      <c r="BD56" s="12" t="s">
        <v>48</v>
      </c>
      <c r="BE56" s="12" t="s">
        <v>48</v>
      </c>
      <c r="BF56" s="12" t="s">
        <v>48</v>
      </c>
      <c r="BG56" s="11"/>
      <c r="BH56" s="11"/>
      <c r="BI56" s="11"/>
      <c r="BJ56" s="11"/>
      <c r="BK56" s="27"/>
      <c r="BL56" s="11"/>
      <c r="BM56" s="11" t="s">
        <v>48</v>
      </c>
      <c r="BR56" s="12" t="s">
        <v>48</v>
      </c>
      <c r="BS56" s="12" t="s">
        <v>48</v>
      </c>
      <c r="BT56" s="12" t="s">
        <v>48</v>
      </c>
      <c r="BU56" s="11"/>
      <c r="BV56" s="11"/>
      <c r="BW56" s="11"/>
      <c r="BX56" s="11"/>
      <c r="BY56" s="27"/>
      <c r="BZ56" s="11"/>
      <c r="CA56" s="11" t="s">
        <v>48</v>
      </c>
      <c r="CF56" s="12" t="s">
        <v>48</v>
      </c>
      <c r="CG56" s="12" t="s">
        <v>48</v>
      </c>
      <c r="CH56" s="12" t="s">
        <v>48</v>
      </c>
      <c r="CI56" s="11"/>
      <c r="CJ56" s="11"/>
      <c r="CK56" s="11"/>
      <c r="CL56" s="11"/>
      <c r="CM56" s="27"/>
      <c r="CN56" s="11"/>
      <c r="CO56" s="11" t="s">
        <v>48</v>
      </c>
      <c r="CT56" s="12" t="s">
        <v>48</v>
      </c>
      <c r="CU56" s="12" t="s">
        <v>48</v>
      </c>
      <c r="CV56" s="12" t="s">
        <v>48</v>
      </c>
      <c r="CW56" s="11"/>
      <c r="CX56" s="11"/>
      <c r="CY56" s="11"/>
      <c r="CZ56" s="11"/>
      <c r="DA56" s="27"/>
      <c r="DB56" s="11"/>
      <c r="DC56" s="11" t="s">
        <v>48</v>
      </c>
      <c r="DH56" s="12" t="s">
        <v>48</v>
      </c>
      <c r="DI56" s="12" t="s">
        <v>48</v>
      </c>
      <c r="DJ56" s="12" t="s">
        <v>48</v>
      </c>
      <c r="DK56" s="11"/>
      <c r="DL56" s="11"/>
      <c r="DM56" s="11"/>
      <c r="DN56" s="11"/>
      <c r="DO56" s="27"/>
      <c r="DP56" s="11"/>
      <c r="DQ56" s="11" t="s">
        <v>48</v>
      </c>
      <c r="DV56" s="12" t="s">
        <v>48</v>
      </c>
      <c r="DW56" s="12" t="s">
        <v>48</v>
      </c>
      <c r="DX56" s="12" t="s">
        <v>48</v>
      </c>
      <c r="DY56" s="11"/>
      <c r="DZ56" s="11"/>
      <c r="EA56" s="11"/>
      <c r="EB56" s="11"/>
      <c r="EC56" s="27"/>
      <c r="ED56" s="11"/>
      <c r="EE56" s="11" t="s">
        <v>48</v>
      </c>
      <c r="EJ56" s="12" t="s">
        <v>48</v>
      </c>
      <c r="EK56" s="12" t="s">
        <v>48</v>
      </c>
      <c r="EL56" s="12" t="s">
        <v>48</v>
      </c>
      <c r="EM56" s="11"/>
      <c r="EN56" s="11"/>
      <c r="EO56" s="11"/>
      <c r="EP56" s="11"/>
      <c r="EQ56" s="27"/>
      <c r="ER56" s="11"/>
      <c r="ES56" s="11" t="s">
        <v>48</v>
      </c>
      <c r="EX56" s="12" t="s">
        <v>48</v>
      </c>
      <c r="EY56" s="12" t="s">
        <v>48</v>
      </c>
      <c r="EZ56" s="12" t="s">
        <v>48</v>
      </c>
      <c r="FA56" s="11"/>
      <c r="FB56" s="11"/>
      <c r="FC56" s="11"/>
      <c r="FD56" s="11"/>
      <c r="FE56" s="27"/>
      <c r="FF56" s="11"/>
      <c r="FG56" s="11" t="s">
        <v>48</v>
      </c>
      <c r="FL56" s="12" t="s">
        <v>48</v>
      </c>
      <c r="FM56" s="12" t="s">
        <v>48</v>
      </c>
      <c r="FN56" s="12" t="s">
        <v>48</v>
      </c>
      <c r="FO56" s="11"/>
      <c r="FP56" s="11"/>
      <c r="FQ56" s="11"/>
      <c r="FR56" s="11"/>
      <c r="FS56" s="27"/>
      <c r="FT56" s="11"/>
      <c r="FU56" s="11" t="s">
        <v>48</v>
      </c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N56" s="12" t="s">
        <v>48</v>
      </c>
      <c r="GO56" s="12" t="s">
        <v>48</v>
      </c>
      <c r="GP56" s="12" t="s">
        <v>48</v>
      </c>
      <c r="GQ56" s="11"/>
      <c r="GR56" s="11"/>
      <c r="GS56" s="11"/>
      <c r="GT56" s="11"/>
      <c r="GU56" s="27"/>
      <c r="GV56" s="11"/>
      <c r="GW56" s="11" t="s">
        <v>48</v>
      </c>
      <c r="GX56" s="11"/>
      <c r="GY56" s="11"/>
      <c r="GZ56" s="11"/>
      <c r="HA56" s="11"/>
      <c r="HB56" s="11"/>
      <c r="HC56" s="11"/>
      <c r="HD56" s="11"/>
      <c r="HI56" s="12" t="s">
        <v>48</v>
      </c>
      <c r="HJ56" s="12" t="s">
        <v>48</v>
      </c>
      <c r="HK56" s="12" t="s">
        <v>48</v>
      </c>
      <c r="HL56" s="11"/>
      <c r="HM56" s="11"/>
      <c r="HN56" s="11"/>
      <c r="HO56" s="11"/>
      <c r="HP56" s="27"/>
      <c r="HQ56" s="11"/>
      <c r="HR56" s="11" t="s">
        <v>48</v>
      </c>
      <c r="HW56" s="12" t="s">
        <v>48</v>
      </c>
      <c r="HX56" s="12" t="s">
        <v>48</v>
      </c>
      <c r="HY56" s="12" t="s">
        <v>48</v>
      </c>
    </row>
    <row r="57" spans="1:233" x14ac:dyDescent="0.2">
      <c r="B57" s="8">
        <v>43953</v>
      </c>
      <c r="C57" s="11"/>
      <c r="D57" s="11"/>
      <c r="E57" s="11"/>
      <c r="F57" s="11"/>
      <c r="G57" s="27"/>
      <c r="H57" s="11"/>
      <c r="I57" s="11" t="s">
        <v>48</v>
      </c>
      <c r="J57" s="11"/>
      <c r="K57" s="11"/>
      <c r="L57" s="11"/>
      <c r="M57" s="11"/>
      <c r="N57" s="27"/>
      <c r="O57" s="11"/>
      <c r="P57" s="11" t="s">
        <v>48</v>
      </c>
      <c r="Q57" s="11"/>
      <c r="R57" s="11"/>
      <c r="S57" s="11"/>
      <c r="T57" s="11"/>
      <c r="U57" s="27"/>
      <c r="V57" s="11"/>
      <c r="W57" s="11" t="s">
        <v>48</v>
      </c>
      <c r="AB57" s="12" t="s">
        <v>48</v>
      </c>
      <c r="AC57" s="12" t="s">
        <v>48</v>
      </c>
      <c r="AD57" s="12" t="s">
        <v>48</v>
      </c>
      <c r="AE57" s="11"/>
      <c r="AF57" s="11"/>
      <c r="AG57" s="11"/>
      <c r="AH57" s="11"/>
      <c r="AI57" s="27"/>
      <c r="AJ57" s="11"/>
      <c r="AK57" s="11" t="s">
        <v>48</v>
      </c>
      <c r="AP57" s="12" t="s">
        <v>48</v>
      </c>
      <c r="AQ57" s="12" t="s">
        <v>48</v>
      </c>
      <c r="AR57" s="12" t="s">
        <v>48</v>
      </c>
      <c r="AS57" s="11"/>
      <c r="AT57" s="11"/>
      <c r="AU57" s="11"/>
      <c r="AV57" s="11"/>
      <c r="AW57" s="27"/>
      <c r="AX57" s="11"/>
      <c r="AY57" s="11" t="s">
        <v>48</v>
      </c>
      <c r="BD57" s="12" t="s">
        <v>48</v>
      </c>
      <c r="BE57" s="12" t="s">
        <v>48</v>
      </c>
      <c r="BF57" s="12" t="s">
        <v>48</v>
      </c>
      <c r="BG57" s="11"/>
      <c r="BH57" s="11"/>
      <c r="BI57" s="11"/>
      <c r="BJ57" s="11"/>
      <c r="BK57" s="27"/>
      <c r="BL57" s="11"/>
      <c r="BM57" s="11" t="s">
        <v>48</v>
      </c>
      <c r="BR57" s="12" t="s">
        <v>48</v>
      </c>
      <c r="BS57" s="12" t="s">
        <v>48</v>
      </c>
      <c r="BT57" s="12" t="s">
        <v>48</v>
      </c>
      <c r="BU57" s="11"/>
      <c r="BV57" s="11"/>
      <c r="BW57" s="11"/>
      <c r="BX57" s="11"/>
      <c r="BY57" s="27"/>
      <c r="BZ57" s="11"/>
      <c r="CA57" s="11" t="s">
        <v>48</v>
      </c>
      <c r="CF57" s="12" t="s">
        <v>48</v>
      </c>
      <c r="CG57" s="12" t="s">
        <v>48</v>
      </c>
      <c r="CH57" s="12" t="s">
        <v>48</v>
      </c>
      <c r="CI57" s="11"/>
      <c r="CJ57" s="11"/>
      <c r="CK57" s="11"/>
      <c r="CL57" s="11"/>
      <c r="CM57" s="27"/>
      <c r="CN57" s="11"/>
      <c r="CO57" s="11" t="s">
        <v>48</v>
      </c>
      <c r="CT57" s="12" t="s">
        <v>48</v>
      </c>
      <c r="CU57" s="12" t="s">
        <v>48</v>
      </c>
      <c r="CV57" s="12" t="s">
        <v>48</v>
      </c>
      <c r="CW57" s="11"/>
      <c r="CX57" s="11"/>
      <c r="CY57" s="11"/>
      <c r="CZ57" s="11"/>
      <c r="DA57" s="27"/>
      <c r="DB57" s="11"/>
      <c r="DC57" s="11" t="s">
        <v>48</v>
      </c>
      <c r="DH57" s="12" t="s">
        <v>48</v>
      </c>
      <c r="DI57" s="12" t="s">
        <v>48</v>
      </c>
      <c r="DJ57" s="12" t="s">
        <v>48</v>
      </c>
      <c r="DK57" s="11"/>
      <c r="DL57" s="11"/>
      <c r="DM57" s="11"/>
      <c r="DN57" s="11"/>
      <c r="DO57" s="27"/>
      <c r="DP57" s="11"/>
      <c r="DQ57" s="11" t="s">
        <v>48</v>
      </c>
      <c r="DV57" s="12" t="s">
        <v>48</v>
      </c>
      <c r="DW57" s="12" t="s">
        <v>48</v>
      </c>
      <c r="DX57" s="12" t="s">
        <v>48</v>
      </c>
      <c r="DY57" s="11"/>
      <c r="DZ57" s="11"/>
      <c r="EA57" s="11"/>
      <c r="EB57" s="11"/>
      <c r="EC57" s="27"/>
      <c r="ED57" s="11"/>
      <c r="EE57" s="11" t="s">
        <v>48</v>
      </c>
      <c r="EJ57" s="12" t="s">
        <v>48</v>
      </c>
      <c r="EK57" s="12" t="s">
        <v>48</v>
      </c>
      <c r="EL57" s="12" t="s">
        <v>48</v>
      </c>
      <c r="EM57" s="11"/>
      <c r="EN57" s="11"/>
      <c r="EO57" s="11"/>
      <c r="EP57" s="11"/>
      <c r="EQ57" s="27"/>
      <c r="ER57" s="11"/>
      <c r="ES57" s="11" t="s">
        <v>48</v>
      </c>
      <c r="EX57" s="12" t="s">
        <v>48</v>
      </c>
      <c r="EY57" s="12" t="s">
        <v>48</v>
      </c>
      <c r="EZ57" s="12" t="s">
        <v>48</v>
      </c>
      <c r="FA57" s="11"/>
      <c r="FB57" s="11"/>
      <c r="FC57" s="11"/>
      <c r="FD57" s="11"/>
      <c r="FE57" s="27"/>
      <c r="FF57" s="11"/>
      <c r="FG57" s="11" t="s">
        <v>48</v>
      </c>
      <c r="FL57" s="12" t="s">
        <v>48</v>
      </c>
      <c r="FM57" s="12" t="s">
        <v>48</v>
      </c>
      <c r="FN57" s="12" t="s">
        <v>48</v>
      </c>
      <c r="FO57" s="11"/>
      <c r="FP57" s="11"/>
      <c r="FQ57" s="11"/>
      <c r="FR57" s="11"/>
      <c r="FS57" s="27"/>
      <c r="FT57" s="11"/>
      <c r="FU57" s="11" t="s">
        <v>48</v>
      </c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N57" s="12" t="s">
        <v>48</v>
      </c>
      <c r="GO57" s="12" t="s">
        <v>48</v>
      </c>
      <c r="GP57" s="12" t="s">
        <v>48</v>
      </c>
      <c r="GQ57" s="11"/>
      <c r="GR57" s="11"/>
      <c r="GS57" s="11"/>
      <c r="GT57" s="11"/>
      <c r="GU57" s="27"/>
      <c r="GV57" s="11"/>
      <c r="GW57" s="11" t="s">
        <v>48</v>
      </c>
      <c r="GX57" s="11"/>
      <c r="GY57" s="11"/>
      <c r="GZ57" s="11"/>
      <c r="HA57" s="11"/>
      <c r="HB57" s="11"/>
      <c r="HC57" s="11"/>
      <c r="HD57" s="11"/>
      <c r="HI57" s="12" t="s">
        <v>48</v>
      </c>
      <c r="HJ57" s="12" t="s">
        <v>48</v>
      </c>
      <c r="HK57" s="12" t="s">
        <v>48</v>
      </c>
      <c r="HL57" s="11"/>
      <c r="HM57" s="11"/>
      <c r="HN57" s="11"/>
      <c r="HO57" s="11"/>
      <c r="HP57" s="27"/>
      <c r="HQ57" s="11"/>
      <c r="HR57" s="11" t="s">
        <v>48</v>
      </c>
      <c r="HW57" s="12" t="s">
        <v>48</v>
      </c>
      <c r="HX57" s="12" t="s">
        <v>48</v>
      </c>
      <c r="HY57" s="12" t="s">
        <v>48</v>
      </c>
    </row>
    <row r="58" spans="1:233" x14ac:dyDescent="0.2">
      <c r="B58" s="8">
        <v>43954</v>
      </c>
      <c r="C58" s="11"/>
      <c r="D58" s="11"/>
      <c r="E58" s="11"/>
      <c r="F58" s="11"/>
      <c r="G58" s="27"/>
      <c r="H58" s="11"/>
      <c r="I58" s="11" t="s">
        <v>48</v>
      </c>
      <c r="J58" s="11"/>
      <c r="K58" s="11"/>
      <c r="L58" s="11"/>
      <c r="M58" s="11"/>
      <c r="N58" s="27"/>
      <c r="O58" s="11"/>
      <c r="P58" s="11" t="s">
        <v>48</v>
      </c>
      <c r="Q58" s="11"/>
      <c r="R58" s="11"/>
      <c r="S58" s="11"/>
      <c r="T58" s="11"/>
      <c r="U58" s="27"/>
      <c r="V58" s="11"/>
      <c r="W58" s="11" t="s">
        <v>48</v>
      </c>
      <c r="AB58" s="12" t="s">
        <v>48</v>
      </c>
      <c r="AC58" s="12" t="s">
        <v>48</v>
      </c>
      <c r="AD58" s="12" t="s">
        <v>48</v>
      </c>
      <c r="AE58" s="11"/>
      <c r="AF58" s="11"/>
      <c r="AG58" s="11"/>
      <c r="AH58" s="11"/>
      <c r="AI58" s="27"/>
      <c r="AJ58" s="11"/>
      <c r="AK58" s="11" t="s">
        <v>48</v>
      </c>
      <c r="AP58" s="12" t="s">
        <v>48</v>
      </c>
      <c r="AQ58" s="12" t="s">
        <v>48</v>
      </c>
      <c r="AR58" s="12" t="s">
        <v>48</v>
      </c>
      <c r="AS58" s="11"/>
      <c r="AT58" s="11"/>
      <c r="AU58" s="11"/>
      <c r="AV58" s="11"/>
      <c r="AW58" s="27"/>
      <c r="AX58" s="11"/>
      <c r="AY58" s="11" t="s">
        <v>48</v>
      </c>
      <c r="BD58" s="12" t="s">
        <v>48</v>
      </c>
      <c r="BE58" s="12" t="s">
        <v>48</v>
      </c>
      <c r="BF58" s="12" t="s">
        <v>48</v>
      </c>
      <c r="BG58" s="11"/>
      <c r="BH58" s="11"/>
      <c r="BI58" s="11"/>
      <c r="BJ58" s="11"/>
      <c r="BK58" s="27"/>
      <c r="BL58" s="11"/>
      <c r="BM58" s="11" t="s">
        <v>48</v>
      </c>
      <c r="BR58" s="12" t="s">
        <v>48</v>
      </c>
      <c r="BS58" s="12" t="s">
        <v>48</v>
      </c>
      <c r="BT58" s="12" t="s">
        <v>48</v>
      </c>
      <c r="BU58" s="11"/>
      <c r="BV58" s="11"/>
      <c r="BW58" s="11"/>
      <c r="BX58" s="11"/>
      <c r="BY58" s="27"/>
      <c r="BZ58" s="11"/>
      <c r="CA58" s="11" t="s">
        <v>48</v>
      </c>
      <c r="CF58" s="12" t="s">
        <v>48</v>
      </c>
      <c r="CG58" s="12" t="s">
        <v>48</v>
      </c>
      <c r="CH58" s="12" t="s">
        <v>48</v>
      </c>
      <c r="CI58" s="11"/>
      <c r="CJ58" s="11"/>
      <c r="CK58" s="11"/>
      <c r="CL58" s="11"/>
      <c r="CM58" s="27"/>
      <c r="CN58" s="11"/>
      <c r="CO58" s="11" t="s">
        <v>48</v>
      </c>
      <c r="CT58" s="12" t="s">
        <v>48</v>
      </c>
      <c r="CU58" s="12" t="s">
        <v>48</v>
      </c>
      <c r="CV58" s="12" t="s">
        <v>48</v>
      </c>
      <c r="CW58" s="11"/>
      <c r="CX58" s="11"/>
      <c r="CY58" s="11"/>
      <c r="CZ58" s="11"/>
      <c r="DA58" s="27"/>
      <c r="DB58" s="11"/>
      <c r="DC58" s="11" t="s">
        <v>48</v>
      </c>
      <c r="DH58" s="12" t="s">
        <v>48</v>
      </c>
      <c r="DI58" s="12" t="s">
        <v>48</v>
      </c>
      <c r="DJ58" s="12" t="s">
        <v>48</v>
      </c>
      <c r="DK58" s="11"/>
      <c r="DL58" s="11"/>
      <c r="DM58" s="11"/>
      <c r="DN58" s="11"/>
      <c r="DO58" s="27"/>
      <c r="DP58" s="11"/>
      <c r="DQ58" s="11" t="s">
        <v>48</v>
      </c>
      <c r="DV58" s="12" t="s">
        <v>48</v>
      </c>
      <c r="DW58" s="12" t="s">
        <v>48</v>
      </c>
      <c r="DX58" s="12" t="s">
        <v>48</v>
      </c>
      <c r="DY58" s="11"/>
      <c r="DZ58" s="11"/>
      <c r="EA58" s="11"/>
      <c r="EB58" s="11"/>
      <c r="EC58" s="27"/>
      <c r="ED58" s="11"/>
      <c r="EE58" s="11" t="s">
        <v>48</v>
      </c>
      <c r="EJ58" s="12" t="s">
        <v>48</v>
      </c>
      <c r="EK58" s="12" t="s">
        <v>48</v>
      </c>
      <c r="EL58" s="12" t="s">
        <v>48</v>
      </c>
      <c r="EM58" s="11"/>
      <c r="EN58" s="11"/>
      <c r="EO58" s="11"/>
      <c r="EP58" s="11"/>
      <c r="EQ58" s="27"/>
      <c r="ER58" s="11"/>
      <c r="ES58" s="11" t="s">
        <v>48</v>
      </c>
      <c r="EX58" s="12" t="s">
        <v>48</v>
      </c>
      <c r="EY58" s="12" t="s">
        <v>48</v>
      </c>
      <c r="EZ58" s="12" t="s">
        <v>48</v>
      </c>
      <c r="FA58" s="11"/>
      <c r="FB58" s="11"/>
      <c r="FC58" s="11"/>
      <c r="FD58" s="11"/>
      <c r="FE58" s="27"/>
      <c r="FF58" s="11"/>
      <c r="FG58" s="11" t="s">
        <v>48</v>
      </c>
      <c r="FL58" s="12" t="s">
        <v>48</v>
      </c>
      <c r="FM58" s="12" t="s">
        <v>48</v>
      </c>
      <c r="FN58" s="12" t="s">
        <v>48</v>
      </c>
      <c r="FO58" s="11"/>
      <c r="FP58" s="11"/>
      <c r="FQ58" s="11"/>
      <c r="FR58" s="11"/>
      <c r="FS58" s="27"/>
      <c r="FT58" s="11"/>
      <c r="FU58" s="11" t="s">
        <v>48</v>
      </c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N58" s="12" t="s">
        <v>48</v>
      </c>
      <c r="GO58" s="12" t="s">
        <v>48</v>
      </c>
      <c r="GP58" s="12" t="s">
        <v>48</v>
      </c>
      <c r="GQ58" s="11"/>
      <c r="GR58" s="11"/>
      <c r="GS58" s="11"/>
      <c r="GT58" s="11"/>
      <c r="GU58" s="27"/>
      <c r="GV58" s="11"/>
      <c r="GW58" s="11" t="s">
        <v>48</v>
      </c>
      <c r="GX58" s="11"/>
      <c r="GY58" s="11"/>
      <c r="GZ58" s="11"/>
      <c r="HA58" s="11"/>
      <c r="HB58" s="11"/>
      <c r="HC58" s="11"/>
      <c r="HD58" s="11"/>
      <c r="HI58" s="12" t="s">
        <v>48</v>
      </c>
      <c r="HJ58" s="12" t="s">
        <v>48</v>
      </c>
      <c r="HK58" s="12" t="s">
        <v>48</v>
      </c>
      <c r="HL58" s="11"/>
      <c r="HM58" s="11"/>
      <c r="HN58" s="11"/>
      <c r="HO58" s="11"/>
      <c r="HP58" s="27"/>
      <c r="HQ58" s="11"/>
      <c r="HR58" s="11" t="s">
        <v>48</v>
      </c>
      <c r="HW58" s="12" t="s">
        <v>48</v>
      </c>
      <c r="HX58" s="12" t="s">
        <v>48</v>
      </c>
      <c r="HY58" s="12" t="s">
        <v>48</v>
      </c>
    </row>
    <row r="59" spans="1:233" x14ac:dyDescent="0.2">
      <c r="B59" s="8">
        <v>43955</v>
      </c>
      <c r="C59" s="11"/>
      <c r="D59" s="11"/>
      <c r="E59" s="11"/>
      <c r="F59" s="11"/>
      <c r="G59" s="27"/>
      <c r="H59" s="11"/>
      <c r="I59" s="11" t="s">
        <v>48</v>
      </c>
      <c r="J59" s="11"/>
      <c r="K59" s="11"/>
      <c r="L59" s="11"/>
      <c r="M59" s="11"/>
      <c r="N59" s="27"/>
      <c r="O59" s="11"/>
      <c r="P59" s="11" t="s">
        <v>48</v>
      </c>
      <c r="Q59" s="11"/>
      <c r="R59" s="11"/>
      <c r="S59" s="11"/>
      <c r="T59" s="11"/>
      <c r="U59" s="27"/>
      <c r="V59" s="11"/>
      <c r="W59" s="11" t="s">
        <v>48</v>
      </c>
      <c r="AB59" s="12" t="s">
        <v>48</v>
      </c>
      <c r="AC59" s="12" t="s">
        <v>48</v>
      </c>
      <c r="AD59" s="12" t="s">
        <v>48</v>
      </c>
      <c r="AE59" s="11"/>
      <c r="AF59" s="11"/>
      <c r="AG59" s="11"/>
      <c r="AH59" s="11"/>
      <c r="AI59" s="27"/>
      <c r="AJ59" s="11"/>
      <c r="AK59" s="11" t="s">
        <v>48</v>
      </c>
      <c r="AP59" s="12" t="s">
        <v>48</v>
      </c>
      <c r="AQ59" s="12" t="s">
        <v>48</v>
      </c>
      <c r="AR59" s="12" t="s">
        <v>48</v>
      </c>
      <c r="AS59" s="11"/>
      <c r="AT59" s="11"/>
      <c r="AU59" s="11"/>
      <c r="AV59" s="11"/>
      <c r="AW59" s="27"/>
      <c r="AX59" s="11"/>
      <c r="AY59" s="11" t="s">
        <v>48</v>
      </c>
      <c r="BD59" s="12" t="s">
        <v>48</v>
      </c>
      <c r="BE59" s="12" t="s">
        <v>48</v>
      </c>
      <c r="BF59" s="12" t="s">
        <v>48</v>
      </c>
      <c r="BG59" s="11"/>
      <c r="BH59" s="11"/>
      <c r="BI59" s="11"/>
      <c r="BJ59" s="11"/>
      <c r="BK59" s="27"/>
      <c r="BL59" s="11"/>
      <c r="BM59" s="11" t="s">
        <v>48</v>
      </c>
      <c r="BR59" s="12" t="s">
        <v>48</v>
      </c>
      <c r="BS59" s="12" t="s">
        <v>48</v>
      </c>
      <c r="BT59" s="12" t="s">
        <v>48</v>
      </c>
      <c r="BU59" s="11"/>
      <c r="BV59" s="11"/>
      <c r="BW59" s="11"/>
      <c r="BX59" s="11"/>
      <c r="BY59" s="27"/>
      <c r="BZ59" s="11"/>
      <c r="CA59" s="11" t="s">
        <v>48</v>
      </c>
      <c r="CF59" s="12" t="s">
        <v>48</v>
      </c>
      <c r="CG59" s="12" t="s">
        <v>48</v>
      </c>
      <c r="CH59" s="12" t="s">
        <v>48</v>
      </c>
      <c r="CI59" s="11"/>
      <c r="CJ59" s="11"/>
      <c r="CK59" s="11"/>
      <c r="CL59" s="11"/>
      <c r="CM59" s="27"/>
      <c r="CN59" s="11"/>
      <c r="CO59" s="11" t="s">
        <v>48</v>
      </c>
      <c r="CT59" s="12" t="s">
        <v>48</v>
      </c>
      <c r="CU59" s="12" t="s">
        <v>48</v>
      </c>
      <c r="CV59" s="12" t="s">
        <v>48</v>
      </c>
      <c r="CW59" s="11"/>
      <c r="CX59" s="11"/>
      <c r="CY59" s="11"/>
      <c r="CZ59" s="11"/>
      <c r="DA59" s="27"/>
      <c r="DB59" s="11"/>
      <c r="DC59" s="11" t="s">
        <v>48</v>
      </c>
      <c r="DH59" s="12" t="s">
        <v>48</v>
      </c>
      <c r="DI59" s="12" t="s">
        <v>48</v>
      </c>
      <c r="DJ59" s="12" t="s">
        <v>48</v>
      </c>
      <c r="DK59" s="11"/>
      <c r="DL59" s="11"/>
      <c r="DM59" s="11"/>
      <c r="DN59" s="11"/>
      <c r="DO59" s="27"/>
      <c r="DP59" s="11"/>
      <c r="DQ59" s="11" t="s">
        <v>48</v>
      </c>
      <c r="DV59" s="12" t="s">
        <v>48</v>
      </c>
      <c r="DW59" s="12" t="s">
        <v>48</v>
      </c>
      <c r="DX59" s="12" t="s">
        <v>48</v>
      </c>
      <c r="DY59" s="11"/>
      <c r="DZ59" s="11"/>
      <c r="EA59" s="11"/>
      <c r="EB59" s="11"/>
      <c r="EC59" s="27"/>
      <c r="ED59" s="11"/>
      <c r="EE59" s="11" t="s">
        <v>48</v>
      </c>
      <c r="EJ59" s="12" t="s">
        <v>48</v>
      </c>
      <c r="EK59" s="12" t="s">
        <v>48</v>
      </c>
      <c r="EL59" s="12" t="s">
        <v>48</v>
      </c>
      <c r="EM59" s="11"/>
      <c r="EN59" s="11"/>
      <c r="EO59" s="11"/>
      <c r="EP59" s="11"/>
      <c r="EQ59" s="27"/>
      <c r="ER59" s="11"/>
      <c r="ES59" s="11" t="s">
        <v>48</v>
      </c>
      <c r="EX59" s="12" t="s">
        <v>48</v>
      </c>
      <c r="EY59" s="12" t="s">
        <v>48</v>
      </c>
      <c r="EZ59" s="12" t="s">
        <v>48</v>
      </c>
      <c r="FA59" s="11"/>
      <c r="FB59" s="11"/>
      <c r="FC59" s="11"/>
      <c r="FD59" s="11"/>
      <c r="FE59" s="27"/>
      <c r="FF59" s="11"/>
      <c r="FG59" s="11" t="s">
        <v>48</v>
      </c>
      <c r="FL59" s="12" t="s">
        <v>48</v>
      </c>
      <c r="FM59" s="12" t="s">
        <v>48</v>
      </c>
      <c r="FN59" s="12" t="s">
        <v>48</v>
      </c>
      <c r="FO59" s="11"/>
      <c r="FP59" s="11"/>
      <c r="FQ59" s="11"/>
      <c r="FR59" s="11"/>
      <c r="FS59" s="27"/>
      <c r="FT59" s="11"/>
      <c r="FU59" s="11" t="s">
        <v>48</v>
      </c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N59" s="12" t="s">
        <v>48</v>
      </c>
      <c r="GO59" s="12" t="s">
        <v>48</v>
      </c>
      <c r="GP59" s="12" t="s">
        <v>48</v>
      </c>
      <c r="GQ59" s="11"/>
      <c r="GR59" s="11"/>
      <c r="GS59" s="11"/>
      <c r="GT59" s="11"/>
      <c r="GU59" s="27"/>
      <c r="GV59" s="11"/>
      <c r="GW59" s="11" t="s">
        <v>48</v>
      </c>
      <c r="GX59" s="11"/>
      <c r="GY59" s="11"/>
      <c r="GZ59" s="11"/>
      <c r="HA59" s="11"/>
      <c r="HB59" s="11"/>
      <c r="HC59" s="11"/>
      <c r="HD59" s="11"/>
      <c r="HI59" s="12" t="s">
        <v>48</v>
      </c>
      <c r="HJ59" s="12" t="s">
        <v>48</v>
      </c>
      <c r="HK59" s="12" t="s">
        <v>48</v>
      </c>
      <c r="HL59" s="11"/>
      <c r="HM59" s="11"/>
      <c r="HN59" s="11"/>
      <c r="HO59" s="11"/>
      <c r="HP59" s="27"/>
      <c r="HQ59" s="11"/>
      <c r="HR59" s="11" t="s">
        <v>48</v>
      </c>
      <c r="HW59" s="12" t="s">
        <v>48</v>
      </c>
      <c r="HX59" s="12" t="s">
        <v>48</v>
      </c>
      <c r="HY59" s="12" t="s">
        <v>48</v>
      </c>
    </row>
    <row r="60" spans="1:233" x14ac:dyDescent="0.2">
      <c r="B60" s="8">
        <v>43956</v>
      </c>
      <c r="C60" s="11"/>
      <c r="D60" s="11"/>
      <c r="E60" s="11"/>
      <c r="F60" s="11"/>
      <c r="G60" s="27"/>
      <c r="H60" s="11"/>
      <c r="I60" s="11" t="s">
        <v>48</v>
      </c>
      <c r="J60" s="11"/>
      <c r="K60" s="11"/>
      <c r="L60" s="11"/>
      <c r="M60" s="11"/>
      <c r="N60" s="27"/>
      <c r="O60" s="11"/>
      <c r="P60" s="11" t="s">
        <v>48</v>
      </c>
      <c r="Q60" s="11"/>
      <c r="R60" s="11"/>
      <c r="S60" s="11"/>
      <c r="T60" s="11"/>
      <c r="U60" s="27"/>
      <c r="V60" s="11"/>
      <c r="W60" s="11" t="s">
        <v>48</v>
      </c>
      <c r="AB60" s="12" t="s">
        <v>48</v>
      </c>
      <c r="AC60" s="12" t="s">
        <v>48</v>
      </c>
      <c r="AD60" s="12" t="s">
        <v>48</v>
      </c>
      <c r="AE60" s="11"/>
      <c r="AF60" s="11"/>
      <c r="AG60" s="11"/>
      <c r="AH60" s="11"/>
      <c r="AI60" s="27"/>
      <c r="AJ60" s="11"/>
      <c r="AK60" s="11" t="s">
        <v>48</v>
      </c>
      <c r="AP60" s="12" t="s">
        <v>48</v>
      </c>
      <c r="AQ60" s="12" t="s">
        <v>48</v>
      </c>
      <c r="AR60" s="12" t="s">
        <v>48</v>
      </c>
      <c r="AS60" s="11"/>
      <c r="AT60" s="11"/>
      <c r="AU60" s="11"/>
      <c r="AV60" s="11"/>
      <c r="AW60" s="27"/>
      <c r="AX60" s="11"/>
      <c r="AY60" s="11" t="s">
        <v>48</v>
      </c>
      <c r="BD60" s="12" t="s">
        <v>48</v>
      </c>
      <c r="BE60" s="12" t="s">
        <v>48</v>
      </c>
      <c r="BF60" s="12" t="s">
        <v>48</v>
      </c>
      <c r="BG60" s="11"/>
      <c r="BH60" s="11"/>
      <c r="BI60" s="11"/>
      <c r="BJ60" s="11"/>
      <c r="BK60" s="27"/>
      <c r="BL60" s="11"/>
      <c r="BM60" s="11" t="s">
        <v>48</v>
      </c>
      <c r="BR60" s="12" t="s">
        <v>48</v>
      </c>
      <c r="BS60" s="12" t="s">
        <v>48</v>
      </c>
      <c r="BT60" s="12" t="s">
        <v>48</v>
      </c>
      <c r="BU60" s="11"/>
      <c r="BV60" s="11"/>
      <c r="BW60" s="11"/>
      <c r="BX60" s="11"/>
      <c r="BY60" s="27"/>
      <c r="BZ60" s="11"/>
      <c r="CA60" s="11" t="s">
        <v>48</v>
      </c>
      <c r="CF60" s="12" t="s">
        <v>48</v>
      </c>
      <c r="CG60" s="12" t="s">
        <v>48</v>
      </c>
      <c r="CH60" s="12" t="s">
        <v>48</v>
      </c>
      <c r="CI60" s="11"/>
      <c r="CJ60" s="11"/>
      <c r="CK60" s="11"/>
      <c r="CL60" s="11"/>
      <c r="CM60" s="27"/>
      <c r="CN60" s="11"/>
      <c r="CO60" s="11" t="s">
        <v>48</v>
      </c>
      <c r="CT60" s="12" t="s">
        <v>48</v>
      </c>
      <c r="CU60" s="12" t="s">
        <v>48</v>
      </c>
      <c r="CV60" s="12" t="s">
        <v>48</v>
      </c>
      <c r="CW60" s="11"/>
      <c r="CX60" s="11"/>
      <c r="CY60" s="11"/>
      <c r="CZ60" s="11"/>
      <c r="DA60" s="27"/>
      <c r="DB60" s="11"/>
      <c r="DC60" s="11" t="s">
        <v>48</v>
      </c>
      <c r="DH60" s="12" t="s">
        <v>48</v>
      </c>
      <c r="DI60" s="12" t="s">
        <v>48</v>
      </c>
      <c r="DJ60" s="12" t="s">
        <v>48</v>
      </c>
      <c r="DK60" s="11"/>
      <c r="DL60" s="11"/>
      <c r="DM60" s="11"/>
      <c r="DN60" s="11"/>
      <c r="DO60" s="27"/>
      <c r="DP60" s="11"/>
      <c r="DQ60" s="11" t="s">
        <v>48</v>
      </c>
      <c r="DV60" s="12" t="s">
        <v>48</v>
      </c>
      <c r="DW60" s="12" t="s">
        <v>48</v>
      </c>
      <c r="DX60" s="12" t="s">
        <v>48</v>
      </c>
      <c r="DY60" s="11"/>
      <c r="DZ60" s="11"/>
      <c r="EA60" s="11"/>
      <c r="EB60" s="11"/>
      <c r="EC60" s="27"/>
      <c r="ED60" s="11"/>
      <c r="EE60" s="11" t="s">
        <v>48</v>
      </c>
      <c r="EJ60" s="12" t="s">
        <v>48</v>
      </c>
      <c r="EK60" s="12" t="s">
        <v>48</v>
      </c>
      <c r="EL60" s="12" t="s">
        <v>48</v>
      </c>
      <c r="EM60" s="11"/>
      <c r="EN60" s="11"/>
      <c r="EO60" s="11"/>
      <c r="EP60" s="11"/>
      <c r="EQ60" s="27"/>
      <c r="ER60" s="11"/>
      <c r="ES60" s="11" t="s">
        <v>48</v>
      </c>
      <c r="EX60" s="12" t="s">
        <v>48</v>
      </c>
      <c r="EY60" s="12" t="s">
        <v>48</v>
      </c>
      <c r="EZ60" s="12" t="s">
        <v>48</v>
      </c>
      <c r="FA60" s="11"/>
      <c r="FB60" s="11"/>
      <c r="FC60" s="11"/>
      <c r="FD60" s="11"/>
      <c r="FE60" s="27"/>
      <c r="FF60" s="11"/>
      <c r="FG60" s="11" t="s">
        <v>48</v>
      </c>
      <c r="FL60" s="12" t="s">
        <v>48</v>
      </c>
      <c r="FM60" s="12" t="s">
        <v>48</v>
      </c>
      <c r="FN60" s="12" t="s">
        <v>48</v>
      </c>
      <c r="FO60" s="11"/>
      <c r="FP60" s="11"/>
      <c r="FQ60" s="11"/>
      <c r="FR60" s="11"/>
      <c r="FS60" s="27"/>
      <c r="FT60" s="11"/>
      <c r="FU60" s="11" t="s">
        <v>48</v>
      </c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N60" s="12" t="s">
        <v>48</v>
      </c>
      <c r="GO60" s="12" t="s">
        <v>48</v>
      </c>
      <c r="GP60" s="12" t="s">
        <v>48</v>
      </c>
      <c r="GQ60" s="11"/>
      <c r="GR60" s="11"/>
      <c r="GS60" s="11"/>
      <c r="GT60" s="11"/>
      <c r="GU60" s="27"/>
      <c r="GV60" s="11"/>
      <c r="GW60" s="11" t="s">
        <v>48</v>
      </c>
      <c r="GX60" s="11"/>
      <c r="GY60" s="11"/>
      <c r="GZ60" s="11"/>
      <c r="HA60" s="11"/>
      <c r="HB60" s="11"/>
      <c r="HC60" s="11"/>
      <c r="HD60" s="11"/>
      <c r="HI60" s="12" t="s">
        <v>48</v>
      </c>
      <c r="HJ60" s="12" t="s">
        <v>48</v>
      </c>
      <c r="HK60" s="12" t="s">
        <v>48</v>
      </c>
      <c r="HL60" s="11"/>
      <c r="HM60" s="11"/>
      <c r="HN60" s="11"/>
      <c r="HO60" s="11"/>
      <c r="HP60" s="27"/>
      <c r="HQ60" s="11"/>
      <c r="HR60" s="11" t="s">
        <v>48</v>
      </c>
      <c r="HW60" s="12" t="s">
        <v>48</v>
      </c>
      <c r="HX60" s="12" t="s">
        <v>48</v>
      </c>
      <c r="HY60" s="12" t="s">
        <v>48</v>
      </c>
    </row>
    <row r="61" spans="1:233" x14ac:dyDescent="0.2">
      <c r="B61" s="8">
        <v>43957</v>
      </c>
      <c r="C61" s="11"/>
      <c r="D61" s="11"/>
      <c r="E61" s="11"/>
      <c r="F61" s="11"/>
      <c r="G61" s="27"/>
      <c r="H61" s="11"/>
      <c r="I61" s="11" t="s">
        <v>48</v>
      </c>
      <c r="J61" s="11"/>
      <c r="K61" s="11"/>
      <c r="L61" s="11"/>
      <c r="M61" s="11"/>
      <c r="N61" s="27"/>
      <c r="O61" s="11"/>
      <c r="P61" s="11" t="s">
        <v>48</v>
      </c>
      <c r="Q61" s="11"/>
      <c r="R61" s="11"/>
      <c r="S61" s="11"/>
      <c r="T61" s="11"/>
      <c r="U61" s="27"/>
      <c r="V61" s="11"/>
      <c r="W61" s="11" t="s">
        <v>48</v>
      </c>
      <c r="AB61" s="12" t="s">
        <v>48</v>
      </c>
      <c r="AC61" s="12" t="s">
        <v>48</v>
      </c>
      <c r="AD61" s="12" t="s">
        <v>48</v>
      </c>
      <c r="AE61" s="11"/>
      <c r="AF61" s="11"/>
      <c r="AG61" s="11"/>
      <c r="AH61" s="11"/>
      <c r="AI61" s="27"/>
      <c r="AJ61" s="11"/>
      <c r="AK61" s="11" t="s">
        <v>48</v>
      </c>
      <c r="AP61" s="12" t="s">
        <v>48</v>
      </c>
      <c r="AQ61" s="12" t="s">
        <v>48</v>
      </c>
      <c r="AR61" s="12" t="s">
        <v>48</v>
      </c>
      <c r="AS61" s="11"/>
      <c r="AT61" s="11"/>
      <c r="AU61" s="11"/>
      <c r="AV61" s="11"/>
      <c r="AW61" s="27"/>
      <c r="AX61" s="11"/>
      <c r="AY61" s="11" t="s">
        <v>48</v>
      </c>
      <c r="BD61" s="12" t="s">
        <v>48</v>
      </c>
      <c r="BE61" s="12" t="s">
        <v>48</v>
      </c>
      <c r="BF61" s="12" t="s">
        <v>48</v>
      </c>
      <c r="BG61" s="11"/>
      <c r="BH61" s="11"/>
      <c r="BI61" s="11"/>
      <c r="BJ61" s="11"/>
      <c r="BK61" s="27"/>
      <c r="BL61" s="11"/>
      <c r="BM61" s="11" t="s">
        <v>48</v>
      </c>
      <c r="BR61" s="12" t="s">
        <v>48</v>
      </c>
      <c r="BS61" s="12" t="s">
        <v>48</v>
      </c>
      <c r="BT61" s="12" t="s">
        <v>48</v>
      </c>
      <c r="BU61" s="11"/>
      <c r="BV61" s="11"/>
      <c r="BW61" s="11"/>
      <c r="BX61" s="11"/>
      <c r="BY61" s="27"/>
      <c r="BZ61" s="11"/>
      <c r="CA61" s="11" t="s">
        <v>48</v>
      </c>
      <c r="CF61" s="12" t="s">
        <v>48</v>
      </c>
      <c r="CG61" s="12" t="s">
        <v>48</v>
      </c>
      <c r="CH61" s="12" t="s">
        <v>48</v>
      </c>
      <c r="CI61" s="11"/>
      <c r="CJ61" s="11"/>
      <c r="CK61" s="11"/>
      <c r="CL61" s="11"/>
      <c r="CM61" s="27"/>
      <c r="CN61" s="11"/>
      <c r="CO61" s="11" t="s">
        <v>48</v>
      </c>
      <c r="CT61" s="12" t="s">
        <v>48</v>
      </c>
      <c r="CU61" s="12" t="s">
        <v>48</v>
      </c>
      <c r="CV61" s="12" t="s">
        <v>48</v>
      </c>
      <c r="CW61" s="11"/>
      <c r="CX61" s="11"/>
      <c r="CY61" s="11"/>
      <c r="CZ61" s="11"/>
      <c r="DA61" s="27"/>
      <c r="DB61" s="11"/>
      <c r="DC61" s="11" t="s">
        <v>48</v>
      </c>
      <c r="DH61" s="12" t="s">
        <v>48</v>
      </c>
      <c r="DI61" s="12" t="s">
        <v>48</v>
      </c>
      <c r="DJ61" s="12" t="s">
        <v>48</v>
      </c>
      <c r="DK61" s="11"/>
      <c r="DL61" s="11"/>
      <c r="DM61" s="11"/>
      <c r="DN61" s="11"/>
      <c r="DO61" s="27"/>
      <c r="DP61" s="11"/>
      <c r="DQ61" s="11" t="s">
        <v>48</v>
      </c>
      <c r="DV61" s="12" t="s">
        <v>48</v>
      </c>
      <c r="DW61" s="12" t="s">
        <v>48</v>
      </c>
      <c r="DX61" s="12" t="s">
        <v>48</v>
      </c>
      <c r="DY61" s="11"/>
      <c r="DZ61" s="11"/>
      <c r="EA61" s="11"/>
      <c r="EB61" s="11"/>
      <c r="EC61" s="27"/>
      <c r="ED61" s="11"/>
      <c r="EE61" s="11" t="s">
        <v>48</v>
      </c>
      <c r="EJ61" s="12" t="s">
        <v>48</v>
      </c>
      <c r="EK61" s="12" t="s">
        <v>48</v>
      </c>
      <c r="EL61" s="12" t="s">
        <v>48</v>
      </c>
      <c r="EM61" s="11"/>
      <c r="EN61" s="11"/>
      <c r="EO61" s="11"/>
      <c r="EP61" s="11"/>
      <c r="EQ61" s="27"/>
      <c r="ER61" s="11"/>
      <c r="ES61" s="11" t="s">
        <v>48</v>
      </c>
      <c r="EX61" s="12" t="s">
        <v>48</v>
      </c>
      <c r="EY61" s="12" t="s">
        <v>48</v>
      </c>
      <c r="EZ61" s="12" t="s">
        <v>48</v>
      </c>
      <c r="FA61" s="11"/>
      <c r="FB61" s="11"/>
      <c r="FC61" s="11"/>
      <c r="FD61" s="11"/>
      <c r="FE61" s="27"/>
      <c r="FF61" s="11"/>
      <c r="FG61" s="11" t="s">
        <v>48</v>
      </c>
      <c r="FL61" s="12" t="s">
        <v>48</v>
      </c>
      <c r="FM61" s="12" t="s">
        <v>48</v>
      </c>
      <c r="FN61" s="12" t="s">
        <v>48</v>
      </c>
      <c r="FO61" s="11"/>
      <c r="FP61" s="11"/>
      <c r="FQ61" s="11"/>
      <c r="FR61" s="11"/>
      <c r="FS61" s="27"/>
      <c r="FT61" s="11"/>
      <c r="FU61" s="11" t="s">
        <v>48</v>
      </c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N61" s="12" t="s">
        <v>48</v>
      </c>
      <c r="GO61" s="12" t="s">
        <v>48</v>
      </c>
      <c r="GP61" s="12" t="s">
        <v>48</v>
      </c>
      <c r="GQ61" s="11"/>
      <c r="GR61" s="11"/>
      <c r="GS61" s="11"/>
      <c r="GT61" s="11"/>
      <c r="GU61" s="27"/>
      <c r="GV61" s="11"/>
      <c r="GW61" s="11" t="s">
        <v>48</v>
      </c>
      <c r="GX61" s="11"/>
      <c r="GY61" s="11"/>
      <c r="GZ61" s="11"/>
      <c r="HA61" s="11"/>
      <c r="HB61" s="11"/>
      <c r="HC61" s="11"/>
      <c r="HD61" s="11"/>
      <c r="HI61" s="12" t="s">
        <v>48</v>
      </c>
      <c r="HJ61" s="12" t="s">
        <v>48</v>
      </c>
      <c r="HK61" s="12" t="s">
        <v>48</v>
      </c>
      <c r="HL61" s="11"/>
      <c r="HM61" s="11"/>
      <c r="HN61" s="11"/>
      <c r="HO61" s="11"/>
      <c r="HP61" s="27"/>
      <c r="HQ61" s="11"/>
      <c r="HR61" s="11" t="s">
        <v>48</v>
      </c>
      <c r="HW61" s="12" t="s">
        <v>48</v>
      </c>
      <c r="HX61" s="12" t="s">
        <v>48</v>
      </c>
      <c r="HY61" s="12" t="s">
        <v>48</v>
      </c>
    </row>
    <row r="62" spans="1:233" x14ac:dyDescent="0.2">
      <c r="B62" s="8">
        <v>43958</v>
      </c>
      <c r="C62" s="11"/>
      <c r="D62" s="11"/>
      <c r="E62" s="11"/>
      <c r="F62" s="11"/>
      <c r="G62" s="27"/>
      <c r="H62" s="11"/>
      <c r="I62" s="11" t="s">
        <v>48</v>
      </c>
      <c r="J62" s="11"/>
      <c r="K62" s="11"/>
      <c r="L62" s="11"/>
      <c r="M62" s="11"/>
      <c r="N62" s="27"/>
      <c r="O62" s="11"/>
      <c r="P62" s="11" t="s">
        <v>48</v>
      </c>
      <c r="Q62" s="11"/>
      <c r="R62" s="11"/>
      <c r="S62" s="11"/>
      <c r="T62" s="11"/>
      <c r="U62" s="27"/>
      <c r="V62" s="11"/>
      <c r="W62" s="11" t="s">
        <v>48</v>
      </c>
      <c r="AB62" s="12" t="s">
        <v>48</v>
      </c>
      <c r="AC62" s="12" t="s">
        <v>48</v>
      </c>
      <c r="AD62" s="12" t="s">
        <v>48</v>
      </c>
      <c r="AE62" s="11"/>
      <c r="AF62" s="11"/>
      <c r="AG62" s="11"/>
      <c r="AH62" s="11"/>
      <c r="AI62" s="27"/>
      <c r="AJ62" s="11"/>
      <c r="AK62" s="11" t="s">
        <v>48</v>
      </c>
      <c r="AP62" s="12" t="s">
        <v>48</v>
      </c>
      <c r="AQ62" s="12" t="s">
        <v>48</v>
      </c>
      <c r="AR62" s="12" t="s">
        <v>48</v>
      </c>
      <c r="AS62" s="11"/>
      <c r="AT62" s="11"/>
      <c r="AU62" s="11"/>
      <c r="AV62" s="11"/>
      <c r="AW62" s="27"/>
      <c r="AX62" s="11"/>
      <c r="AY62" s="11" t="s">
        <v>48</v>
      </c>
      <c r="BD62" s="12" t="s">
        <v>48</v>
      </c>
      <c r="BE62" s="12" t="s">
        <v>48</v>
      </c>
      <c r="BF62" s="12" t="s">
        <v>48</v>
      </c>
      <c r="BG62" s="11"/>
      <c r="BH62" s="11"/>
      <c r="BI62" s="11"/>
      <c r="BJ62" s="11"/>
      <c r="BK62" s="27"/>
      <c r="BL62" s="11"/>
      <c r="BM62" s="11" t="s">
        <v>48</v>
      </c>
      <c r="BR62" s="12" t="s">
        <v>48</v>
      </c>
      <c r="BS62" s="12" t="s">
        <v>48</v>
      </c>
      <c r="BT62" s="12" t="s">
        <v>48</v>
      </c>
      <c r="BU62" s="11"/>
      <c r="BV62" s="11"/>
      <c r="BW62" s="11"/>
      <c r="BX62" s="11"/>
      <c r="BY62" s="27"/>
      <c r="BZ62" s="11"/>
      <c r="CA62" s="11" t="s">
        <v>48</v>
      </c>
      <c r="CF62" s="12" t="s">
        <v>48</v>
      </c>
      <c r="CG62" s="12" t="s">
        <v>48</v>
      </c>
      <c r="CH62" s="12" t="s">
        <v>48</v>
      </c>
      <c r="CI62" s="11"/>
      <c r="CJ62" s="11"/>
      <c r="CK62" s="11"/>
      <c r="CL62" s="11"/>
      <c r="CM62" s="27"/>
      <c r="CN62" s="11"/>
      <c r="CO62" s="11" t="s">
        <v>48</v>
      </c>
      <c r="CT62" s="12" t="s">
        <v>48</v>
      </c>
      <c r="CU62" s="12" t="s">
        <v>48</v>
      </c>
      <c r="CV62" s="12" t="s">
        <v>48</v>
      </c>
      <c r="CW62" s="11"/>
      <c r="CX62" s="11"/>
      <c r="CY62" s="11"/>
      <c r="CZ62" s="11"/>
      <c r="DA62" s="27"/>
      <c r="DB62" s="11"/>
      <c r="DC62" s="11" t="s">
        <v>48</v>
      </c>
      <c r="DH62" s="12" t="s">
        <v>48</v>
      </c>
      <c r="DI62" s="12" t="s">
        <v>48</v>
      </c>
      <c r="DJ62" s="12" t="s">
        <v>48</v>
      </c>
      <c r="DK62" s="11"/>
      <c r="DL62" s="11"/>
      <c r="DM62" s="11"/>
      <c r="DN62" s="11"/>
      <c r="DO62" s="27"/>
      <c r="DP62" s="11"/>
      <c r="DQ62" s="11" t="s">
        <v>48</v>
      </c>
      <c r="DV62" s="12" t="s">
        <v>48</v>
      </c>
      <c r="DW62" s="12" t="s">
        <v>48</v>
      </c>
      <c r="DX62" s="12" t="s">
        <v>48</v>
      </c>
      <c r="DY62" s="11"/>
      <c r="DZ62" s="11"/>
      <c r="EA62" s="11"/>
      <c r="EB62" s="11"/>
      <c r="EC62" s="27"/>
      <c r="ED62" s="11"/>
      <c r="EE62" s="11" t="s">
        <v>48</v>
      </c>
      <c r="EJ62" s="12" t="s">
        <v>48</v>
      </c>
      <c r="EK62" s="12" t="s">
        <v>48</v>
      </c>
      <c r="EL62" s="12" t="s">
        <v>48</v>
      </c>
      <c r="EM62" s="11"/>
      <c r="EN62" s="11"/>
      <c r="EO62" s="11"/>
      <c r="EP62" s="11"/>
      <c r="EQ62" s="27"/>
      <c r="ER62" s="11"/>
      <c r="ES62" s="11" t="s">
        <v>48</v>
      </c>
      <c r="EX62" s="12" t="s">
        <v>48</v>
      </c>
      <c r="EY62" s="12" t="s">
        <v>48</v>
      </c>
      <c r="EZ62" s="12" t="s">
        <v>48</v>
      </c>
      <c r="FA62" s="11"/>
      <c r="FB62" s="11"/>
      <c r="FC62" s="11"/>
      <c r="FD62" s="11"/>
      <c r="FE62" s="27"/>
      <c r="FF62" s="11"/>
      <c r="FG62" s="11" t="s">
        <v>48</v>
      </c>
      <c r="FL62" s="12" t="s">
        <v>48</v>
      </c>
      <c r="FM62" s="12" t="s">
        <v>48</v>
      </c>
      <c r="FN62" s="12" t="s">
        <v>48</v>
      </c>
      <c r="FO62" s="11"/>
      <c r="FP62" s="11"/>
      <c r="FQ62" s="11"/>
      <c r="FR62" s="11"/>
      <c r="FS62" s="27"/>
      <c r="FT62" s="11"/>
      <c r="FU62" s="11" t="s">
        <v>48</v>
      </c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N62" s="12" t="s">
        <v>48</v>
      </c>
      <c r="GO62" s="12" t="s">
        <v>48</v>
      </c>
      <c r="GP62" s="12" t="s">
        <v>48</v>
      </c>
      <c r="GQ62" s="11"/>
      <c r="GR62" s="11"/>
      <c r="GS62" s="11"/>
      <c r="GT62" s="11"/>
      <c r="GU62" s="27"/>
      <c r="GV62" s="11"/>
      <c r="GW62" s="11" t="s">
        <v>48</v>
      </c>
      <c r="GX62" s="11"/>
      <c r="GY62" s="11"/>
      <c r="GZ62" s="11"/>
      <c r="HA62" s="11"/>
      <c r="HB62" s="11"/>
      <c r="HC62" s="11"/>
      <c r="HD62" s="11"/>
      <c r="HI62" s="12" t="s">
        <v>48</v>
      </c>
      <c r="HJ62" s="12" t="s">
        <v>48</v>
      </c>
      <c r="HK62" s="12" t="s">
        <v>48</v>
      </c>
      <c r="HL62" s="11"/>
      <c r="HM62" s="11"/>
      <c r="HN62" s="11"/>
      <c r="HO62" s="11"/>
      <c r="HP62" s="27"/>
      <c r="HQ62" s="11"/>
      <c r="HR62" s="11" t="s">
        <v>48</v>
      </c>
      <c r="HW62" s="12" t="s">
        <v>48</v>
      </c>
      <c r="HX62" s="12" t="s">
        <v>48</v>
      </c>
      <c r="HY62" s="12" t="s">
        <v>48</v>
      </c>
    </row>
    <row r="63" spans="1:233" x14ac:dyDescent="0.2">
      <c r="B63" s="8">
        <v>43959</v>
      </c>
      <c r="C63" s="11"/>
      <c r="D63" s="11"/>
      <c r="E63" s="11"/>
      <c r="F63" s="11"/>
      <c r="G63" s="27"/>
      <c r="H63" s="11"/>
      <c r="I63" s="11" t="s">
        <v>48</v>
      </c>
      <c r="J63" s="11"/>
      <c r="K63" s="11"/>
      <c r="L63" s="11"/>
      <c r="M63" s="11"/>
      <c r="N63" s="27"/>
      <c r="O63" s="11"/>
      <c r="P63" s="11" t="s">
        <v>48</v>
      </c>
      <c r="Q63" s="11"/>
      <c r="R63" s="11"/>
      <c r="S63" s="11"/>
      <c r="T63" s="11"/>
      <c r="U63" s="27"/>
      <c r="V63" s="11"/>
      <c r="W63" s="11" t="s">
        <v>48</v>
      </c>
      <c r="AB63" s="12" t="s">
        <v>48</v>
      </c>
      <c r="AC63" s="12" t="s">
        <v>48</v>
      </c>
      <c r="AD63" s="12" t="s">
        <v>48</v>
      </c>
      <c r="AE63" s="11"/>
      <c r="AF63" s="11"/>
      <c r="AG63" s="11"/>
      <c r="AH63" s="11"/>
      <c r="AI63" s="27"/>
      <c r="AJ63" s="11"/>
      <c r="AK63" s="11" t="s">
        <v>48</v>
      </c>
      <c r="AP63" s="12" t="s">
        <v>48</v>
      </c>
      <c r="AQ63" s="12" t="s">
        <v>48</v>
      </c>
      <c r="AR63" s="12" t="s">
        <v>48</v>
      </c>
      <c r="AS63" s="11"/>
      <c r="AT63" s="11"/>
      <c r="AU63" s="11"/>
      <c r="AV63" s="11"/>
      <c r="AW63" s="27"/>
      <c r="AX63" s="11"/>
      <c r="AY63" s="11" t="s">
        <v>48</v>
      </c>
      <c r="BD63" s="12" t="s">
        <v>48</v>
      </c>
      <c r="BE63" s="12" t="s">
        <v>48</v>
      </c>
      <c r="BF63" s="12" t="s">
        <v>48</v>
      </c>
      <c r="BG63" s="11"/>
      <c r="BH63" s="11"/>
      <c r="BI63" s="11"/>
      <c r="BJ63" s="11"/>
      <c r="BK63" s="27"/>
      <c r="BL63" s="11"/>
      <c r="BM63" s="11" t="s">
        <v>48</v>
      </c>
      <c r="BR63" s="12" t="s">
        <v>48</v>
      </c>
      <c r="BS63" s="12" t="s">
        <v>48</v>
      </c>
      <c r="BT63" s="12" t="s">
        <v>48</v>
      </c>
      <c r="BU63" s="11"/>
      <c r="BV63" s="11"/>
      <c r="BW63" s="11"/>
      <c r="BX63" s="11"/>
      <c r="BY63" s="27"/>
      <c r="BZ63" s="11"/>
      <c r="CA63" s="11" t="s">
        <v>48</v>
      </c>
      <c r="CF63" s="12" t="s">
        <v>48</v>
      </c>
      <c r="CG63" s="12" t="s">
        <v>48</v>
      </c>
      <c r="CH63" s="12" t="s">
        <v>48</v>
      </c>
      <c r="CI63" s="11"/>
      <c r="CJ63" s="11"/>
      <c r="CK63" s="11"/>
      <c r="CL63" s="11"/>
      <c r="CM63" s="27"/>
      <c r="CN63" s="11"/>
      <c r="CO63" s="11" t="s">
        <v>48</v>
      </c>
      <c r="CT63" s="12" t="s">
        <v>48</v>
      </c>
      <c r="CU63" s="12" t="s">
        <v>48</v>
      </c>
      <c r="CV63" s="12" t="s">
        <v>48</v>
      </c>
      <c r="CW63" s="11"/>
      <c r="CX63" s="11"/>
      <c r="CY63" s="11"/>
      <c r="CZ63" s="11"/>
      <c r="DA63" s="27"/>
      <c r="DB63" s="11"/>
      <c r="DC63" s="11" t="s">
        <v>48</v>
      </c>
      <c r="DH63" s="12" t="s">
        <v>48</v>
      </c>
      <c r="DI63" s="12" t="s">
        <v>48</v>
      </c>
      <c r="DJ63" s="12" t="s">
        <v>48</v>
      </c>
      <c r="DK63" s="11"/>
      <c r="DL63" s="11"/>
      <c r="DM63" s="11"/>
      <c r="DN63" s="11"/>
      <c r="DO63" s="27"/>
      <c r="DP63" s="11"/>
      <c r="DQ63" s="11" t="s">
        <v>48</v>
      </c>
      <c r="DV63" s="12" t="s">
        <v>48</v>
      </c>
      <c r="DW63" s="12" t="s">
        <v>48</v>
      </c>
      <c r="DX63" s="12" t="s">
        <v>48</v>
      </c>
      <c r="DY63" s="11"/>
      <c r="DZ63" s="11"/>
      <c r="EA63" s="11"/>
      <c r="EB63" s="11"/>
      <c r="EC63" s="27"/>
      <c r="ED63" s="11"/>
      <c r="EE63" s="11" t="s">
        <v>48</v>
      </c>
      <c r="EJ63" s="12" t="s">
        <v>48</v>
      </c>
      <c r="EK63" s="12" t="s">
        <v>48</v>
      </c>
      <c r="EL63" s="12" t="s">
        <v>48</v>
      </c>
      <c r="EM63" s="11"/>
      <c r="EN63" s="11"/>
      <c r="EO63" s="11"/>
      <c r="EP63" s="11"/>
      <c r="EQ63" s="27"/>
      <c r="ER63" s="11"/>
      <c r="ES63" s="11" t="s">
        <v>48</v>
      </c>
      <c r="EX63" s="12" t="s">
        <v>48</v>
      </c>
      <c r="EY63" s="12" t="s">
        <v>48</v>
      </c>
      <c r="EZ63" s="12" t="s">
        <v>48</v>
      </c>
      <c r="FA63" s="11"/>
      <c r="FB63" s="11"/>
      <c r="FC63" s="11"/>
      <c r="FD63" s="11"/>
      <c r="FE63" s="27"/>
      <c r="FF63" s="11"/>
      <c r="FG63" s="11" t="s">
        <v>48</v>
      </c>
      <c r="FL63" s="12" t="s">
        <v>48</v>
      </c>
      <c r="FM63" s="12" t="s">
        <v>48</v>
      </c>
      <c r="FN63" s="12" t="s">
        <v>48</v>
      </c>
      <c r="FO63" s="11"/>
      <c r="FP63" s="11"/>
      <c r="FQ63" s="11"/>
      <c r="FR63" s="11"/>
      <c r="FS63" s="27"/>
      <c r="FT63" s="11"/>
      <c r="FU63" s="11" t="s">
        <v>48</v>
      </c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N63" s="12" t="s">
        <v>48</v>
      </c>
      <c r="GO63" s="12" t="s">
        <v>48</v>
      </c>
      <c r="GP63" s="12" t="s">
        <v>48</v>
      </c>
      <c r="GQ63" s="11"/>
      <c r="GR63" s="11"/>
      <c r="GS63" s="11"/>
      <c r="GT63" s="11"/>
      <c r="GU63" s="27"/>
      <c r="GV63" s="11"/>
      <c r="GW63" s="11" t="s">
        <v>48</v>
      </c>
      <c r="GX63" s="11"/>
      <c r="GY63" s="11"/>
      <c r="GZ63" s="11"/>
      <c r="HA63" s="11"/>
      <c r="HB63" s="11"/>
      <c r="HC63" s="11"/>
      <c r="HD63" s="11"/>
      <c r="HI63" s="12" t="s">
        <v>48</v>
      </c>
      <c r="HJ63" s="12" t="s">
        <v>48</v>
      </c>
      <c r="HK63" s="12" t="s">
        <v>48</v>
      </c>
      <c r="HL63" s="11"/>
      <c r="HM63" s="11"/>
      <c r="HN63" s="11"/>
      <c r="HO63" s="11"/>
      <c r="HP63" s="27"/>
      <c r="HQ63" s="11"/>
      <c r="HR63" s="11" t="s">
        <v>48</v>
      </c>
      <c r="HW63" s="12" t="s">
        <v>48</v>
      </c>
      <c r="HX63" s="12" t="s">
        <v>48</v>
      </c>
      <c r="HY63" s="12" t="s">
        <v>48</v>
      </c>
    </row>
    <row r="64" spans="1:233" x14ac:dyDescent="0.2">
      <c r="B64" s="8">
        <v>43960</v>
      </c>
      <c r="C64" s="11"/>
      <c r="D64" s="11"/>
      <c r="E64" s="11"/>
      <c r="F64" s="11"/>
      <c r="G64" s="27"/>
      <c r="H64" s="11"/>
      <c r="I64" s="11" t="s">
        <v>48</v>
      </c>
      <c r="J64" s="11"/>
      <c r="K64" s="11"/>
      <c r="L64" s="11"/>
      <c r="M64" s="11"/>
      <c r="N64" s="27"/>
      <c r="O64" s="11"/>
      <c r="P64" s="11" t="s">
        <v>48</v>
      </c>
      <c r="Q64" s="11"/>
      <c r="R64" s="11"/>
      <c r="S64" s="11"/>
      <c r="T64" s="11"/>
      <c r="U64" s="27"/>
      <c r="V64" s="11"/>
      <c r="W64" s="11" t="s">
        <v>48</v>
      </c>
      <c r="AB64" s="12" t="s">
        <v>48</v>
      </c>
      <c r="AC64" s="12" t="s">
        <v>48</v>
      </c>
      <c r="AD64" s="12" t="s">
        <v>48</v>
      </c>
      <c r="AE64" s="11"/>
      <c r="AF64" s="11"/>
      <c r="AG64" s="11"/>
      <c r="AH64" s="11"/>
      <c r="AI64" s="27"/>
      <c r="AJ64" s="11"/>
      <c r="AK64" s="11" t="s">
        <v>48</v>
      </c>
      <c r="AP64" s="12" t="s">
        <v>48</v>
      </c>
      <c r="AQ64" s="12" t="s">
        <v>48</v>
      </c>
      <c r="AR64" s="12" t="s">
        <v>48</v>
      </c>
      <c r="AS64" s="11"/>
      <c r="AT64" s="11"/>
      <c r="AU64" s="11"/>
      <c r="AV64" s="11"/>
      <c r="AW64" s="27"/>
      <c r="AX64" s="11"/>
      <c r="AY64" s="11" t="s">
        <v>48</v>
      </c>
      <c r="BD64" s="12" t="s">
        <v>48</v>
      </c>
      <c r="BE64" s="12" t="s">
        <v>48</v>
      </c>
      <c r="BF64" s="12" t="s">
        <v>48</v>
      </c>
      <c r="BG64" s="11"/>
      <c r="BH64" s="11"/>
      <c r="BI64" s="11"/>
      <c r="BJ64" s="11"/>
      <c r="BK64" s="27"/>
      <c r="BL64" s="11"/>
      <c r="BM64" s="11" t="s">
        <v>48</v>
      </c>
      <c r="BR64" s="12" t="s">
        <v>48</v>
      </c>
      <c r="BS64" s="12" t="s">
        <v>48</v>
      </c>
      <c r="BT64" s="12" t="s">
        <v>48</v>
      </c>
      <c r="BU64" s="11"/>
      <c r="BV64" s="11"/>
      <c r="BW64" s="11"/>
      <c r="BX64" s="11"/>
      <c r="BY64" s="27"/>
      <c r="BZ64" s="11"/>
      <c r="CA64" s="11" t="s">
        <v>48</v>
      </c>
      <c r="CF64" s="12" t="s">
        <v>48</v>
      </c>
      <c r="CG64" s="12" t="s">
        <v>48</v>
      </c>
      <c r="CH64" s="12" t="s">
        <v>48</v>
      </c>
      <c r="CI64" s="11"/>
      <c r="CJ64" s="11"/>
      <c r="CK64" s="11"/>
      <c r="CL64" s="11"/>
      <c r="CM64" s="27"/>
      <c r="CN64" s="11"/>
      <c r="CO64" s="11" t="s">
        <v>48</v>
      </c>
      <c r="CT64" s="12" t="s">
        <v>48</v>
      </c>
      <c r="CU64" s="12" t="s">
        <v>48</v>
      </c>
      <c r="CV64" s="12" t="s">
        <v>48</v>
      </c>
      <c r="CW64" s="11"/>
      <c r="CX64" s="11"/>
      <c r="CY64" s="11"/>
      <c r="CZ64" s="11"/>
      <c r="DA64" s="27"/>
      <c r="DB64" s="11"/>
      <c r="DC64" s="11" t="s">
        <v>48</v>
      </c>
      <c r="DH64" s="12" t="s">
        <v>48</v>
      </c>
      <c r="DI64" s="12" t="s">
        <v>48</v>
      </c>
      <c r="DJ64" s="12" t="s">
        <v>48</v>
      </c>
      <c r="DK64" s="11"/>
      <c r="DL64" s="11"/>
      <c r="DM64" s="11"/>
      <c r="DN64" s="11"/>
      <c r="DO64" s="27"/>
      <c r="DP64" s="11"/>
      <c r="DQ64" s="11" t="s">
        <v>48</v>
      </c>
      <c r="DV64" s="12" t="s">
        <v>48</v>
      </c>
      <c r="DW64" s="12" t="s">
        <v>48</v>
      </c>
      <c r="DX64" s="12" t="s">
        <v>48</v>
      </c>
      <c r="DY64" s="11"/>
      <c r="DZ64" s="11"/>
      <c r="EA64" s="11"/>
      <c r="EB64" s="11"/>
      <c r="EC64" s="27"/>
      <c r="ED64" s="11"/>
      <c r="EE64" s="11" t="s">
        <v>48</v>
      </c>
      <c r="EJ64" s="12" t="s">
        <v>48</v>
      </c>
      <c r="EK64" s="12" t="s">
        <v>48</v>
      </c>
      <c r="EL64" s="12" t="s">
        <v>48</v>
      </c>
      <c r="EM64" s="11"/>
      <c r="EN64" s="11"/>
      <c r="EO64" s="11"/>
      <c r="EP64" s="11"/>
      <c r="EQ64" s="27"/>
      <c r="ER64" s="11"/>
      <c r="ES64" s="11" t="s">
        <v>48</v>
      </c>
      <c r="EX64" s="12" t="s">
        <v>48</v>
      </c>
      <c r="EY64" s="12" t="s">
        <v>48</v>
      </c>
      <c r="EZ64" s="12" t="s">
        <v>48</v>
      </c>
      <c r="FA64" s="11"/>
      <c r="FB64" s="11"/>
      <c r="FC64" s="11"/>
      <c r="FD64" s="11"/>
      <c r="FE64" s="27"/>
      <c r="FF64" s="11"/>
      <c r="FG64" s="11" t="s">
        <v>48</v>
      </c>
      <c r="FL64" s="12" t="s">
        <v>48</v>
      </c>
      <c r="FM64" s="12" t="s">
        <v>48</v>
      </c>
      <c r="FN64" s="12" t="s">
        <v>48</v>
      </c>
      <c r="FO64" s="11"/>
      <c r="FP64" s="11"/>
      <c r="FQ64" s="11"/>
      <c r="FR64" s="11"/>
      <c r="FS64" s="27"/>
      <c r="FT64" s="11"/>
      <c r="FU64" s="11" t="s">
        <v>48</v>
      </c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N64" s="12" t="s">
        <v>48</v>
      </c>
      <c r="GO64" s="12" t="s">
        <v>48</v>
      </c>
      <c r="GP64" s="12" t="s">
        <v>48</v>
      </c>
      <c r="GQ64" s="11"/>
      <c r="GR64" s="11"/>
      <c r="GS64" s="11"/>
      <c r="GT64" s="11"/>
      <c r="GU64" s="27"/>
      <c r="GV64" s="11"/>
      <c r="GW64" s="11" t="s">
        <v>48</v>
      </c>
      <c r="GX64" s="11"/>
      <c r="GY64" s="11"/>
      <c r="GZ64" s="11"/>
      <c r="HA64" s="11"/>
      <c r="HB64" s="11"/>
      <c r="HC64" s="11"/>
      <c r="HD64" s="11"/>
      <c r="HI64" s="12" t="s">
        <v>48</v>
      </c>
      <c r="HJ64" s="12" t="s">
        <v>48</v>
      </c>
      <c r="HK64" s="12" t="s">
        <v>48</v>
      </c>
      <c r="HL64" s="11"/>
      <c r="HM64" s="11"/>
      <c r="HN64" s="11"/>
      <c r="HO64" s="11"/>
      <c r="HP64" s="27"/>
      <c r="HQ64" s="11"/>
      <c r="HR64" s="11" t="s">
        <v>48</v>
      </c>
      <c r="HW64" s="12" t="s">
        <v>48</v>
      </c>
      <c r="HX64" s="12" t="s">
        <v>48</v>
      </c>
      <c r="HY64" s="12" t="s">
        <v>48</v>
      </c>
    </row>
    <row r="65" spans="2:233" x14ac:dyDescent="0.2">
      <c r="B65" s="8">
        <v>43961</v>
      </c>
      <c r="C65" s="11"/>
      <c r="D65" s="11"/>
      <c r="E65" s="11"/>
      <c r="F65" s="11"/>
      <c r="G65" s="27"/>
      <c r="H65" s="11"/>
      <c r="I65" s="11" t="s">
        <v>48</v>
      </c>
      <c r="J65" s="11"/>
      <c r="K65" s="11"/>
      <c r="L65" s="11"/>
      <c r="M65" s="11"/>
      <c r="N65" s="27"/>
      <c r="O65" s="11"/>
      <c r="P65" s="11" t="s">
        <v>48</v>
      </c>
      <c r="Q65" s="11"/>
      <c r="R65" s="11"/>
      <c r="S65" s="11"/>
      <c r="T65" s="11"/>
      <c r="U65" s="27"/>
      <c r="V65" s="11"/>
      <c r="W65" s="11" t="s">
        <v>48</v>
      </c>
      <c r="AB65" s="12" t="s">
        <v>48</v>
      </c>
      <c r="AC65" s="12" t="s">
        <v>48</v>
      </c>
      <c r="AD65" s="12" t="s">
        <v>48</v>
      </c>
      <c r="AE65" s="11"/>
      <c r="AF65" s="11"/>
      <c r="AG65" s="11"/>
      <c r="AH65" s="11"/>
      <c r="AI65" s="27"/>
      <c r="AJ65" s="11"/>
      <c r="AK65" s="11" t="s">
        <v>48</v>
      </c>
      <c r="AP65" s="12" t="s">
        <v>48</v>
      </c>
      <c r="AQ65" s="12" t="s">
        <v>48</v>
      </c>
      <c r="AR65" s="12" t="s">
        <v>48</v>
      </c>
      <c r="AS65" s="11"/>
      <c r="AT65" s="11"/>
      <c r="AU65" s="11"/>
      <c r="AV65" s="11"/>
      <c r="AW65" s="27"/>
      <c r="AX65" s="11"/>
      <c r="AY65" s="11" t="s">
        <v>48</v>
      </c>
      <c r="BD65" s="12" t="s">
        <v>48</v>
      </c>
      <c r="BE65" s="12" t="s">
        <v>48</v>
      </c>
      <c r="BF65" s="12" t="s">
        <v>48</v>
      </c>
      <c r="BG65" s="11"/>
      <c r="BH65" s="11"/>
      <c r="BI65" s="11"/>
      <c r="BJ65" s="11"/>
      <c r="BK65" s="27"/>
      <c r="BL65" s="11"/>
      <c r="BM65" s="11" t="s">
        <v>48</v>
      </c>
      <c r="BR65" s="12" t="s">
        <v>48</v>
      </c>
      <c r="BS65" s="12" t="s">
        <v>48</v>
      </c>
      <c r="BT65" s="12" t="s">
        <v>48</v>
      </c>
      <c r="BU65" s="11"/>
      <c r="BV65" s="11"/>
      <c r="BW65" s="11"/>
      <c r="BX65" s="11"/>
      <c r="BY65" s="27"/>
      <c r="BZ65" s="11"/>
      <c r="CA65" s="11" t="s">
        <v>48</v>
      </c>
      <c r="CF65" s="12" t="s">
        <v>48</v>
      </c>
      <c r="CG65" s="12" t="s">
        <v>48</v>
      </c>
      <c r="CH65" s="12" t="s">
        <v>48</v>
      </c>
      <c r="CI65" s="11"/>
      <c r="CJ65" s="11"/>
      <c r="CK65" s="11"/>
      <c r="CL65" s="11"/>
      <c r="CM65" s="27"/>
      <c r="CN65" s="11"/>
      <c r="CO65" s="11" t="s">
        <v>48</v>
      </c>
      <c r="CT65" s="12" t="s">
        <v>48</v>
      </c>
      <c r="CU65" s="12" t="s">
        <v>48</v>
      </c>
      <c r="CV65" s="12" t="s">
        <v>48</v>
      </c>
      <c r="CW65" s="11"/>
      <c r="CX65" s="11"/>
      <c r="CY65" s="11"/>
      <c r="CZ65" s="11"/>
      <c r="DA65" s="27"/>
      <c r="DB65" s="11"/>
      <c r="DC65" s="11" t="s">
        <v>48</v>
      </c>
      <c r="DH65" s="12" t="s">
        <v>48</v>
      </c>
      <c r="DI65" s="12" t="s">
        <v>48</v>
      </c>
      <c r="DJ65" s="12" t="s">
        <v>48</v>
      </c>
      <c r="DK65" s="11"/>
      <c r="DL65" s="11"/>
      <c r="DM65" s="11"/>
      <c r="DN65" s="11"/>
      <c r="DO65" s="27"/>
      <c r="DP65" s="11"/>
      <c r="DQ65" s="11" t="s">
        <v>48</v>
      </c>
      <c r="DV65" s="12" t="s">
        <v>48</v>
      </c>
      <c r="DW65" s="12" t="s">
        <v>48</v>
      </c>
      <c r="DX65" s="12" t="s">
        <v>48</v>
      </c>
      <c r="DY65" s="11"/>
      <c r="DZ65" s="11"/>
      <c r="EA65" s="11"/>
      <c r="EB65" s="11"/>
      <c r="EC65" s="27"/>
      <c r="ED65" s="11"/>
      <c r="EE65" s="11" t="s">
        <v>48</v>
      </c>
      <c r="EJ65" s="12" t="s">
        <v>48</v>
      </c>
      <c r="EK65" s="12" t="s">
        <v>48</v>
      </c>
      <c r="EL65" s="12" t="s">
        <v>48</v>
      </c>
      <c r="EM65" s="11"/>
      <c r="EN65" s="11"/>
      <c r="EO65" s="11"/>
      <c r="EP65" s="11"/>
      <c r="EQ65" s="27"/>
      <c r="ER65" s="11"/>
      <c r="ES65" s="11" t="s">
        <v>48</v>
      </c>
      <c r="EX65" s="12" t="s">
        <v>48</v>
      </c>
      <c r="EY65" s="12" t="s">
        <v>48</v>
      </c>
      <c r="EZ65" s="12" t="s">
        <v>48</v>
      </c>
      <c r="FA65" s="11"/>
      <c r="FB65" s="11"/>
      <c r="FC65" s="11"/>
      <c r="FD65" s="11"/>
      <c r="FE65" s="27"/>
      <c r="FF65" s="11"/>
      <c r="FG65" s="11" t="s">
        <v>48</v>
      </c>
      <c r="FL65" s="12" t="s">
        <v>48</v>
      </c>
      <c r="FM65" s="12" t="s">
        <v>48</v>
      </c>
      <c r="FN65" s="12" t="s">
        <v>48</v>
      </c>
      <c r="FO65" s="11"/>
      <c r="FP65" s="11"/>
      <c r="FQ65" s="11"/>
      <c r="FR65" s="11"/>
      <c r="FS65" s="27"/>
      <c r="FT65" s="11"/>
      <c r="FU65" s="11" t="s">
        <v>48</v>
      </c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N65" s="12" t="s">
        <v>48</v>
      </c>
      <c r="GO65" s="12" t="s">
        <v>48</v>
      </c>
      <c r="GP65" s="12" t="s">
        <v>48</v>
      </c>
      <c r="GQ65" s="11"/>
      <c r="GR65" s="11"/>
      <c r="GS65" s="11"/>
      <c r="GT65" s="11"/>
      <c r="GU65" s="27"/>
      <c r="GV65" s="11"/>
      <c r="GW65" s="11" t="s">
        <v>48</v>
      </c>
      <c r="GX65" s="11"/>
      <c r="GY65" s="11"/>
      <c r="GZ65" s="11"/>
      <c r="HA65" s="11"/>
      <c r="HB65" s="11"/>
      <c r="HC65" s="11"/>
      <c r="HD65" s="11"/>
      <c r="HI65" s="12" t="s">
        <v>48</v>
      </c>
      <c r="HJ65" s="12" t="s">
        <v>48</v>
      </c>
      <c r="HK65" s="12" t="s">
        <v>48</v>
      </c>
      <c r="HL65" s="11"/>
      <c r="HM65" s="11"/>
      <c r="HN65" s="11"/>
      <c r="HO65" s="11"/>
      <c r="HP65" s="27"/>
      <c r="HQ65" s="11"/>
      <c r="HR65" s="11" t="s">
        <v>48</v>
      </c>
      <c r="HW65" s="12" t="s">
        <v>48</v>
      </c>
      <c r="HX65" s="12" t="s">
        <v>48</v>
      </c>
      <c r="HY65" s="12" t="s">
        <v>48</v>
      </c>
    </row>
    <row r="66" spans="2:233" x14ac:dyDescent="0.2">
      <c r="B66" s="8">
        <v>43962</v>
      </c>
      <c r="C66" s="11"/>
      <c r="D66" s="11"/>
      <c r="E66" s="11"/>
      <c r="F66" s="11"/>
      <c r="G66" s="27"/>
      <c r="H66" s="11"/>
      <c r="I66" s="11" t="s">
        <v>48</v>
      </c>
      <c r="J66" s="11"/>
      <c r="K66" s="11"/>
      <c r="L66" s="11"/>
      <c r="M66" s="11"/>
      <c r="N66" s="27"/>
      <c r="O66" s="11"/>
      <c r="P66" s="11" t="s">
        <v>48</v>
      </c>
      <c r="Q66" s="11"/>
      <c r="R66" s="11"/>
      <c r="S66" s="11"/>
      <c r="T66" s="11"/>
      <c r="U66" s="27"/>
      <c r="V66" s="11"/>
      <c r="W66" s="11" t="s">
        <v>48</v>
      </c>
      <c r="AB66" s="12" t="s">
        <v>48</v>
      </c>
      <c r="AC66" s="12" t="s">
        <v>48</v>
      </c>
      <c r="AD66" s="12" t="s">
        <v>48</v>
      </c>
      <c r="AE66" s="11"/>
      <c r="AF66" s="11"/>
      <c r="AG66" s="11"/>
      <c r="AH66" s="11"/>
      <c r="AI66" s="27"/>
      <c r="AJ66" s="11"/>
      <c r="AK66" s="11" t="s">
        <v>48</v>
      </c>
      <c r="AP66" s="12" t="s">
        <v>48</v>
      </c>
      <c r="AQ66" s="12" t="s">
        <v>48</v>
      </c>
      <c r="AR66" s="12" t="s">
        <v>48</v>
      </c>
      <c r="AS66" s="11"/>
      <c r="AT66" s="11"/>
      <c r="AU66" s="11"/>
      <c r="AV66" s="11"/>
      <c r="AW66" s="27"/>
      <c r="AX66" s="11"/>
      <c r="AY66" s="11" t="s">
        <v>48</v>
      </c>
      <c r="BD66" s="12" t="s">
        <v>48</v>
      </c>
      <c r="BE66" s="12" t="s">
        <v>48</v>
      </c>
      <c r="BF66" s="12" t="s">
        <v>48</v>
      </c>
      <c r="BG66" s="11"/>
      <c r="BH66" s="11"/>
      <c r="BI66" s="11"/>
      <c r="BJ66" s="11"/>
      <c r="BK66" s="27"/>
      <c r="BL66" s="11"/>
      <c r="BM66" s="11" t="s">
        <v>48</v>
      </c>
      <c r="BR66" s="12" t="s">
        <v>48</v>
      </c>
      <c r="BS66" s="12" t="s">
        <v>48</v>
      </c>
      <c r="BT66" s="12" t="s">
        <v>48</v>
      </c>
      <c r="BU66" s="11"/>
      <c r="BV66" s="11"/>
      <c r="BW66" s="11"/>
      <c r="BX66" s="11"/>
      <c r="BY66" s="27"/>
      <c r="BZ66" s="11"/>
      <c r="CA66" s="11" t="s">
        <v>48</v>
      </c>
      <c r="CF66" s="12" t="s">
        <v>48</v>
      </c>
      <c r="CG66" s="12" t="s">
        <v>48</v>
      </c>
      <c r="CH66" s="12" t="s">
        <v>48</v>
      </c>
      <c r="CI66" s="11"/>
      <c r="CJ66" s="11"/>
      <c r="CK66" s="11"/>
      <c r="CL66" s="11"/>
      <c r="CM66" s="27"/>
      <c r="CN66" s="11"/>
      <c r="CO66" s="11" t="s">
        <v>48</v>
      </c>
      <c r="CT66" s="12" t="s">
        <v>48</v>
      </c>
      <c r="CU66" s="12" t="s">
        <v>48</v>
      </c>
      <c r="CV66" s="12" t="s">
        <v>48</v>
      </c>
      <c r="CW66" s="11"/>
      <c r="CX66" s="11"/>
      <c r="CY66" s="11"/>
      <c r="CZ66" s="11"/>
      <c r="DA66" s="27"/>
      <c r="DB66" s="11"/>
      <c r="DC66" s="11" t="s">
        <v>48</v>
      </c>
      <c r="DH66" s="12" t="s">
        <v>48</v>
      </c>
      <c r="DI66" s="12" t="s">
        <v>48</v>
      </c>
      <c r="DJ66" s="12" t="s">
        <v>48</v>
      </c>
      <c r="DK66" s="11"/>
      <c r="DL66" s="11"/>
      <c r="DM66" s="11"/>
      <c r="DN66" s="11"/>
      <c r="DO66" s="27"/>
      <c r="DP66" s="11"/>
      <c r="DQ66" s="11" t="s">
        <v>48</v>
      </c>
      <c r="DV66" s="12" t="s">
        <v>48</v>
      </c>
      <c r="DW66" s="12" t="s">
        <v>48</v>
      </c>
      <c r="DX66" s="12" t="s">
        <v>48</v>
      </c>
      <c r="DY66" s="11"/>
      <c r="DZ66" s="11"/>
      <c r="EA66" s="11"/>
      <c r="EB66" s="11"/>
      <c r="EC66" s="27"/>
      <c r="ED66" s="11"/>
      <c r="EE66" s="11" t="s">
        <v>48</v>
      </c>
      <c r="EJ66" s="12" t="s">
        <v>48</v>
      </c>
      <c r="EK66" s="12" t="s">
        <v>48</v>
      </c>
      <c r="EL66" s="12" t="s">
        <v>48</v>
      </c>
      <c r="EM66" s="11"/>
      <c r="EN66" s="11"/>
      <c r="EO66" s="11"/>
      <c r="EP66" s="11"/>
      <c r="EQ66" s="27"/>
      <c r="ER66" s="11"/>
      <c r="ES66" s="11" t="s">
        <v>48</v>
      </c>
      <c r="EX66" s="12" t="s">
        <v>48</v>
      </c>
      <c r="EY66" s="12" t="s">
        <v>48</v>
      </c>
      <c r="EZ66" s="12" t="s">
        <v>48</v>
      </c>
      <c r="FA66" s="11"/>
      <c r="FB66" s="11"/>
      <c r="FC66" s="11"/>
      <c r="FD66" s="11"/>
      <c r="FE66" s="27"/>
      <c r="FF66" s="11"/>
      <c r="FG66" s="11" t="s">
        <v>48</v>
      </c>
      <c r="FL66" s="12" t="s">
        <v>48</v>
      </c>
      <c r="FM66" s="12" t="s">
        <v>48</v>
      </c>
      <c r="FN66" s="12" t="s">
        <v>48</v>
      </c>
      <c r="FO66" s="11"/>
      <c r="FP66" s="11"/>
      <c r="FQ66" s="11"/>
      <c r="FR66" s="11"/>
      <c r="FS66" s="27"/>
      <c r="FT66" s="11"/>
      <c r="FU66" s="11" t="s">
        <v>48</v>
      </c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N66" s="12" t="s">
        <v>48</v>
      </c>
      <c r="GO66" s="12" t="s">
        <v>48</v>
      </c>
      <c r="GP66" s="12" t="s">
        <v>48</v>
      </c>
      <c r="GQ66" s="11"/>
      <c r="GR66" s="11"/>
      <c r="GS66" s="11"/>
      <c r="GT66" s="11"/>
      <c r="GU66" s="27"/>
      <c r="GV66" s="11"/>
      <c r="GW66" s="11" t="s">
        <v>48</v>
      </c>
      <c r="GX66" s="11"/>
      <c r="GY66" s="11"/>
      <c r="GZ66" s="11"/>
      <c r="HA66" s="11"/>
      <c r="HB66" s="11"/>
      <c r="HC66" s="11"/>
      <c r="HD66" s="11"/>
      <c r="HI66" s="12" t="s">
        <v>48</v>
      </c>
      <c r="HJ66" s="12" t="s">
        <v>48</v>
      </c>
      <c r="HK66" s="12" t="s">
        <v>48</v>
      </c>
      <c r="HL66" s="11"/>
      <c r="HM66" s="11"/>
      <c r="HN66" s="11"/>
      <c r="HO66" s="11"/>
      <c r="HP66" s="27"/>
      <c r="HQ66" s="11"/>
      <c r="HR66" s="11" t="s">
        <v>48</v>
      </c>
      <c r="HW66" s="12" t="s">
        <v>48</v>
      </c>
      <c r="HX66" s="12" t="s">
        <v>48</v>
      </c>
      <c r="HY66" s="12" t="s">
        <v>48</v>
      </c>
    </row>
    <row r="67" spans="2:233" x14ac:dyDescent="0.2">
      <c r="B67" s="8">
        <v>43963</v>
      </c>
      <c r="C67" s="11"/>
      <c r="D67" s="11"/>
      <c r="E67" s="11"/>
      <c r="F67" s="11"/>
      <c r="G67" s="27"/>
      <c r="H67" s="11"/>
      <c r="I67" s="11" t="s">
        <v>48</v>
      </c>
      <c r="J67" s="11"/>
      <c r="K67" s="11"/>
      <c r="L67" s="11"/>
      <c r="M67" s="11"/>
      <c r="N67" s="27"/>
      <c r="O67" s="11"/>
      <c r="P67" s="11" t="s">
        <v>48</v>
      </c>
      <c r="Q67" s="11"/>
      <c r="R67" s="11"/>
      <c r="S67" s="11"/>
      <c r="T67" s="11"/>
      <c r="U67" s="27"/>
      <c r="V67" s="11"/>
      <c r="W67" s="11" t="s">
        <v>48</v>
      </c>
      <c r="AB67" s="12" t="s">
        <v>48</v>
      </c>
      <c r="AC67" s="12" t="s">
        <v>48</v>
      </c>
      <c r="AD67" s="12" t="s">
        <v>48</v>
      </c>
      <c r="AE67" s="11"/>
      <c r="AF67" s="11"/>
      <c r="AG67" s="11"/>
      <c r="AH67" s="11"/>
      <c r="AI67" s="27"/>
      <c r="AJ67" s="11"/>
      <c r="AK67" s="11" t="s">
        <v>48</v>
      </c>
      <c r="AP67" s="12" t="s">
        <v>48</v>
      </c>
      <c r="AQ67" s="12" t="s">
        <v>48</v>
      </c>
      <c r="AR67" s="12" t="s">
        <v>48</v>
      </c>
      <c r="AS67" s="11"/>
      <c r="AT67" s="11"/>
      <c r="AU67" s="11"/>
      <c r="AV67" s="11"/>
      <c r="AW67" s="27"/>
      <c r="AX67" s="11"/>
      <c r="AY67" s="11" t="s">
        <v>48</v>
      </c>
      <c r="BD67" s="12" t="s">
        <v>48</v>
      </c>
      <c r="BE67" s="12" t="s">
        <v>48</v>
      </c>
      <c r="BF67" s="12" t="s">
        <v>48</v>
      </c>
      <c r="BG67" s="11"/>
      <c r="BH67" s="11"/>
      <c r="BI67" s="11"/>
      <c r="BJ67" s="11"/>
      <c r="BK67" s="27"/>
      <c r="BL67" s="11"/>
      <c r="BM67" s="11" t="s">
        <v>48</v>
      </c>
      <c r="BR67" s="12" t="s">
        <v>48</v>
      </c>
      <c r="BS67" s="12" t="s">
        <v>48</v>
      </c>
      <c r="BT67" s="12" t="s">
        <v>48</v>
      </c>
      <c r="BU67" s="11"/>
      <c r="BV67" s="11"/>
      <c r="BW67" s="11"/>
      <c r="BX67" s="11"/>
      <c r="BY67" s="27"/>
      <c r="BZ67" s="11"/>
      <c r="CA67" s="11" t="s">
        <v>48</v>
      </c>
      <c r="CF67" s="12" t="s">
        <v>48</v>
      </c>
      <c r="CG67" s="12" t="s">
        <v>48</v>
      </c>
      <c r="CH67" s="12" t="s">
        <v>48</v>
      </c>
      <c r="CI67" s="11"/>
      <c r="CJ67" s="11"/>
      <c r="CK67" s="11"/>
      <c r="CL67" s="11"/>
      <c r="CM67" s="27"/>
      <c r="CN67" s="11"/>
      <c r="CO67" s="11" t="s">
        <v>48</v>
      </c>
      <c r="CT67" s="12" t="s">
        <v>48</v>
      </c>
      <c r="CU67" s="12" t="s">
        <v>48</v>
      </c>
      <c r="CV67" s="12" t="s">
        <v>48</v>
      </c>
      <c r="CW67" s="11"/>
      <c r="CX67" s="11"/>
      <c r="CY67" s="11"/>
      <c r="CZ67" s="11"/>
      <c r="DA67" s="27"/>
      <c r="DB67" s="11"/>
      <c r="DC67" s="11" t="s">
        <v>48</v>
      </c>
      <c r="DH67" s="12" t="s">
        <v>48</v>
      </c>
      <c r="DI67" s="12" t="s">
        <v>48</v>
      </c>
      <c r="DJ67" s="12" t="s">
        <v>48</v>
      </c>
      <c r="DK67" s="11"/>
      <c r="DL67" s="11"/>
      <c r="DM67" s="11"/>
      <c r="DN67" s="11"/>
      <c r="DO67" s="27"/>
      <c r="DP67" s="11"/>
      <c r="DQ67" s="11" t="s">
        <v>48</v>
      </c>
      <c r="DV67" s="12" t="s">
        <v>48</v>
      </c>
      <c r="DW67" s="12" t="s">
        <v>48</v>
      </c>
      <c r="DX67" s="12" t="s">
        <v>48</v>
      </c>
      <c r="DY67" s="11"/>
      <c r="DZ67" s="11"/>
      <c r="EA67" s="11"/>
      <c r="EB67" s="11"/>
      <c r="EC67" s="27"/>
      <c r="ED67" s="11"/>
      <c r="EE67" s="11" t="s">
        <v>48</v>
      </c>
      <c r="EJ67" s="12" t="s">
        <v>48</v>
      </c>
      <c r="EK67" s="12" t="s">
        <v>48</v>
      </c>
      <c r="EL67" s="12" t="s">
        <v>48</v>
      </c>
      <c r="EM67" s="11"/>
      <c r="EN67" s="11"/>
      <c r="EO67" s="11"/>
      <c r="EP67" s="11"/>
      <c r="EQ67" s="27"/>
      <c r="ER67" s="11"/>
      <c r="ES67" s="11" t="s">
        <v>48</v>
      </c>
      <c r="EX67" s="12" t="s">
        <v>48</v>
      </c>
      <c r="EY67" s="12" t="s">
        <v>48</v>
      </c>
      <c r="EZ67" s="12" t="s">
        <v>48</v>
      </c>
      <c r="FA67" s="11"/>
      <c r="FB67" s="11"/>
      <c r="FC67" s="11"/>
      <c r="FD67" s="11"/>
      <c r="FE67" s="27"/>
      <c r="FF67" s="11"/>
      <c r="FG67" s="11" t="s">
        <v>48</v>
      </c>
      <c r="FL67" s="12" t="s">
        <v>48</v>
      </c>
      <c r="FM67" s="12" t="s">
        <v>48</v>
      </c>
      <c r="FN67" s="12" t="s">
        <v>48</v>
      </c>
      <c r="FO67" s="11"/>
      <c r="FP67" s="11"/>
      <c r="FQ67" s="11"/>
      <c r="FR67" s="11"/>
      <c r="FS67" s="27"/>
      <c r="FT67" s="11"/>
      <c r="FU67" s="11" t="s">
        <v>48</v>
      </c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N67" s="12" t="s">
        <v>48</v>
      </c>
      <c r="GO67" s="12" t="s">
        <v>48</v>
      </c>
      <c r="GP67" s="12" t="s">
        <v>48</v>
      </c>
      <c r="GQ67" s="11"/>
      <c r="GR67" s="11"/>
      <c r="GS67" s="11"/>
      <c r="GT67" s="11"/>
      <c r="GU67" s="27"/>
      <c r="GV67" s="11"/>
      <c r="GW67" s="11" t="s">
        <v>48</v>
      </c>
      <c r="GX67" s="11"/>
      <c r="GY67" s="11"/>
      <c r="GZ67" s="11"/>
      <c r="HA67" s="11"/>
      <c r="HB67" s="11"/>
      <c r="HC67" s="11"/>
      <c r="HD67" s="11"/>
      <c r="HI67" s="12" t="s">
        <v>48</v>
      </c>
      <c r="HJ67" s="12" t="s">
        <v>48</v>
      </c>
      <c r="HK67" s="12" t="s">
        <v>48</v>
      </c>
      <c r="HL67" s="11"/>
      <c r="HM67" s="11"/>
      <c r="HN67" s="11"/>
      <c r="HO67" s="11"/>
      <c r="HP67" s="27"/>
      <c r="HQ67" s="11"/>
      <c r="HR67" s="11" t="s">
        <v>48</v>
      </c>
      <c r="HW67" s="12" t="s">
        <v>48</v>
      </c>
      <c r="HX67" s="12" t="s">
        <v>48</v>
      </c>
      <c r="HY67" s="12" t="s">
        <v>48</v>
      </c>
    </row>
    <row r="68" spans="2:233" x14ac:dyDescent="0.2">
      <c r="B68" s="8">
        <v>43964</v>
      </c>
      <c r="C68" s="11"/>
      <c r="D68" s="11"/>
      <c r="E68" s="11"/>
      <c r="F68" s="11"/>
      <c r="G68" s="27"/>
      <c r="H68" s="11"/>
      <c r="I68" s="11" t="s">
        <v>48</v>
      </c>
      <c r="J68" s="11"/>
      <c r="K68" s="11"/>
      <c r="L68" s="11"/>
      <c r="M68" s="11"/>
      <c r="N68" s="27"/>
      <c r="O68" s="11"/>
      <c r="P68" s="11" t="s">
        <v>48</v>
      </c>
      <c r="Q68" s="11"/>
      <c r="R68" s="11"/>
      <c r="S68" s="11"/>
      <c r="T68" s="11"/>
      <c r="U68" s="27"/>
      <c r="V68" s="11"/>
      <c r="W68" s="11" t="s">
        <v>48</v>
      </c>
      <c r="AB68" s="12" t="s">
        <v>48</v>
      </c>
      <c r="AC68" s="12" t="s">
        <v>48</v>
      </c>
      <c r="AD68" s="12" t="s">
        <v>48</v>
      </c>
      <c r="AE68" s="11"/>
      <c r="AF68" s="11"/>
      <c r="AG68" s="11"/>
      <c r="AH68" s="11"/>
      <c r="AI68" s="27"/>
      <c r="AJ68" s="11"/>
      <c r="AK68" s="11" t="s">
        <v>48</v>
      </c>
      <c r="AP68" s="12" t="s">
        <v>48</v>
      </c>
      <c r="AQ68" s="12" t="s">
        <v>48</v>
      </c>
      <c r="AR68" s="12" t="s">
        <v>48</v>
      </c>
      <c r="AS68" s="11"/>
      <c r="AT68" s="11"/>
      <c r="AU68" s="11"/>
      <c r="AV68" s="11"/>
      <c r="AW68" s="27"/>
      <c r="AX68" s="11"/>
      <c r="AY68" s="11" t="s">
        <v>48</v>
      </c>
      <c r="BD68" s="12" t="s">
        <v>48</v>
      </c>
      <c r="BE68" s="12" t="s">
        <v>48</v>
      </c>
      <c r="BF68" s="12" t="s">
        <v>48</v>
      </c>
      <c r="BG68" s="11"/>
      <c r="BH68" s="11"/>
      <c r="BI68" s="11"/>
      <c r="BJ68" s="11"/>
      <c r="BK68" s="27"/>
      <c r="BL68" s="11"/>
      <c r="BM68" s="11" t="s">
        <v>48</v>
      </c>
      <c r="BR68" s="12" t="s">
        <v>48</v>
      </c>
      <c r="BS68" s="12" t="s">
        <v>48</v>
      </c>
      <c r="BT68" s="12" t="s">
        <v>48</v>
      </c>
      <c r="BU68" s="11"/>
      <c r="BV68" s="11"/>
      <c r="BW68" s="11"/>
      <c r="BX68" s="11"/>
      <c r="BY68" s="27"/>
      <c r="BZ68" s="11"/>
      <c r="CA68" s="11" t="s">
        <v>48</v>
      </c>
      <c r="CF68" s="12" t="s">
        <v>48</v>
      </c>
      <c r="CG68" s="12" t="s">
        <v>48</v>
      </c>
      <c r="CH68" s="12" t="s">
        <v>48</v>
      </c>
      <c r="CI68" s="11"/>
      <c r="CJ68" s="11"/>
      <c r="CK68" s="11"/>
      <c r="CL68" s="11"/>
      <c r="CM68" s="27"/>
      <c r="CN68" s="11"/>
      <c r="CO68" s="11" t="s">
        <v>48</v>
      </c>
      <c r="CT68" s="12" t="s">
        <v>48</v>
      </c>
      <c r="CU68" s="12" t="s">
        <v>48</v>
      </c>
      <c r="CV68" s="12" t="s">
        <v>48</v>
      </c>
      <c r="CW68" s="11"/>
      <c r="CX68" s="11"/>
      <c r="CY68" s="11"/>
      <c r="CZ68" s="11"/>
      <c r="DA68" s="27"/>
      <c r="DB68" s="11"/>
      <c r="DC68" s="11" t="s">
        <v>48</v>
      </c>
      <c r="DH68" s="12" t="s">
        <v>48</v>
      </c>
      <c r="DI68" s="12" t="s">
        <v>48</v>
      </c>
      <c r="DJ68" s="12" t="s">
        <v>48</v>
      </c>
      <c r="DK68" s="11"/>
      <c r="DL68" s="11"/>
      <c r="DM68" s="11"/>
      <c r="DN68" s="11"/>
      <c r="DO68" s="27"/>
      <c r="DP68" s="11"/>
      <c r="DQ68" s="11" t="s">
        <v>48</v>
      </c>
      <c r="DV68" s="12" t="s">
        <v>48</v>
      </c>
      <c r="DW68" s="12" t="s">
        <v>48</v>
      </c>
      <c r="DX68" s="12" t="s">
        <v>48</v>
      </c>
      <c r="DY68" s="11"/>
      <c r="DZ68" s="11"/>
      <c r="EA68" s="11"/>
      <c r="EB68" s="11"/>
      <c r="EC68" s="27"/>
      <c r="ED68" s="11"/>
      <c r="EE68" s="11" t="s">
        <v>48</v>
      </c>
      <c r="EJ68" s="12" t="s">
        <v>48</v>
      </c>
      <c r="EK68" s="12" t="s">
        <v>48</v>
      </c>
      <c r="EL68" s="12" t="s">
        <v>48</v>
      </c>
      <c r="EM68" s="11"/>
      <c r="EN68" s="11"/>
      <c r="EO68" s="11"/>
      <c r="EP68" s="11"/>
      <c r="EQ68" s="27"/>
      <c r="ER68" s="11"/>
      <c r="ES68" s="11" t="s">
        <v>48</v>
      </c>
      <c r="EX68" s="12" t="s">
        <v>48</v>
      </c>
      <c r="EY68" s="12" t="s">
        <v>48</v>
      </c>
      <c r="EZ68" s="12" t="s">
        <v>48</v>
      </c>
      <c r="FA68" s="11"/>
      <c r="FB68" s="11"/>
      <c r="FC68" s="11"/>
      <c r="FD68" s="11"/>
      <c r="FE68" s="27"/>
      <c r="FF68" s="11"/>
      <c r="FG68" s="11" t="s">
        <v>48</v>
      </c>
      <c r="FL68" s="12" t="s">
        <v>48</v>
      </c>
      <c r="FM68" s="12" t="s">
        <v>48</v>
      </c>
      <c r="FN68" s="12" t="s">
        <v>48</v>
      </c>
      <c r="FO68" s="11"/>
      <c r="FP68" s="11"/>
      <c r="FQ68" s="11"/>
      <c r="FR68" s="11"/>
      <c r="FS68" s="27"/>
      <c r="FT68" s="11"/>
      <c r="FU68" s="11" t="s">
        <v>48</v>
      </c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N68" s="12" t="s">
        <v>48</v>
      </c>
      <c r="GO68" s="12" t="s">
        <v>48</v>
      </c>
      <c r="GP68" s="12" t="s">
        <v>48</v>
      </c>
      <c r="GQ68" s="11"/>
      <c r="GR68" s="11"/>
      <c r="GS68" s="11"/>
      <c r="GT68" s="11"/>
      <c r="GU68" s="27"/>
      <c r="GV68" s="11"/>
      <c r="GW68" s="11" t="s">
        <v>48</v>
      </c>
      <c r="GX68" s="11"/>
      <c r="GY68" s="11"/>
      <c r="GZ68" s="11"/>
      <c r="HA68" s="11"/>
      <c r="HB68" s="11"/>
      <c r="HC68" s="11"/>
      <c r="HD68" s="11"/>
      <c r="HI68" s="12" t="s">
        <v>48</v>
      </c>
      <c r="HJ68" s="12" t="s">
        <v>48</v>
      </c>
      <c r="HK68" s="12" t="s">
        <v>48</v>
      </c>
      <c r="HL68" s="11"/>
      <c r="HM68" s="11"/>
      <c r="HN68" s="11"/>
      <c r="HO68" s="11"/>
      <c r="HP68" s="27"/>
      <c r="HQ68" s="11"/>
      <c r="HR68" s="11" t="s">
        <v>48</v>
      </c>
      <c r="HW68" s="12" t="s">
        <v>48</v>
      </c>
      <c r="HX68" s="12" t="s">
        <v>48</v>
      </c>
      <c r="HY68" s="12" t="s">
        <v>48</v>
      </c>
    </row>
    <row r="69" spans="2:233" x14ac:dyDescent="0.2">
      <c r="B69" s="8">
        <v>43965</v>
      </c>
      <c r="C69" s="11"/>
      <c r="D69" s="11"/>
      <c r="E69" s="11"/>
      <c r="F69" s="11"/>
      <c r="G69" s="27"/>
      <c r="H69" s="11"/>
      <c r="I69" s="11" t="s">
        <v>48</v>
      </c>
      <c r="J69" s="11"/>
      <c r="K69" s="11"/>
      <c r="L69" s="11"/>
      <c r="M69" s="11"/>
      <c r="N69" s="27"/>
      <c r="O69" s="11"/>
      <c r="P69" s="11" t="s">
        <v>48</v>
      </c>
      <c r="Q69" s="11"/>
      <c r="R69" s="11"/>
      <c r="S69" s="11"/>
      <c r="T69" s="11"/>
      <c r="U69" s="27"/>
      <c r="V69" s="11"/>
      <c r="W69" s="11" t="s">
        <v>48</v>
      </c>
      <c r="AB69" s="12" t="s">
        <v>48</v>
      </c>
      <c r="AC69" s="12" t="s">
        <v>48</v>
      </c>
      <c r="AD69" s="12" t="s">
        <v>48</v>
      </c>
      <c r="AE69" s="11"/>
      <c r="AF69" s="11"/>
      <c r="AG69" s="11"/>
      <c r="AH69" s="11"/>
      <c r="AI69" s="27"/>
      <c r="AJ69" s="11"/>
      <c r="AK69" s="11" t="s">
        <v>48</v>
      </c>
      <c r="AP69" s="12" t="s">
        <v>48</v>
      </c>
      <c r="AQ69" s="12" t="s">
        <v>48</v>
      </c>
      <c r="AR69" s="12" t="s">
        <v>48</v>
      </c>
      <c r="AS69" s="11"/>
      <c r="AT69" s="11"/>
      <c r="AU69" s="11"/>
      <c r="AV69" s="11"/>
      <c r="AW69" s="27"/>
      <c r="AX69" s="11"/>
      <c r="AY69" s="11" t="s">
        <v>48</v>
      </c>
      <c r="BD69" s="12" t="s">
        <v>48</v>
      </c>
      <c r="BE69" s="12" t="s">
        <v>48</v>
      </c>
      <c r="BF69" s="12" t="s">
        <v>48</v>
      </c>
      <c r="BG69" s="11"/>
      <c r="BH69" s="11"/>
      <c r="BI69" s="11"/>
      <c r="BJ69" s="11"/>
      <c r="BK69" s="27"/>
      <c r="BL69" s="11"/>
      <c r="BM69" s="11" t="s">
        <v>48</v>
      </c>
      <c r="BR69" s="12" t="s">
        <v>48</v>
      </c>
      <c r="BS69" s="12" t="s">
        <v>48</v>
      </c>
      <c r="BT69" s="12" t="s">
        <v>48</v>
      </c>
      <c r="BU69" s="11"/>
      <c r="BV69" s="11"/>
      <c r="BW69" s="11"/>
      <c r="BX69" s="11"/>
      <c r="BY69" s="27"/>
      <c r="BZ69" s="11"/>
      <c r="CA69" s="11" t="s">
        <v>48</v>
      </c>
      <c r="CF69" s="12" t="s">
        <v>48</v>
      </c>
      <c r="CG69" s="12" t="s">
        <v>48</v>
      </c>
      <c r="CH69" s="12" t="s">
        <v>48</v>
      </c>
      <c r="CI69" s="11"/>
      <c r="CJ69" s="11"/>
      <c r="CK69" s="11"/>
      <c r="CL69" s="11"/>
      <c r="CM69" s="27"/>
      <c r="CN69" s="11"/>
      <c r="CO69" s="11" t="s">
        <v>48</v>
      </c>
      <c r="CT69" s="12" t="s">
        <v>48</v>
      </c>
      <c r="CU69" s="12" t="s">
        <v>48</v>
      </c>
      <c r="CV69" s="12" t="s">
        <v>48</v>
      </c>
      <c r="CW69" s="11"/>
      <c r="CX69" s="11"/>
      <c r="CY69" s="11"/>
      <c r="CZ69" s="11"/>
      <c r="DA69" s="27"/>
      <c r="DB69" s="11"/>
      <c r="DC69" s="11" t="s">
        <v>48</v>
      </c>
      <c r="DH69" s="12" t="s">
        <v>48</v>
      </c>
      <c r="DI69" s="12" t="s">
        <v>48</v>
      </c>
      <c r="DJ69" s="12" t="s">
        <v>48</v>
      </c>
      <c r="DK69" s="11"/>
      <c r="DL69" s="11"/>
      <c r="DM69" s="11"/>
      <c r="DN69" s="11"/>
      <c r="DO69" s="27"/>
      <c r="DP69" s="11"/>
      <c r="DQ69" s="11" t="s">
        <v>48</v>
      </c>
      <c r="DV69" s="12" t="s">
        <v>48</v>
      </c>
      <c r="DW69" s="12" t="s">
        <v>48</v>
      </c>
      <c r="DX69" s="12" t="s">
        <v>48</v>
      </c>
      <c r="DY69" s="11"/>
      <c r="DZ69" s="11"/>
      <c r="EA69" s="11"/>
      <c r="EB69" s="11"/>
      <c r="EC69" s="27"/>
      <c r="ED69" s="11"/>
      <c r="EE69" s="11" t="s">
        <v>48</v>
      </c>
      <c r="EJ69" s="12" t="s">
        <v>48</v>
      </c>
      <c r="EK69" s="12" t="s">
        <v>48</v>
      </c>
      <c r="EL69" s="12" t="s">
        <v>48</v>
      </c>
      <c r="EM69" s="11"/>
      <c r="EN69" s="11"/>
      <c r="EO69" s="11"/>
      <c r="EP69" s="11"/>
      <c r="EQ69" s="27"/>
      <c r="ER69" s="11"/>
      <c r="ES69" s="11" t="s">
        <v>48</v>
      </c>
      <c r="EX69" s="12" t="s">
        <v>48</v>
      </c>
      <c r="EY69" s="12" t="s">
        <v>48</v>
      </c>
      <c r="EZ69" s="12" t="s">
        <v>48</v>
      </c>
      <c r="FA69" s="11"/>
      <c r="FB69" s="11"/>
      <c r="FC69" s="11"/>
      <c r="FD69" s="11"/>
      <c r="FE69" s="27"/>
      <c r="FF69" s="11"/>
      <c r="FG69" s="11" t="s">
        <v>48</v>
      </c>
      <c r="FL69" s="12" t="s">
        <v>48</v>
      </c>
      <c r="FM69" s="12" t="s">
        <v>48</v>
      </c>
      <c r="FN69" s="12" t="s">
        <v>48</v>
      </c>
      <c r="FO69" s="11"/>
      <c r="FP69" s="11"/>
      <c r="FQ69" s="11"/>
      <c r="FR69" s="11"/>
      <c r="FS69" s="27"/>
      <c r="FT69" s="11"/>
      <c r="FU69" s="11" t="s">
        <v>48</v>
      </c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N69" s="12" t="s">
        <v>48</v>
      </c>
      <c r="GO69" s="12" t="s">
        <v>48</v>
      </c>
      <c r="GP69" s="12" t="s">
        <v>48</v>
      </c>
      <c r="GQ69" s="11"/>
      <c r="GR69" s="11"/>
      <c r="GS69" s="11"/>
      <c r="GT69" s="11"/>
      <c r="GU69" s="27"/>
      <c r="GV69" s="11"/>
      <c r="GW69" s="11" t="s">
        <v>48</v>
      </c>
      <c r="GX69" s="11"/>
      <c r="GY69" s="11"/>
      <c r="GZ69" s="11"/>
      <c r="HA69" s="11"/>
      <c r="HB69" s="11"/>
      <c r="HC69" s="11"/>
      <c r="HD69" s="11"/>
      <c r="HI69" s="12" t="s">
        <v>48</v>
      </c>
      <c r="HJ69" s="12" t="s">
        <v>48</v>
      </c>
      <c r="HK69" s="12" t="s">
        <v>48</v>
      </c>
      <c r="HL69" s="11"/>
      <c r="HM69" s="11"/>
      <c r="HN69" s="11"/>
      <c r="HO69" s="11"/>
      <c r="HP69" s="27"/>
      <c r="HQ69" s="11"/>
      <c r="HR69" s="11" t="s">
        <v>48</v>
      </c>
      <c r="HW69" s="12" t="s">
        <v>48</v>
      </c>
      <c r="HX69" s="12" t="s">
        <v>48</v>
      </c>
      <c r="HY69" s="12" t="s">
        <v>48</v>
      </c>
    </row>
    <row r="70" spans="2:233" x14ac:dyDescent="0.2">
      <c r="B70" s="8">
        <v>43966</v>
      </c>
      <c r="C70" s="11"/>
      <c r="D70" s="11"/>
      <c r="E70" s="11"/>
      <c r="F70" s="11"/>
      <c r="G70" s="27"/>
      <c r="H70" s="11"/>
      <c r="I70" s="11" t="s">
        <v>48</v>
      </c>
      <c r="J70" s="11"/>
      <c r="K70" s="11"/>
      <c r="L70" s="11"/>
      <c r="M70" s="11"/>
      <c r="N70" s="27"/>
      <c r="O70" s="11"/>
      <c r="P70" s="11" t="s">
        <v>48</v>
      </c>
      <c r="Q70" s="11"/>
      <c r="R70" s="11"/>
      <c r="S70" s="11"/>
      <c r="T70" s="11"/>
      <c r="U70" s="27"/>
      <c r="V70" s="11"/>
      <c r="W70" s="11" t="s">
        <v>48</v>
      </c>
      <c r="AB70" s="12" t="s">
        <v>48</v>
      </c>
      <c r="AC70" s="12" t="s">
        <v>48</v>
      </c>
      <c r="AD70" s="12" t="s">
        <v>48</v>
      </c>
      <c r="AE70" s="11"/>
      <c r="AF70" s="11"/>
      <c r="AG70" s="11"/>
      <c r="AH70" s="11"/>
      <c r="AI70" s="27"/>
      <c r="AJ70" s="11"/>
      <c r="AK70" s="11" t="s">
        <v>48</v>
      </c>
      <c r="AP70" s="12" t="s">
        <v>48</v>
      </c>
      <c r="AQ70" s="12" t="s">
        <v>48</v>
      </c>
      <c r="AR70" s="12" t="s">
        <v>48</v>
      </c>
      <c r="AS70" s="11"/>
      <c r="AT70" s="11"/>
      <c r="AU70" s="11"/>
      <c r="AV70" s="11"/>
      <c r="AW70" s="27"/>
      <c r="AX70" s="11"/>
      <c r="AY70" s="11" t="s">
        <v>48</v>
      </c>
      <c r="BD70" s="12" t="s">
        <v>48</v>
      </c>
      <c r="BE70" s="12" t="s">
        <v>48</v>
      </c>
      <c r="BF70" s="12" t="s">
        <v>48</v>
      </c>
      <c r="BG70" s="11"/>
      <c r="BH70" s="11"/>
      <c r="BI70" s="11"/>
      <c r="BJ70" s="11"/>
      <c r="BK70" s="27"/>
      <c r="BL70" s="11"/>
      <c r="BM70" s="11" t="s">
        <v>48</v>
      </c>
      <c r="BR70" s="12" t="s">
        <v>48</v>
      </c>
      <c r="BS70" s="12" t="s">
        <v>48</v>
      </c>
      <c r="BT70" s="12" t="s">
        <v>48</v>
      </c>
      <c r="BU70" s="11"/>
      <c r="BV70" s="11"/>
      <c r="BW70" s="11"/>
      <c r="BX70" s="11"/>
      <c r="BY70" s="27"/>
      <c r="BZ70" s="11"/>
      <c r="CA70" s="11" t="s">
        <v>48</v>
      </c>
      <c r="CF70" s="12" t="s">
        <v>48</v>
      </c>
      <c r="CG70" s="12" t="s">
        <v>48</v>
      </c>
      <c r="CH70" s="12" t="s">
        <v>48</v>
      </c>
      <c r="CI70" s="11"/>
      <c r="CJ70" s="11"/>
      <c r="CK70" s="11"/>
      <c r="CL70" s="11"/>
      <c r="CM70" s="27"/>
      <c r="CN70" s="11"/>
      <c r="CO70" s="11" t="s">
        <v>48</v>
      </c>
      <c r="CT70" s="12" t="s">
        <v>48</v>
      </c>
      <c r="CU70" s="12" t="s">
        <v>48</v>
      </c>
      <c r="CV70" s="12" t="s">
        <v>48</v>
      </c>
      <c r="CW70" s="11"/>
      <c r="CX70" s="11"/>
      <c r="CY70" s="11"/>
      <c r="CZ70" s="11"/>
      <c r="DA70" s="27"/>
      <c r="DB70" s="11"/>
      <c r="DC70" s="11" t="s">
        <v>48</v>
      </c>
      <c r="DH70" s="12" t="s">
        <v>48</v>
      </c>
      <c r="DI70" s="12" t="s">
        <v>48</v>
      </c>
      <c r="DJ70" s="12" t="s">
        <v>48</v>
      </c>
      <c r="DK70" s="11"/>
      <c r="DL70" s="11"/>
      <c r="DM70" s="11"/>
      <c r="DN70" s="11"/>
      <c r="DO70" s="27"/>
      <c r="DP70" s="11"/>
      <c r="DQ70" s="11" t="s">
        <v>48</v>
      </c>
      <c r="DV70" s="12" t="s">
        <v>48</v>
      </c>
      <c r="DW70" s="12" t="s">
        <v>48</v>
      </c>
      <c r="DX70" s="12" t="s">
        <v>48</v>
      </c>
      <c r="DY70" s="11"/>
      <c r="DZ70" s="11"/>
      <c r="EA70" s="11"/>
      <c r="EB70" s="11"/>
      <c r="EC70" s="27"/>
      <c r="ED70" s="11"/>
      <c r="EE70" s="11" t="s">
        <v>48</v>
      </c>
      <c r="EJ70" s="12" t="s">
        <v>48</v>
      </c>
      <c r="EK70" s="12" t="s">
        <v>48</v>
      </c>
      <c r="EL70" s="12" t="s">
        <v>48</v>
      </c>
      <c r="EM70" s="11"/>
      <c r="EN70" s="11"/>
      <c r="EO70" s="11"/>
      <c r="EP70" s="11"/>
      <c r="EQ70" s="27"/>
      <c r="ER70" s="11"/>
      <c r="ES70" s="11" t="s">
        <v>48</v>
      </c>
      <c r="EX70" s="12" t="s">
        <v>48</v>
      </c>
      <c r="EY70" s="12" t="s">
        <v>48</v>
      </c>
      <c r="EZ70" s="12" t="s">
        <v>48</v>
      </c>
      <c r="FA70" s="11"/>
      <c r="FB70" s="11"/>
      <c r="FC70" s="11"/>
      <c r="FD70" s="11"/>
      <c r="FE70" s="27"/>
      <c r="FF70" s="11"/>
      <c r="FG70" s="11" t="s">
        <v>48</v>
      </c>
      <c r="FL70" s="12" t="s">
        <v>48</v>
      </c>
      <c r="FM70" s="12" t="s">
        <v>48</v>
      </c>
      <c r="FN70" s="12" t="s">
        <v>48</v>
      </c>
      <c r="FO70" s="11"/>
      <c r="FP70" s="11"/>
      <c r="FQ70" s="11"/>
      <c r="FR70" s="11"/>
      <c r="FS70" s="27"/>
      <c r="FT70" s="11"/>
      <c r="FU70" s="11" t="s">
        <v>48</v>
      </c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N70" s="12" t="s">
        <v>48</v>
      </c>
      <c r="GO70" s="12" t="s">
        <v>48</v>
      </c>
      <c r="GP70" s="12" t="s">
        <v>48</v>
      </c>
      <c r="GQ70" s="11"/>
      <c r="GR70" s="11"/>
      <c r="GS70" s="11"/>
      <c r="GT70" s="11"/>
      <c r="GU70" s="27"/>
      <c r="GV70" s="11"/>
      <c r="GW70" s="11" t="s">
        <v>48</v>
      </c>
      <c r="GX70" s="11"/>
      <c r="GY70" s="11"/>
      <c r="GZ70" s="11"/>
      <c r="HA70" s="11"/>
      <c r="HB70" s="11"/>
      <c r="HC70" s="11"/>
      <c r="HD70" s="11"/>
      <c r="HI70" s="12" t="s">
        <v>48</v>
      </c>
      <c r="HJ70" s="12" t="s">
        <v>48</v>
      </c>
      <c r="HK70" s="12" t="s">
        <v>48</v>
      </c>
      <c r="HL70" s="11"/>
      <c r="HM70" s="11"/>
      <c r="HN70" s="11"/>
      <c r="HO70" s="11"/>
      <c r="HP70" s="27"/>
      <c r="HQ70" s="11"/>
      <c r="HR70" s="11" t="s">
        <v>48</v>
      </c>
      <c r="HW70" s="12" t="s">
        <v>48</v>
      </c>
      <c r="HX70" s="12" t="s">
        <v>48</v>
      </c>
      <c r="HY70" s="12" t="s">
        <v>48</v>
      </c>
    </row>
    <row r="71" spans="2:233" x14ac:dyDescent="0.2">
      <c r="B71" s="8">
        <v>43967</v>
      </c>
      <c r="C71" s="11"/>
      <c r="D71" s="11"/>
      <c r="E71" s="11"/>
      <c r="F71" s="11"/>
      <c r="G71" s="27"/>
      <c r="H71" s="11"/>
      <c r="I71" s="11" t="s">
        <v>48</v>
      </c>
      <c r="J71" s="11"/>
      <c r="K71" s="11"/>
      <c r="L71" s="11"/>
      <c r="M71" s="11"/>
      <c r="N71" s="27"/>
      <c r="O71" s="11"/>
      <c r="P71" s="11" t="s">
        <v>48</v>
      </c>
      <c r="Q71" s="11"/>
      <c r="R71" s="11"/>
      <c r="S71" s="11"/>
      <c r="T71" s="11"/>
      <c r="U71" s="27"/>
      <c r="V71" s="11"/>
      <c r="W71" s="11" t="s">
        <v>48</v>
      </c>
      <c r="AB71" s="12" t="s">
        <v>48</v>
      </c>
      <c r="AC71" s="12" t="s">
        <v>48</v>
      </c>
      <c r="AD71" s="12" t="s">
        <v>48</v>
      </c>
      <c r="AE71" s="11"/>
      <c r="AF71" s="11"/>
      <c r="AG71" s="11"/>
      <c r="AH71" s="11"/>
      <c r="AI71" s="27"/>
      <c r="AJ71" s="11"/>
      <c r="AK71" s="11" t="s">
        <v>48</v>
      </c>
      <c r="AP71" s="12" t="s">
        <v>48</v>
      </c>
      <c r="AQ71" s="12" t="s">
        <v>48</v>
      </c>
      <c r="AR71" s="12" t="s">
        <v>48</v>
      </c>
      <c r="AS71" s="11"/>
      <c r="AT71" s="11"/>
      <c r="AU71" s="11"/>
      <c r="AV71" s="11"/>
      <c r="AW71" s="27"/>
      <c r="AX71" s="11"/>
      <c r="AY71" s="11" t="s">
        <v>48</v>
      </c>
      <c r="BD71" s="12" t="s">
        <v>48</v>
      </c>
      <c r="BE71" s="12" t="s">
        <v>48</v>
      </c>
      <c r="BF71" s="12" t="s">
        <v>48</v>
      </c>
      <c r="BG71" s="11"/>
      <c r="BH71" s="11"/>
      <c r="BI71" s="11"/>
      <c r="BJ71" s="11"/>
      <c r="BK71" s="27"/>
      <c r="BL71" s="11"/>
      <c r="BM71" s="11" t="s">
        <v>48</v>
      </c>
      <c r="BR71" s="12" t="s">
        <v>48</v>
      </c>
      <c r="BS71" s="12" t="s">
        <v>48</v>
      </c>
      <c r="BT71" s="12" t="s">
        <v>48</v>
      </c>
      <c r="BU71" s="11"/>
      <c r="BV71" s="11"/>
      <c r="BW71" s="11"/>
      <c r="BX71" s="11"/>
      <c r="BY71" s="27"/>
      <c r="BZ71" s="11"/>
      <c r="CA71" s="11" t="s">
        <v>48</v>
      </c>
      <c r="CF71" s="12" t="s">
        <v>48</v>
      </c>
      <c r="CG71" s="12" t="s">
        <v>48</v>
      </c>
      <c r="CH71" s="12" t="s">
        <v>48</v>
      </c>
      <c r="CI71" s="11"/>
      <c r="CJ71" s="11"/>
      <c r="CK71" s="11"/>
      <c r="CL71" s="11"/>
      <c r="CM71" s="27"/>
      <c r="CN71" s="11"/>
      <c r="CO71" s="11" t="s">
        <v>48</v>
      </c>
      <c r="CT71" s="12" t="s">
        <v>48</v>
      </c>
      <c r="CU71" s="12" t="s">
        <v>48</v>
      </c>
      <c r="CV71" s="12" t="s">
        <v>48</v>
      </c>
      <c r="CW71" s="11"/>
      <c r="CX71" s="11"/>
      <c r="CY71" s="11"/>
      <c r="CZ71" s="11"/>
      <c r="DA71" s="27"/>
      <c r="DB71" s="11"/>
      <c r="DC71" s="11" t="s">
        <v>48</v>
      </c>
      <c r="DH71" s="12" t="s">
        <v>48</v>
      </c>
      <c r="DI71" s="12" t="s">
        <v>48</v>
      </c>
      <c r="DJ71" s="12" t="s">
        <v>48</v>
      </c>
      <c r="DK71" s="11"/>
      <c r="DL71" s="11"/>
      <c r="DM71" s="11"/>
      <c r="DN71" s="11"/>
      <c r="DO71" s="27"/>
      <c r="DP71" s="11"/>
      <c r="DQ71" s="11" t="s">
        <v>48</v>
      </c>
      <c r="DV71" s="12" t="s">
        <v>48</v>
      </c>
      <c r="DW71" s="12" t="s">
        <v>48</v>
      </c>
      <c r="DX71" s="12" t="s">
        <v>48</v>
      </c>
      <c r="DY71" s="11"/>
      <c r="DZ71" s="11"/>
      <c r="EA71" s="11"/>
      <c r="EB71" s="11"/>
      <c r="EC71" s="27"/>
      <c r="ED71" s="11"/>
      <c r="EE71" s="11" t="s">
        <v>48</v>
      </c>
      <c r="EJ71" s="12" t="s">
        <v>48</v>
      </c>
      <c r="EK71" s="12" t="s">
        <v>48</v>
      </c>
      <c r="EL71" s="12" t="s">
        <v>48</v>
      </c>
      <c r="EM71" s="11"/>
      <c r="EN71" s="11"/>
      <c r="EO71" s="11"/>
      <c r="EP71" s="11"/>
      <c r="EQ71" s="27"/>
      <c r="ER71" s="11"/>
      <c r="ES71" s="11" t="s">
        <v>48</v>
      </c>
      <c r="EX71" s="12" t="s">
        <v>48</v>
      </c>
      <c r="EY71" s="12" t="s">
        <v>48</v>
      </c>
      <c r="EZ71" s="12" t="s">
        <v>48</v>
      </c>
      <c r="FA71" s="11"/>
      <c r="FB71" s="11"/>
      <c r="FC71" s="11"/>
      <c r="FD71" s="11"/>
      <c r="FE71" s="27"/>
      <c r="FF71" s="11"/>
      <c r="FG71" s="11" t="s">
        <v>48</v>
      </c>
      <c r="FL71" s="12" t="s">
        <v>48</v>
      </c>
      <c r="FM71" s="12" t="s">
        <v>48</v>
      </c>
      <c r="FN71" s="12" t="s">
        <v>48</v>
      </c>
      <c r="FO71" s="11"/>
      <c r="FP71" s="11"/>
      <c r="FQ71" s="11"/>
      <c r="FR71" s="11"/>
      <c r="FS71" s="27"/>
      <c r="FT71" s="11"/>
      <c r="FU71" s="11" t="s">
        <v>48</v>
      </c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N71" s="12" t="s">
        <v>48</v>
      </c>
      <c r="GO71" s="12" t="s">
        <v>48</v>
      </c>
      <c r="GP71" s="12" t="s">
        <v>48</v>
      </c>
      <c r="GQ71" s="11"/>
      <c r="GR71" s="11"/>
      <c r="GS71" s="11"/>
      <c r="GT71" s="11"/>
      <c r="GU71" s="27"/>
      <c r="GV71" s="11"/>
      <c r="GW71" s="11" t="s">
        <v>48</v>
      </c>
      <c r="GX71" s="11"/>
      <c r="GY71" s="11"/>
      <c r="GZ71" s="11"/>
      <c r="HA71" s="11"/>
      <c r="HB71" s="11"/>
      <c r="HC71" s="11"/>
      <c r="HD71" s="11"/>
      <c r="HI71" s="12" t="s">
        <v>48</v>
      </c>
      <c r="HJ71" s="12" t="s">
        <v>48</v>
      </c>
      <c r="HK71" s="12" t="s">
        <v>48</v>
      </c>
      <c r="HL71" s="11"/>
      <c r="HM71" s="11"/>
      <c r="HN71" s="11"/>
      <c r="HO71" s="11"/>
      <c r="HP71" s="27"/>
      <c r="HQ71" s="11"/>
      <c r="HR71" s="11" t="s">
        <v>48</v>
      </c>
      <c r="HW71" s="12" t="s">
        <v>48</v>
      </c>
      <c r="HX71" s="12" t="s">
        <v>48</v>
      </c>
      <c r="HY71" s="12" t="s">
        <v>48</v>
      </c>
    </row>
    <row r="72" spans="2:233" x14ac:dyDescent="0.2">
      <c r="B72" s="8">
        <v>43968</v>
      </c>
      <c r="C72" s="11"/>
      <c r="D72" s="11"/>
      <c r="E72" s="11"/>
      <c r="F72" s="11"/>
      <c r="G72" s="27"/>
      <c r="H72" s="11"/>
      <c r="I72" s="11" t="s">
        <v>48</v>
      </c>
      <c r="J72" s="11"/>
      <c r="K72" s="11"/>
      <c r="L72" s="11"/>
      <c r="M72" s="11"/>
      <c r="N72" s="27"/>
      <c r="O72" s="11"/>
      <c r="P72" s="11" t="s">
        <v>48</v>
      </c>
      <c r="Q72" s="11"/>
      <c r="R72" s="11"/>
      <c r="S72" s="11"/>
      <c r="T72" s="11"/>
      <c r="U72" s="27"/>
      <c r="V72" s="11"/>
      <c r="W72" s="11" t="s">
        <v>48</v>
      </c>
      <c r="AB72" s="12" t="s">
        <v>48</v>
      </c>
      <c r="AC72" s="12" t="s">
        <v>48</v>
      </c>
      <c r="AD72" s="12" t="s">
        <v>48</v>
      </c>
      <c r="AE72" s="11"/>
      <c r="AF72" s="11"/>
      <c r="AG72" s="11"/>
      <c r="AH72" s="11"/>
      <c r="AI72" s="27"/>
      <c r="AJ72" s="11"/>
      <c r="AK72" s="11" t="s">
        <v>48</v>
      </c>
      <c r="AP72" s="12" t="s">
        <v>48</v>
      </c>
      <c r="AQ72" s="12" t="s">
        <v>48</v>
      </c>
      <c r="AR72" s="12" t="s">
        <v>48</v>
      </c>
      <c r="AS72" s="11"/>
      <c r="AT72" s="11"/>
      <c r="AU72" s="11"/>
      <c r="AV72" s="11"/>
      <c r="AW72" s="27"/>
      <c r="AX72" s="11"/>
      <c r="AY72" s="11" t="s">
        <v>48</v>
      </c>
      <c r="BD72" s="12" t="s">
        <v>48</v>
      </c>
      <c r="BE72" s="12" t="s">
        <v>48</v>
      </c>
      <c r="BF72" s="12" t="s">
        <v>48</v>
      </c>
      <c r="BG72" s="11"/>
      <c r="BH72" s="11"/>
      <c r="BI72" s="11"/>
      <c r="BJ72" s="11"/>
      <c r="BK72" s="27"/>
      <c r="BL72" s="11"/>
      <c r="BM72" s="11" t="s">
        <v>48</v>
      </c>
      <c r="BR72" s="12" t="s">
        <v>48</v>
      </c>
      <c r="BS72" s="12" t="s">
        <v>48</v>
      </c>
      <c r="BT72" s="12" t="s">
        <v>48</v>
      </c>
      <c r="BU72" s="11"/>
      <c r="BV72" s="11"/>
      <c r="BW72" s="11"/>
      <c r="BX72" s="11"/>
      <c r="BY72" s="27"/>
      <c r="BZ72" s="11"/>
      <c r="CA72" s="11" t="s">
        <v>48</v>
      </c>
      <c r="CF72" s="12" t="s">
        <v>48</v>
      </c>
      <c r="CG72" s="12" t="s">
        <v>48</v>
      </c>
      <c r="CH72" s="12" t="s">
        <v>48</v>
      </c>
      <c r="CI72" s="11"/>
      <c r="CJ72" s="11"/>
      <c r="CK72" s="11"/>
      <c r="CL72" s="11"/>
      <c r="CM72" s="27"/>
      <c r="CN72" s="11"/>
      <c r="CO72" s="11" t="s">
        <v>48</v>
      </c>
      <c r="CT72" s="12" t="s">
        <v>48</v>
      </c>
      <c r="CU72" s="12" t="s">
        <v>48</v>
      </c>
      <c r="CV72" s="12" t="s">
        <v>48</v>
      </c>
      <c r="CW72" s="11"/>
      <c r="CX72" s="11"/>
      <c r="CY72" s="11"/>
      <c r="CZ72" s="11"/>
      <c r="DA72" s="27"/>
      <c r="DB72" s="11"/>
      <c r="DC72" s="11" t="s">
        <v>48</v>
      </c>
      <c r="DH72" s="12" t="s">
        <v>48</v>
      </c>
      <c r="DI72" s="12" t="s">
        <v>48</v>
      </c>
      <c r="DJ72" s="12" t="s">
        <v>48</v>
      </c>
      <c r="DK72" s="11"/>
      <c r="DL72" s="11"/>
      <c r="DM72" s="11"/>
      <c r="DN72" s="11"/>
      <c r="DO72" s="27"/>
      <c r="DP72" s="11"/>
      <c r="DQ72" s="11" t="s">
        <v>48</v>
      </c>
      <c r="DV72" s="12" t="s">
        <v>48</v>
      </c>
      <c r="DW72" s="12" t="s">
        <v>48</v>
      </c>
      <c r="DX72" s="12" t="s">
        <v>48</v>
      </c>
      <c r="DY72" s="11"/>
      <c r="DZ72" s="11"/>
      <c r="EA72" s="11"/>
      <c r="EB72" s="11"/>
      <c r="EC72" s="27"/>
      <c r="ED72" s="11"/>
      <c r="EE72" s="11" t="s">
        <v>48</v>
      </c>
      <c r="EJ72" s="12" t="s">
        <v>48</v>
      </c>
      <c r="EK72" s="12" t="s">
        <v>48</v>
      </c>
      <c r="EL72" s="12" t="s">
        <v>48</v>
      </c>
      <c r="EM72" s="11"/>
      <c r="EN72" s="11"/>
      <c r="EO72" s="11"/>
      <c r="EP72" s="11"/>
      <c r="EQ72" s="27"/>
      <c r="ER72" s="11"/>
      <c r="ES72" s="11" t="s">
        <v>48</v>
      </c>
      <c r="EX72" s="12" t="s">
        <v>48</v>
      </c>
      <c r="EY72" s="12" t="s">
        <v>48</v>
      </c>
      <c r="EZ72" s="12" t="s">
        <v>48</v>
      </c>
      <c r="FA72" s="11"/>
      <c r="FB72" s="11"/>
      <c r="FC72" s="11"/>
      <c r="FD72" s="11"/>
      <c r="FE72" s="27"/>
      <c r="FF72" s="11"/>
      <c r="FG72" s="11" t="s">
        <v>48</v>
      </c>
      <c r="FL72" s="12" t="s">
        <v>48</v>
      </c>
      <c r="FM72" s="12" t="s">
        <v>48</v>
      </c>
      <c r="FN72" s="12" t="s">
        <v>48</v>
      </c>
      <c r="FO72" s="11"/>
      <c r="FP72" s="11"/>
      <c r="FQ72" s="11"/>
      <c r="FR72" s="11"/>
      <c r="FS72" s="27"/>
      <c r="FT72" s="11"/>
      <c r="FU72" s="11" t="s">
        <v>48</v>
      </c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N72" s="12" t="s">
        <v>48</v>
      </c>
      <c r="GO72" s="12" t="s">
        <v>48</v>
      </c>
      <c r="GP72" s="12" t="s">
        <v>48</v>
      </c>
      <c r="GQ72" s="11"/>
      <c r="GR72" s="11"/>
      <c r="GS72" s="11"/>
      <c r="GT72" s="11"/>
      <c r="GU72" s="27"/>
      <c r="GV72" s="11"/>
      <c r="GW72" s="11" t="s">
        <v>48</v>
      </c>
      <c r="GX72" s="11"/>
      <c r="GY72" s="11"/>
      <c r="GZ72" s="11"/>
      <c r="HA72" s="11"/>
      <c r="HB72" s="11"/>
      <c r="HC72" s="11"/>
      <c r="HD72" s="11"/>
      <c r="HI72" s="12" t="s">
        <v>48</v>
      </c>
      <c r="HJ72" s="12" t="s">
        <v>48</v>
      </c>
      <c r="HK72" s="12" t="s">
        <v>48</v>
      </c>
      <c r="HL72" s="11"/>
      <c r="HM72" s="11"/>
      <c r="HN72" s="11"/>
      <c r="HO72" s="11"/>
      <c r="HP72" s="27"/>
      <c r="HQ72" s="11"/>
      <c r="HR72" s="11" t="s">
        <v>48</v>
      </c>
      <c r="HW72" s="12" t="s">
        <v>48</v>
      </c>
      <c r="HX72" s="12" t="s">
        <v>48</v>
      </c>
      <c r="HY72" s="12" t="s">
        <v>48</v>
      </c>
    </row>
    <row r="73" spans="2:233" x14ac:dyDescent="0.2">
      <c r="B73" s="8">
        <v>43969</v>
      </c>
      <c r="C73" s="11"/>
      <c r="D73" s="11"/>
      <c r="E73" s="11"/>
      <c r="F73" s="11"/>
      <c r="G73" s="27"/>
      <c r="H73" s="11"/>
      <c r="I73" s="11" t="s">
        <v>48</v>
      </c>
      <c r="J73" s="11"/>
      <c r="K73" s="11"/>
      <c r="L73" s="11"/>
      <c r="M73" s="11"/>
      <c r="N73" s="27"/>
      <c r="O73" s="11"/>
      <c r="P73" s="11" t="s">
        <v>48</v>
      </c>
      <c r="Q73" s="11"/>
      <c r="R73" s="11"/>
      <c r="S73" s="11"/>
      <c r="T73" s="11"/>
      <c r="U73" s="27"/>
      <c r="V73" s="11"/>
      <c r="W73" s="11" t="s">
        <v>48</v>
      </c>
      <c r="AB73" s="12" t="s">
        <v>48</v>
      </c>
      <c r="AC73" s="12" t="s">
        <v>48</v>
      </c>
      <c r="AD73" s="12" t="s">
        <v>48</v>
      </c>
      <c r="AE73" s="11"/>
      <c r="AF73" s="11"/>
      <c r="AG73" s="11"/>
      <c r="AH73" s="11"/>
      <c r="AI73" s="27"/>
      <c r="AJ73" s="11"/>
      <c r="AK73" s="11" t="s">
        <v>48</v>
      </c>
      <c r="AP73" s="12" t="s">
        <v>48</v>
      </c>
      <c r="AQ73" s="12" t="s">
        <v>48</v>
      </c>
      <c r="AR73" s="12" t="s">
        <v>48</v>
      </c>
      <c r="AS73" s="11"/>
      <c r="AT73" s="11"/>
      <c r="AU73" s="11"/>
      <c r="AV73" s="11"/>
      <c r="AW73" s="27"/>
      <c r="AX73" s="11"/>
      <c r="AY73" s="11" t="s">
        <v>48</v>
      </c>
      <c r="BD73" s="12" t="s">
        <v>48</v>
      </c>
      <c r="BE73" s="12" t="s">
        <v>48</v>
      </c>
      <c r="BF73" s="12" t="s">
        <v>48</v>
      </c>
      <c r="BG73" s="11"/>
      <c r="BH73" s="11"/>
      <c r="BI73" s="11"/>
      <c r="BJ73" s="11"/>
      <c r="BK73" s="27"/>
      <c r="BL73" s="11"/>
      <c r="BM73" s="11" t="s">
        <v>48</v>
      </c>
      <c r="BR73" s="12" t="s">
        <v>48</v>
      </c>
      <c r="BS73" s="12" t="s">
        <v>48</v>
      </c>
      <c r="BT73" s="12" t="s">
        <v>48</v>
      </c>
      <c r="BU73" s="11"/>
      <c r="BV73" s="11"/>
      <c r="BW73" s="11"/>
      <c r="BX73" s="11"/>
      <c r="BY73" s="27"/>
      <c r="BZ73" s="11"/>
      <c r="CA73" s="11" t="s">
        <v>48</v>
      </c>
      <c r="CF73" s="12" t="s">
        <v>48</v>
      </c>
      <c r="CG73" s="12" t="s">
        <v>48</v>
      </c>
      <c r="CH73" s="12" t="s">
        <v>48</v>
      </c>
      <c r="CI73" s="11"/>
      <c r="CJ73" s="11"/>
      <c r="CK73" s="11"/>
      <c r="CL73" s="11"/>
      <c r="CM73" s="27"/>
      <c r="CN73" s="11"/>
      <c r="CO73" s="11" t="s">
        <v>48</v>
      </c>
      <c r="CT73" s="12" t="s">
        <v>48</v>
      </c>
      <c r="CU73" s="12" t="s">
        <v>48</v>
      </c>
      <c r="CV73" s="12" t="s">
        <v>48</v>
      </c>
      <c r="CW73" s="11"/>
      <c r="CX73" s="11"/>
      <c r="CY73" s="11"/>
      <c r="CZ73" s="11"/>
      <c r="DA73" s="27"/>
      <c r="DB73" s="11"/>
      <c r="DC73" s="11" t="s">
        <v>48</v>
      </c>
      <c r="DH73" s="12" t="s">
        <v>48</v>
      </c>
      <c r="DI73" s="12" t="s">
        <v>48</v>
      </c>
      <c r="DJ73" s="12" t="s">
        <v>48</v>
      </c>
      <c r="DK73" s="11"/>
      <c r="DL73" s="11"/>
      <c r="DM73" s="11"/>
      <c r="DN73" s="11"/>
      <c r="DO73" s="27"/>
      <c r="DP73" s="11"/>
      <c r="DQ73" s="11" t="s">
        <v>48</v>
      </c>
      <c r="DV73" s="12" t="s">
        <v>48</v>
      </c>
      <c r="DW73" s="12" t="s">
        <v>48</v>
      </c>
      <c r="DX73" s="12" t="s">
        <v>48</v>
      </c>
      <c r="DY73" s="11"/>
      <c r="DZ73" s="11"/>
      <c r="EA73" s="11"/>
      <c r="EB73" s="11"/>
      <c r="EC73" s="27"/>
      <c r="ED73" s="11"/>
      <c r="EE73" s="11" t="s">
        <v>48</v>
      </c>
      <c r="EJ73" s="12" t="s">
        <v>48</v>
      </c>
      <c r="EK73" s="12" t="s">
        <v>48</v>
      </c>
      <c r="EL73" s="12" t="s">
        <v>48</v>
      </c>
      <c r="EM73" s="11"/>
      <c r="EN73" s="11"/>
      <c r="EO73" s="11"/>
      <c r="EP73" s="11"/>
      <c r="EQ73" s="27"/>
      <c r="ER73" s="11"/>
      <c r="ES73" s="11" t="s">
        <v>48</v>
      </c>
      <c r="EX73" s="12" t="s">
        <v>48</v>
      </c>
      <c r="EY73" s="12" t="s">
        <v>48</v>
      </c>
      <c r="EZ73" s="12" t="s">
        <v>48</v>
      </c>
      <c r="FA73" s="11"/>
      <c r="FB73" s="11"/>
      <c r="FC73" s="11"/>
      <c r="FD73" s="11"/>
      <c r="FE73" s="27"/>
      <c r="FF73" s="11"/>
      <c r="FG73" s="11" t="s">
        <v>48</v>
      </c>
      <c r="FL73" s="12" t="s">
        <v>48</v>
      </c>
      <c r="FM73" s="12" t="s">
        <v>48</v>
      </c>
      <c r="FN73" s="12" t="s">
        <v>48</v>
      </c>
      <c r="FO73" s="11"/>
      <c r="FP73" s="11"/>
      <c r="FQ73" s="11"/>
      <c r="FR73" s="11"/>
      <c r="FS73" s="27"/>
      <c r="FT73" s="11"/>
      <c r="FU73" s="11" t="s">
        <v>48</v>
      </c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N73" s="12" t="s">
        <v>48</v>
      </c>
      <c r="GO73" s="12" t="s">
        <v>48</v>
      </c>
      <c r="GP73" s="12" t="s">
        <v>48</v>
      </c>
      <c r="GQ73" s="11"/>
      <c r="GR73" s="11"/>
      <c r="GS73" s="11"/>
      <c r="GT73" s="11"/>
      <c r="GU73" s="27"/>
      <c r="GV73" s="11"/>
      <c r="GW73" s="11" t="s">
        <v>48</v>
      </c>
      <c r="GX73" s="11"/>
      <c r="GY73" s="11"/>
      <c r="GZ73" s="11"/>
      <c r="HA73" s="11"/>
      <c r="HB73" s="11"/>
      <c r="HC73" s="11"/>
      <c r="HD73" s="11"/>
      <c r="HI73" s="12" t="s">
        <v>48</v>
      </c>
      <c r="HJ73" s="12" t="s">
        <v>48</v>
      </c>
      <c r="HK73" s="12" t="s">
        <v>48</v>
      </c>
      <c r="HL73" s="11"/>
      <c r="HM73" s="11"/>
      <c r="HN73" s="11"/>
      <c r="HO73" s="11"/>
      <c r="HP73" s="27"/>
      <c r="HQ73" s="11"/>
      <c r="HR73" s="11" t="s">
        <v>48</v>
      </c>
      <c r="HW73" s="12" t="s">
        <v>48</v>
      </c>
      <c r="HX73" s="12" t="s">
        <v>48</v>
      </c>
      <c r="HY73" s="12" t="s">
        <v>48</v>
      </c>
    </row>
    <row r="74" spans="2:233" x14ac:dyDescent="0.2">
      <c r="B74" s="8">
        <v>43970</v>
      </c>
      <c r="C74" s="11"/>
      <c r="D74" s="11"/>
      <c r="E74" s="11"/>
      <c r="F74" s="11"/>
      <c r="G74" s="27"/>
      <c r="H74" s="11"/>
      <c r="I74" s="11" t="s">
        <v>48</v>
      </c>
      <c r="J74" s="11"/>
      <c r="K74" s="11"/>
      <c r="L74" s="11"/>
      <c r="M74" s="11"/>
      <c r="N74" s="27"/>
      <c r="O74" s="11"/>
      <c r="P74" s="11" t="s">
        <v>48</v>
      </c>
      <c r="Q74" s="11"/>
      <c r="R74" s="11"/>
      <c r="S74" s="11"/>
      <c r="T74" s="11"/>
      <c r="U74" s="27"/>
      <c r="V74" s="11"/>
      <c r="W74" s="11" t="s">
        <v>48</v>
      </c>
      <c r="AB74" s="12" t="s">
        <v>48</v>
      </c>
      <c r="AC74" s="12" t="s">
        <v>48</v>
      </c>
      <c r="AD74" s="12" t="s">
        <v>48</v>
      </c>
      <c r="AE74" s="11"/>
      <c r="AF74" s="11"/>
      <c r="AG74" s="11"/>
      <c r="AH74" s="11"/>
      <c r="AI74" s="27"/>
      <c r="AJ74" s="11"/>
      <c r="AK74" s="11" t="s">
        <v>48</v>
      </c>
      <c r="AP74" s="12" t="s">
        <v>48</v>
      </c>
      <c r="AQ74" s="12" t="s">
        <v>48</v>
      </c>
      <c r="AR74" s="12" t="s">
        <v>48</v>
      </c>
      <c r="AS74" s="11"/>
      <c r="AT74" s="11"/>
      <c r="AU74" s="11"/>
      <c r="AV74" s="11"/>
      <c r="AW74" s="27"/>
      <c r="AX74" s="11"/>
      <c r="AY74" s="11" t="s">
        <v>48</v>
      </c>
      <c r="BD74" s="12" t="s">
        <v>48</v>
      </c>
      <c r="BE74" s="12" t="s">
        <v>48</v>
      </c>
      <c r="BF74" s="12" t="s">
        <v>48</v>
      </c>
      <c r="BG74" s="11"/>
      <c r="BH74" s="11"/>
      <c r="BI74" s="11"/>
      <c r="BJ74" s="11"/>
      <c r="BK74" s="27"/>
      <c r="BL74" s="11"/>
      <c r="BM74" s="11" t="s">
        <v>48</v>
      </c>
      <c r="BR74" s="12" t="s">
        <v>48</v>
      </c>
      <c r="BS74" s="12" t="s">
        <v>48</v>
      </c>
      <c r="BT74" s="12" t="s">
        <v>48</v>
      </c>
      <c r="BU74" s="11"/>
      <c r="BV74" s="11"/>
      <c r="BW74" s="11"/>
      <c r="BX74" s="11"/>
      <c r="BY74" s="27"/>
      <c r="BZ74" s="11"/>
      <c r="CA74" s="11" t="s">
        <v>48</v>
      </c>
      <c r="CF74" s="12" t="s">
        <v>48</v>
      </c>
      <c r="CG74" s="12" t="s">
        <v>48</v>
      </c>
      <c r="CH74" s="12" t="s">
        <v>48</v>
      </c>
      <c r="CI74" s="11"/>
      <c r="CJ74" s="11"/>
      <c r="CK74" s="11"/>
      <c r="CL74" s="11"/>
      <c r="CM74" s="27"/>
      <c r="CN74" s="11"/>
      <c r="CO74" s="11" t="s">
        <v>48</v>
      </c>
      <c r="CT74" s="12" t="s">
        <v>48</v>
      </c>
      <c r="CU74" s="12" t="s">
        <v>48</v>
      </c>
      <c r="CV74" s="12" t="s">
        <v>48</v>
      </c>
      <c r="CW74" s="11"/>
      <c r="CX74" s="11"/>
      <c r="CY74" s="11"/>
      <c r="CZ74" s="11"/>
      <c r="DA74" s="27"/>
      <c r="DB74" s="11"/>
      <c r="DC74" s="11" t="s">
        <v>48</v>
      </c>
      <c r="DH74" s="12" t="s">
        <v>48</v>
      </c>
      <c r="DI74" s="12" t="s">
        <v>48</v>
      </c>
      <c r="DJ74" s="12" t="s">
        <v>48</v>
      </c>
      <c r="DK74" s="11"/>
      <c r="DL74" s="11"/>
      <c r="DM74" s="11"/>
      <c r="DN74" s="11"/>
      <c r="DO74" s="27"/>
      <c r="DP74" s="11"/>
      <c r="DQ74" s="11" t="s">
        <v>48</v>
      </c>
      <c r="DV74" s="12" t="s">
        <v>48</v>
      </c>
      <c r="DW74" s="12" t="s">
        <v>48</v>
      </c>
      <c r="DX74" s="12" t="s">
        <v>48</v>
      </c>
      <c r="DY74" s="11"/>
      <c r="DZ74" s="11"/>
      <c r="EA74" s="11"/>
      <c r="EB74" s="11"/>
      <c r="EC74" s="27"/>
      <c r="ED74" s="11"/>
      <c r="EE74" s="11" t="s">
        <v>48</v>
      </c>
      <c r="EJ74" s="12" t="s">
        <v>48</v>
      </c>
      <c r="EK74" s="12" t="s">
        <v>48</v>
      </c>
      <c r="EL74" s="12" t="s">
        <v>48</v>
      </c>
      <c r="EM74" s="11"/>
      <c r="EN74" s="11"/>
      <c r="EO74" s="11"/>
      <c r="EP74" s="11"/>
      <c r="EQ74" s="27"/>
      <c r="ER74" s="11"/>
      <c r="ES74" s="11" t="s">
        <v>48</v>
      </c>
      <c r="EX74" s="12" t="s">
        <v>48</v>
      </c>
      <c r="EY74" s="12" t="s">
        <v>48</v>
      </c>
      <c r="EZ74" s="12" t="s">
        <v>48</v>
      </c>
      <c r="FA74" s="11"/>
      <c r="FB74" s="11"/>
      <c r="FC74" s="11"/>
      <c r="FD74" s="11"/>
      <c r="FE74" s="27"/>
      <c r="FF74" s="11"/>
      <c r="FG74" s="11" t="s">
        <v>48</v>
      </c>
      <c r="FL74" s="12" t="s">
        <v>48</v>
      </c>
      <c r="FM74" s="12" t="s">
        <v>48</v>
      </c>
      <c r="FN74" s="12" t="s">
        <v>48</v>
      </c>
      <c r="FO74" s="11"/>
      <c r="FP74" s="11"/>
      <c r="FQ74" s="11"/>
      <c r="FR74" s="11"/>
      <c r="FS74" s="27"/>
      <c r="FT74" s="11"/>
      <c r="FU74" s="11" t="s">
        <v>48</v>
      </c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N74" s="12" t="s">
        <v>48</v>
      </c>
      <c r="GO74" s="12" t="s">
        <v>48</v>
      </c>
      <c r="GP74" s="12" t="s">
        <v>48</v>
      </c>
      <c r="GQ74" s="11"/>
      <c r="GR74" s="11"/>
      <c r="GS74" s="11"/>
      <c r="GT74" s="11"/>
      <c r="GU74" s="27"/>
      <c r="GV74" s="11"/>
      <c r="GW74" s="11" t="s">
        <v>48</v>
      </c>
      <c r="GX74" s="11"/>
      <c r="GY74" s="11"/>
      <c r="GZ74" s="11"/>
      <c r="HA74" s="11"/>
      <c r="HB74" s="11"/>
      <c r="HC74" s="11"/>
      <c r="HD74" s="11"/>
      <c r="HI74" s="12" t="s">
        <v>48</v>
      </c>
      <c r="HJ74" s="12" t="s">
        <v>48</v>
      </c>
      <c r="HK74" s="12" t="s">
        <v>48</v>
      </c>
      <c r="HL74" s="11"/>
      <c r="HM74" s="11"/>
      <c r="HN74" s="11"/>
      <c r="HO74" s="11"/>
      <c r="HP74" s="27"/>
      <c r="HQ74" s="11"/>
      <c r="HR74" s="11" t="s">
        <v>48</v>
      </c>
      <c r="HW74" s="12" t="s">
        <v>48</v>
      </c>
      <c r="HX74" s="12" t="s">
        <v>48</v>
      </c>
      <c r="HY74" s="12" t="s">
        <v>48</v>
      </c>
    </row>
    <row r="75" spans="2:233" x14ac:dyDescent="0.2">
      <c r="B75" s="8">
        <v>43971</v>
      </c>
      <c r="C75" s="11"/>
      <c r="D75" s="11"/>
      <c r="E75" s="11"/>
      <c r="F75" s="11"/>
      <c r="G75" s="27"/>
      <c r="H75" s="11"/>
      <c r="I75" s="11" t="s">
        <v>48</v>
      </c>
      <c r="J75" s="11"/>
      <c r="K75" s="11"/>
      <c r="L75" s="11"/>
      <c r="M75" s="11"/>
      <c r="N75" s="27"/>
      <c r="O75" s="11"/>
      <c r="P75" s="11" t="s">
        <v>48</v>
      </c>
      <c r="Q75" s="11"/>
      <c r="R75" s="11"/>
      <c r="S75" s="11"/>
      <c r="T75" s="11"/>
      <c r="U75" s="27"/>
      <c r="V75" s="11"/>
      <c r="W75" s="11" t="s">
        <v>48</v>
      </c>
      <c r="AB75" s="12" t="s">
        <v>48</v>
      </c>
      <c r="AC75" s="12" t="s">
        <v>48</v>
      </c>
      <c r="AD75" s="12" t="s">
        <v>48</v>
      </c>
      <c r="AE75" s="11"/>
      <c r="AF75" s="11"/>
      <c r="AG75" s="11"/>
      <c r="AH75" s="11"/>
      <c r="AI75" s="27"/>
      <c r="AJ75" s="11"/>
      <c r="AK75" s="11" t="s">
        <v>48</v>
      </c>
      <c r="AP75" s="12" t="s">
        <v>48</v>
      </c>
      <c r="AQ75" s="12" t="s">
        <v>48</v>
      </c>
      <c r="AR75" s="12" t="s">
        <v>48</v>
      </c>
      <c r="AS75" s="11"/>
      <c r="AT75" s="11"/>
      <c r="AU75" s="11"/>
      <c r="AV75" s="11"/>
      <c r="AW75" s="27"/>
      <c r="AX75" s="11"/>
      <c r="AY75" s="11" t="s">
        <v>48</v>
      </c>
      <c r="BD75" s="12" t="s">
        <v>48</v>
      </c>
      <c r="BE75" s="12" t="s">
        <v>48</v>
      </c>
      <c r="BF75" s="12" t="s">
        <v>48</v>
      </c>
      <c r="BG75" s="11"/>
      <c r="BH75" s="11"/>
      <c r="BI75" s="11"/>
      <c r="BJ75" s="11"/>
      <c r="BK75" s="27"/>
      <c r="BL75" s="11"/>
      <c r="BM75" s="11" t="s">
        <v>48</v>
      </c>
      <c r="BR75" s="12" t="s">
        <v>48</v>
      </c>
      <c r="BS75" s="12" t="s">
        <v>48</v>
      </c>
      <c r="BT75" s="12" t="s">
        <v>48</v>
      </c>
      <c r="BU75" s="11"/>
      <c r="BV75" s="11"/>
      <c r="BW75" s="11"/>
      <c r="BX75" s="11"/>
      <c r="BY75" s="27"/>
      <c r="BZ75" s="11"/>
      <c r="CA75" s="11" t="s">
        <v>48</v>
      </c>
      <c r="CF75" s="12" t="s">
        <v>48</v>
      </c>
      <c r="CG75" s="12" t="s">
        <v>48</v>
      </c>
      <c r="CH75" s="12" t="s">
        <v>48</v>
      </c>
      <c r="CI75" s="11"/>
      <c r="CJ75" s="11"/>
      <c r="CK75" s="11"/>
      <c r="CL75" s="11"/>
      <c r="CM75" s="27"/>
      <c r="CN75" s="11"/>
      <c r="CO75" s="11" t="s">
        <v>48</v>
      </c>
      <c r="CT75" s="12" t="s">
        <v>48</v>
      </c>
      <c r="CU75" s="12" t="s">
        <v>48</v>
      </c>
      <c r="CV75" s="12" t="s">
        <v>48</v>
      </c>
      <c r="CW75" s="11"/>
      <c r="CX75" s="11"/>
      <c r="CY75" s="11"/>
      <c r="CZ75" s="11"/>
      <c r="DA75" s="27"/>
      <c r="DB75" s="11"/>
      <c r="DC75" s="11" t="s">
        <v>48</v>
      </c>
      <c r="DH75" s="12" t="s">
        <v>48</v>
      </c>
      <c r="DI75" s="12" t="s">
        <v>48</v>
      </c>
      <c r="DJ75" s="12" t="s">
        <v>48</v>
      </c>
      <c r="DK75" s="11"/>
      <c r="DL75" s="11"/>
      <c r="DM75" s="11"/>
      <c r="DN75" s="11"/>
      <c r="DO75" s="27"/>
      <c r="DP75" s="11"/>
      <c r="DQ75" s="11" t="s">
        <v>48</v>
      </c>
      <c r="DV75" s="12" t="s">
        <v>48</v>
      </c>
      <c r="DW75" s="12" t="s">
        <v>48</v>
      </c>
      <c r="DX75" s="12" t="s">
        <v>48</v>
      </c>
      <c r="DY75" s="11"/>
      <c r="DZ75" s="11"/>
      <c r="EA75" s="11"/>
      <c r="EB75" s="11"/>
      <c r="EC75" s="27"/>
      <c r="ED75" s="11"/>
      <c r="EE75" s="11" t="s">
        <v>48</v>
      </c>
      <c r="EJ75" s="12" t="s">
        <v>48</v>
      </c>
      <c r="EK75" s="12" t="s">
        <v>48</v>
      </c>
      <c r="EL75" s="12" t="s">
        <v>48</v>
      </c>
      <c r="EM75" s="11"/>
      <c r="EN75" s="11"/>
      <c r="EO75" s="11"/>
      <c r="EP75" s="11"/>
      <c r="EQ75" s="27"/>
      <c r="ER75" s="11"/>
      <c r="ES75" s="11" t="s">
        <v>48</v>
      </c>
      <c r="EX75" s="12" t="s">
        <v>48</v>
      </c>
      <c r="EY75" s="12" t="s">
        <v>48</v>
      </c>
      <c r="EZ75" s="12" t="s">
        <v>48</v>
      </c>
      <c r="FA75" s="11"/>
      <c r="FB75" s="11"/>
      <c r="FC75" s="11"/>
      <c r="FD75" s="11"/>
      <c r="FE75" s="27"/>
      <c r="FF75" s="11"/>
      <c r="FG75" s="11" t="s">
        <v>48</v>
      </c>
      <c r="FL75" s="12" t="s">
        <v>48</v>
      </c>
      <c r="FM75" s="12" t="s">
        <v>48</v>
      </c>
      <c r="FN75" s="12" t="s">
        <v>48</v>
      </c>
      <c r="FO75" s="11"/>
      <c r="FP75" s="11"/>
      <c r="FQ75" s="11"/>
      <c r="FR75" s="11"/>
      <c r="FS75" s="27"/>
      <c r="FT75" s="11"/>
      <c r="FU75" s="11" t="s">
        <v>48</v>
      </c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N75" s="12" t="s">
        <v>48</v>
      </c>
      <c r="GO75" s="12" t="s">
        <v>48</v>
      </c>
      <c r="GP75" s="12" t="s">
        <v>48</v>
      </c>
      <c r="GQ75" s="11"/>
      <c r="GR75" s="11"/>
      <c r="GS75" s="11"/>
      <c r="GT75" s="11"/>
      <c r="GU75" s="27"/>
      <c r="GV75" s="11"/>
      <c r="GW75" s="11" t="s">
        <v>48</v>
      </c>
      <c r="GX75" s="11"/>
      <c r="GY75" s="11"/>
      <c r="GZ75" s="11"/>
      <c r="HA75" s="11"/>
      <c r="HB75" s="11"/>
      <c r="HC75" s="11"/>
      <c r="HD75" s="11"/>
      <c r="HI75" s="12" t="s">
        <v>48</v>
      </c>
      <c r="HJ75" s="12" t="s">
        <v>48</v>
      </c>
      <c r="HK75" s="12" t="s">
        <v>48</v>
      </c>
      <c r="HL75" s="11"/>
      <c r="HM75" s="11"/>
      <c r="HN75" s="11"/>
      <c r="HO75" s="11"/>
      <c r="HP75" s="27"/>
      <c r="HQ75" s="11"/>
      <c r="HR75" s="11" t="s">
        <v>48</v>
      </c>
      <c r="HW75" s="12" t="s">
        <v>48</v>
      </c>
      <c r="HX75" s="12" t="s">
        <v>48</v>
      </c>
      <c r="HY75" s="12" t="s">
        <v>48</v>
      </c>
    </row>
    <row r="76" spans="2:233" x14ac:dyDescent="0.2">
      <c r="B76" s="8">
        <v>43972</v>
      </c>
      <c r="C76" s="11"/>
      <c r="D76" s="11"/>
      <c r="E76" s="11"/>
      <c r="F76" s="11"/>
      <c r="G76" s="27"/>
      <c r="H76" s="11"/>
      <c r="I76" s="11" t="s">
        <v>48</v>
      </c>
      <c r="J76" s="11"/>
      <c r="K76" s="11"/>
      <c r="L76" s="11"/>
      <c r="M76" s="11"/>
      <c r="N76" s="27"/>
      <c r="O76" s="11"/>
      <c r="P76" s="11" t="s">
        <v>48</v>
      </c>
      <c r="Q76" s="11"/>
      <c r="R76" s="11"/>
      <c r="S76" s="11"/>
      <c r="T76" s="11"/>
      <c r="U76" s="27"/>
      <c r="V76" s="11"/>
      <c r="W76" s="11" t="s">
        <v>48</v>
      </c>
      <c r="AB76" s="12" t="s">
        <v>48</v>
      </c>
      <c r="AC76" s="12" t="s">
        <v>48</v>
      </c>
      <c r="AD76" s="12" t="s">
        <v>48</v>
      </c>
      <c r="AE76" s="11"/>
      <c r="AF76" s="11"/>
      <c r="AG76" s="11"/>
      <c r="AH76" s="11"/>
      <c r="AI76" s="27"/>
      <c r="AJ76" s="11"/>
      <c r="AK76" s="11" t="s">
        <v>48</v>
      </c>
      <c r="AP76" s="12" t="s">
        <v>48</v>
      </c>
      <c r="AQ76" s="12" t="s">
        <v>48</v>
      </c>
      <c r="AR76" s="12" t="s">
        <v>48</v>
      </c>
      <c r="AS76" s="11"/>
      <c r="AT76" s="11"/>
      <c r="AU76" s="11"/>
      <c r="AV76" s="11"/>
      <c r="AW76" s="27"/>
      <c r="AX76" s="11"/>
      <c r="AY76" s="11" t="s">
        <v>48</v>
      </c>
      <c r="BD76" s="12" t="s">
        <v>48</v>
      </c>
      <c r="BE76" s="12" t="s">
        <v>48</v>
      </c>
      <c r="BF76" s="12" t="s">
        <v>48</v>
      </c>
      <c r="BG76" s="11"/>
      <c r="BH76" s="11"/>
      <c r="BI76" s="11"/>
      <c r="BJ76" s="11"/>
      <c r="BK76" s="27"/>
      <c r="BL76" s="11"/>
      <c r="BM76" s="11" t="s">
        <v>48</v>
      </c>
      <c r="BR76" s="12" t="s">
        <v>48</v>
      </c>
      <c r="BS76" s="12" t="s">
        <v>48</v>
      </c>
      <c r="BT76" s="12" t="s">
        <v>48</v>
      </c>
      <c r="BU76" s="11"/>
      <c r="BV76" s="11"/>
      <c r="BW76" s="11"/>
      <c r="BX76" s="11"/>
      <c r="BY76" s="27"/>
      <c r="BZ76" s="11"/>
      <c r="CA76" s="11" t="s">
        <v>48</v>
      </c>
      <c r="CF76" s="12" t="s">
        <v>48</v>
      </c>
      <c r="CG76" s="12" t="s">
        <v>48</v>
      </c>
      <c r="CH76" s="12" t="s">
        <v>48</v>
      </c>
      <c r="CI76" s="11"/>
      <c r="CJ76" s="11"/>
      <c r="CK76" s="11"/>
      <c r="CL76" s="11"/>
      <c r="CM76" s="27"/>
      <c r="CN76" s="11"/>
      <c r="CO76" s="11" t="s">
        <v>48</v>
      </c>
      <c r="CT76" s="12" t="s">
        <v>48</v>
      </c>
      <c r="CU76" s="12" t="s">
        <v>48</v>
      </c>
      <c r="CV76" s="12" t="s">
        <v>48</v>
      </c>
      <c r="CW76" s="11"/>
      <c r="CX76" s="11"/>
      <c r="CY76" s="11"/>
      <c r="CZ76" s="11"/>
      <c r="DA76" s="27"/>
      <c r="DB76" s="11"/>
      <c r="DC76" s="11" t="s">
        <v>48</v>
      </c>
      <c r="DH76" s="12" t="s">
        <v>48</v>
      </c>
      <c r="DI76" s="12" t="s">
        <v>48</v>
      </c>
      <c r="DJ76" s="12" t="s">
        <v>48</v>
      </c>
      <c r="DK76" s="11"/>
      <c r="DL76" s="11"/>
      <c r="DM76" s="11"/>
      <c r="DN76" s="11"/>
      <c r="DO76" s="27"/>
      <c r="DP76" s="11"/>
      <c r="DQ76" s="11" t="s">
        <v>48</v>
      </c>
      <c r="DV76" s="12" t="s">
        <v>48</v>
      </c>
      <c r="DW76" s="12" t="s">
        <v>48</v>
      </c>
      <c r="DX76" s="12" t="s">
        <v>48</v>
      </c>
      <c r="DY76" s="11"/>
      <c r="DZ76" s="11"/>
      <c r="EA76" s="11"/>
      <c r="EB76" s="11"/>
      <c r="EC76" s="27"/>
      <c r="ED76" s="11"/>
      <c r="EE76" s="11" t="s">
        <v>48</v>
      </c>
      <c r="EJ76" s="12" t="s">
        <v>48</v>
      </c>
      <c r="EK76" s="12" t="s">
        <v>48</v>
      </c>
      <c r="EL76" s="12" t="s">
        <v>48</v>
      </c>
      <c r="EM76" s="11"/>
      <c r="EN76" s="11"/>
      <c r="EO76" s="11"/>
      <c r="EP76" s="11"/>
      <c r="EQ76" s="27"/>
      <c r="ER76" s="11"/>
      <c r="ES76" s="11" t="s">
        <v>48</v>
      </c>
      <c r="EX76" s="12" t="s">
        <v>48</v>
      </c>
      <c r="EY76" s="12" t="s">
        <v>48</v>
      </c>
      <c r="EZ76" s="12" t="s">
        <v>48</v>
      </c>
      <c r="FA76" s="11"/>
      <c r="FB76" s="11"/>
      <c r="FC76" s="11"/>
      <c r="FD76" s="11"/>
      <c r="FE76" s="27"/>
      <c r="FF76" s="11"/>
      <c r="FG76" s="11" t="s">
        <v>48</v>
      </c>
      <c r="FL76" s="12" t="s">
        <v>48</v>
      </c>
      <c r="FM76" s="12" t="s">
        <v>48</v>
      </c>
      <c r="FN76" s="12" t="s">
        <v>48</v>
      </c>
      <c r="FO76" s="11"/>
      <c r="FP76" s="11"/>
      <c r="FQ76" s="11"/>
      <c r="FR76" s="11"/>
      <c r="FS76" s="27"/>
      <c r="FT76" s="11"/>
      <c r="FU76" s="11" t="s">
        <v>48</v>
      </c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N76" s="12" t="s">
        <v>48</v>
      </c>
      <c r="GO76" s="12" t="s">
        <v>48</v>
      </c>
      <c r="GP76" s="12" t="s">
        <v>48</v>
      </c>
      <c r="GQ76" s="11"/>
      <c r="GR76" s="11"/>
      <c r="GS76" s="11"/>
      <c r="GT76" s="11"/>
      <c r="GU76" s="27"/>
      <c r="GV76" s="11"/>
      <c r="GW76" s="11" t="s">
        <v>48</v>
      </c>
      <c r="GX76" s="11"/>
      <c r="GY76" s="11"/>
      <c r="GZ76" s="11"/>
      <c r="HA76" s="11"/>
      <c r="HB76" s="11"/>
      <c r="HC76" s="11"/>
      <c r="HD76" s="11"/>
      <c r="HI76" s="12" t="s">
        <v>48</v>
      </c>
      <c r="HJ76" s="12" t="s">
        <v>48</v>
      </c>
      <c r="HK76" s="12" t="s">
        <v>48</v>
      </c>
      <c r="HL76" s="11"/>
      <c r="HM76" s="11"/>
      <c r="HN76" s="11"/>
      <c r="HO76" s="11"/>
      <c r="HP76" s="27"/>
      <c r="HQ76" s="11"/>
      <c r="HR76" s="11" t="s">
        <v>48</v>
      </c>
      <c r="HW76" s="12" t="s">
        <v>48</v>
      </c>
      <c r="HX76" s="12" t="s">
        <v>48</v>
      </c>
      <c r="HY76" s="12" t="s">
        <v>48</v>
      </c>
    </row>
    <row r="77" spans="2:233" x14ac:dyDescent="0.2">
      <c r="B77" s="8">
        <v>43973</v>
      </c>
      <c r="C77" s="11"/>
      <c r="D77" s="11"/>
      <c r="E77" s="11"/>
      <c r="F77" s="11"/>
      <c r="G77" s="27"/>
      <c r="H77" s="11"/>
      <c r="I77" s="11" t="s">
        <v>48</v>
      </c>
      <c r="J77" s="11"/>
      <c r="K77" s="11"/>
      <c r="L77" s="11"/>
      <c r="M77" s="11"/>
      <c r="N77" s="27"/>
      <c r="O77" s="11"/>
      <c r="P77" s="11" t="s">
        <v>48</v>
      </c>
      <c r="Q77" s="11"/>
      <c r="R77" s="11"/>
      <c r="S77" s="11"/>
      <c r="T77" s="11"/>
      <c r="U77" s="27"/>
      <c r="V77" s="11"/>
      <c r="W77" s="11" t="s">
        <v>48</v>
      </c>
      <c r="AB77" s="12" t="s">
        <v>48</v>
      </c>
      <c r="AC77" s="12" t="s">
        <v>48</v>
      </c>
      <c r="AD77" s="12" t="s">
        <v>48</v>
      </c>
      <c r="AE77" s="11"/>
      <c r="AF77" s="11"/>
      <c r="AG77" s="11"/>
      <c r="AH77" s="11"/>
      <c r="AI77" s="27"/>
      <c r="AJ77" s="11"/>
      <c r="AK77" s="11" t="s">
        <v>48</v>
      </c>
      <c r="AP77" s="12" t="s">
        <v>48</v>
      </c>
      <c r="AQ77" s="12" t="s">
        <v>48</v>
      </c>
      <c r="AR77" s="12" t="s">
        <v>48</v>
      </c>
      <c r="AS77" s="11"/>
      <c r="AT77" s="11"/>
      <c r="AU77" s="11"/>
      <c r="AV77" s="11"/>
      <c r="AW77" s="27"/>
      <c r="AX77" s="11"/>
      <c r="AY77" s="11" t="s">
        <v>48</v>
      </c>
      <c r="BD77" s="12" t="s">
        <v>48</v>
      </c>
      <c r="BE77" s="12" t="s">
        <v>48</v>
      </c>
      <c r="BF77" s="12" t="s">
        <v>48</v>
      </c>
      <c r="BG77" s="11"/>
      <c r="BH77" s="11"/>
      <c r="BI77" s="11"/>
      <c r="BJ77" s="11"/>
      <c r="BK77" s="27"/>
      <c r="BL77" s="11"/>
      <c r="BM77" s="11" t="s">
        <v>48</v>
      </c>
      <c r="BR77" s="12" t="s">
        <v>48</v>
      </c>
      <c r="BS77" s="12" t="s">
        <v>48</v>
      </c>
      <c r="BT77" s="12" t="s">
        <v>48</v>
      </c>
      <c r="BU77" s="11"/>
      <c r="BV77" s="11"/>
      <c r="BW77" s="11"/>
      <c r="BX77" s="11"/>
      <c r="BY77" s="27"/>
      <c r="BZ77" s="11"/>
      <c r="CA77" s="11" t="s">
        <v>48</v>
      </c>
      <c r="CF77" s="12" t="s">
        <v>48</v>
      </c>
      <c r="CG77" s="12" t="s">
        <v>48</v>
      </c>
      <c r="CH77" s="12" t="s">
        <v>48</v>
      </c>
      <c r="CI77" s="11"/>
      <c r="CJ77" s="11"/>
      <c r="CK77" s="11"/>
      <c r="CL77" s="11"/>
      <c r="CM77" s="27"/>
      <c r="CN77" s="11"/>
      <c r="CO77" s="11" t="s">
        <v>48</v>
      </c>
      <c r="CT77" s="12" t="s">
        <v>48</v>
      </c>
      <c r="CU77" s="12" t="s">
        <v>48</v>
      </c>
      <c r="CV77" s="12" t="s">
        <v>48</v>
      </c>
      <c r="CW77" s="11"/>
      <c r="CX77" s="11"/>
      <c r="CY77" s="11"/>
      <c r="CZ77" s="11"/>
      <c r="DA77" s="27"/>
      <c r="DB77" s="11"/>
      <c r="DC77" s="11" t="s">
        <v>48</v>
      </c>
      <c r="DH77" s="12" t="s">
        <v>48</v>
      </c>
      <c r="DI77" s="12" t="s">
        <v>48</v>
      </c>
      <c r="DJ77" s="12" t="s">
        <v>48</v>
      </c>
      <c r="DK77" s="11"/>
      <c r="DL77" s="11"/>
      <c r="DM77" s="11"/>
      <c r="DN77" s="11"/>
      <c r="DO77" s="27"/>
      <c r="DP77" s="11"/>
      <c r="DQ77" s="11" t="s">
        <v>48</v>
      </c>
      <c r="DV77" s="12" t="s">
        <v>48</v>
      </c>
      <c r="DW77" s="12" t="s">
        <v>48</v>
      </c>
      <c r="DX77" s="12" t="s">
        <v>48</v>
      </c>
      <c r="DY77" s="11"/>
      <c r="DZ77" s="11"/>
      <c r="EA77" s="11"/>
      <c r="EB77" s="11"/>
      <c r="EC77" s="27"/>
      <c r="ED77" s="11"/>
      <c r="EE77" s="11" t="s">
        <v>48</v>
      </c>
      <c r="EJ77" s="12" t="s">
        <v>48</v>
      </c>
      <c r="EK77" s="12" t="s">
        <v>48</v>
      </c>
      <c r="EL77" s="12" t="s">
        <v>48</v>
      </c>
      <c r="EM77" s="11"/>
      <c r="EN77" s="11"/>
      <c r="EO77" s="11"/>
      <c r="EP77" s="11"/>
      <c r="EQ77" s="27"/>
      <c r="ER77" s="11"/>
      <c r="ES77" s="11" t="s">
        <v>48</v>
      </c>
      <c r="EX77" s="12" t="s">
        <v>48</v>
      </c>
      <c r="EY77" s="12" t="s">
        <v>48</v>
      </c>
      <c r="EZ77" s="12" t="s">
        <v>48</v>
      </c>
      <c r="FA77" s="11"/>
      <c r="FB77" s="11"/>
      <c r="FC77" s="11"/>
      <c r="FD77" s="11"/>
      <c r="FE77" s="27"/>
      <c r="FF77" s="11"/>
      <c r="FG77" s="11" t="s">
        <v>48</v>
      </c>
      <c r="FL77" s="12" t="s">
        <v>48</v>
      </c>
      <c r="FM77" s="12" t="s">
        <v>48</v>
      </c>
      <c r="FN77" s="12" t="s">
        <v>48</v>
      </c>
      <c r="FO77" s="11"/>
      <c r="FP77" s="11"/>
      <c r="FQ77" s="11"/>
      <c r="FR77" s="11"/>
      <c r="FS77" s="27"/>
      <c r="FT77" s="11"/>
      <c r="FU77" s="11" t="s">
        <v>48</v>
      </c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N77" s="12" t="s">
        <v>48</v>
      </c>
      <c r="GO77" s="12" t="s">
        <v>48</v>
      </c>
      <c r="GP77" s="12" t="s">
        <v>48</v>
      </c>
      <c r="GQ77" s="11"/>
      <c r="GR77" s="11"/>
      <c r="GS77" s="11"/>
      <c r="GT77" s="11"/>
      <c r="GU77" s="27"/>
      <c r="GV77" s="11"/>
      <c r="GW77" s="11" t="s">
        <v>48</v>
      </c>
      <c r="GX77" s="11"/>
      <c r="GY77" s="11"/>
      <c r="GZ77" s="11"/>
      <c r="HA77" s="11"/>
      <c r="HB77" s="11"/>
      <c r="HC77" s="11"/>
      <c r="HD77" s="11"/>
      <c r="HI77" s="12" t="s">
        <v>48</v>
      </c>
      <c r="HJ77" s="12" t="s">
        <v>48</v>
      </c>
      <c r="HK77" s="12" t="s">
        <v>48</v>
      </c>
      <c r="HL77" s="11"/>
      <c r="HM77" s="11"/>
      <c r="HN77" s="11"/>
      <c r="HO77" s="11"/>
      <c r="HP77" s="27"/>
      <c r="HQ77" s="11"/>
      <c r="HR77" s="11" t="s">
        <v>48</v>
      </c>
      <c r="HW77" s="12" t="s">
        <v>48</v>
      </c>
      <c r="HX77" s="12" t="s">
        <v>48</v>
      </c>
      <c r="HY77" s="12" t="s">
        <v>48</v>
      </c>
    </row>
    <row r="78" spans="2:233" x14ac:dyDescent="0.2">
      <c r="B78" s="8">
        <v>43974</v>
      </c>
      <c r="C78" s="11"/>
      <c r="D78" s="11"/>
      <c r="E78" s="11"/>
      <c r="F78" s="11"/>
      <c r="G78" s="27"/>
      <c r="H78" s="11"/>
      <c r="I78" s="11" t="s">
        <v>48</v>
      </c>
      <c r="J78" s="11"/>
      <c r="K78" s="11"/>
      <c r="L78" s="11"/>
      <c r="M78" s="11"/>
      <c r="N78" s="27"/>
      <c r="O78" s="11"/>
      <c r="P78" s="11" t="s">
        <v>48</v>
      </c>
      <c r="Q78" s="11"/>
      <c r="R78" s="11"/>
      <c r="S78" s="11"/>
      <c r="T78" s="11"/>
      <c r="U78" s="27"/>
      <c r="V78" s="11"/>
      <c r="W78" s="11" t="s">
        <v>48</v>
      </c>
      <c r="AB78" s="12" t="s">
        <v>48</v>
      </c>
      <c r="AC78" s="12" t="s">
        <v>48</v>
      </c>
      <c r="AD78" s="12" t="s">
        <v>48</v>
      </c>
      <c r="AE78" s="11"/>
      <c r="AF78" s="11"/>
      <c r="AG78" s="11"/>
      <c r="AH78" s="11"/>
      <c r="AI78" s="27"/>
      <c r="AJ78" s="11"/>
      <c r="AK78" s="11" t="s">
        <v>48</v>
      </c>
      <c r="AP78" s="12" t="s">
        <v>48</v>
      </c>
      <c r="AQ78" s="12" t="s">
        <v>48</v>
      </c>
      <c r="AR78" s="12" t="s">
        <v>48</v>
      </c>
      <c r="AS78" s="11"/>
      <c r="AT78" s="11"/>
      <c r="AU78" s="11"/>
      <c r="AV78" s="11"/>
      <c r="AW78" s="27"/>
      <c r="AX78" s="11"/>
      <c r="AY78" s="11" t="s">
        <v>48</v>
      </c>
      <c r="BD78" s="12" t="s">
        <v>48</v>
      </c>
      <c r="BE78" s="12" t="s">
        <v>48</v>
      </c>
      <c r="BF78" s="12" t="s">
        <v>48</v>
      </c>
      <c r="BG78" s="11"/>
      <c r="BH78" s="11"/>
      <c r="BI78" s="11"/>
      <c r="BJ78" s="11"/>
      <c r="BK78" s="27"/>
      <c r="BL78" s="11"/>
      <c r="BM78" s="11" t="s">
        <v>48</v>
      </c>
      <c r="BR78" s="12" t="s">
        <v>48</v>
      </c>
      <c r="BS78" s="12" t="s">
        <v>48</v>
      </c>
      <c r="BT78" s="12" t="s">
        <v>48</v>
      </c>
      <c r="BU78" s="11"/>
      <c r="BV78" s="11"/>
      <c r="BW78" s="11"/>
      <c r="BX78" s="11"/>
      <c r="BY78" s="27"/>
      <c r="BZ78" s="11"/>
      <c r="CA78" s="11" t="s">
        <v>48</v>
      </c>
      <c r="CF78" s="12" t="s">
        <v>48</v>
      </c>
      <c r="CG78" s="12" t="s">
        <v>48</v>
      </c>
      <c r="CH78" s="12" t="s">
        <v>48</v>
      </c>
      <c r="CI78" s="11"/>
      <c r="CJ78" s="11"/>
      <c r="CK78" s="11"/>
      <c r="CL78" s="11"/>
      <c r="CM78" s="27"/>
      <c r="CN78" s="11"/>
      <c r="CO78" s="11" t="s">
        <v>48</v>
      </c>
      <c r="CT78" s="12" t="s">
        <v>48</v>
      </c>
      <c r="CU78" s="12" t="s">
        <v>48</v>
      </c>
      <c r="CV78" s="12" t="s">
        <v>48</v>
      </c>
      <c r="CW78" s="11"/>
      <c r="CX78" s="11"/>
      <c r="CY78" s="11"/>
      <c r="CZ78" s="11"/>
      <c r="DA78" s="27"/>
      <c r="DB78" s="11"/>
      <c r="DC78" s="11" t="s">
        <v>48</v>
      </c>
      <c r="DH78" s="12" t="s">
        <v>48</v>
      </c>
      <c r="DI78" s="12" t="s">
        <v>48</v>
      </c>
      <c r="DJ78" s="12" t="s">
        <v>48</v>
      </c>
      <c r="DK78" s="11"/>
      <c r="DL78" s="11"/>
      <c r="DM78" s="11"/>
      <c r="DN78" s="11"/>
      <c r="DO78" s="27"/>
      <c r="DP78" s="11"/>
      <c r="DQ78" s="11" t="s">
        <v>48</v>
      </c>
      <c r="DV78" s="12" t="s">
        <v>48</v>
      </c>
      <c r="DW78" s="12" t="s">
        <v>48</v>
      </c>
      <c r="DX78" s="12" t="s">
        <v>48</v>
      </c>
      <c r="DY78" s="11"/>
      <c r="DZ78" s="11"/>
      <c r="EA78" s="11"/>
      <c r="EB78" s="11"/>
      <c r="EC78" s="27"/>
      <c r="ED78" s="11"/>
      <c r="EE78" s="11" t="s">
        <v>48</v>
      </c>
      <c r="EJ78" s="12" t="s">
        <v>48</v>
      </c>
      <c r="EK78" s="12" t="s">
        <v>48</v>
      </c>
      <c r="EL78" s="12" t="s">
        <v>48</v>
      </c>
      <c r="EM78" s="11"/>
      <c r="EN78" s="11"/>
      <c r="EO78" s="11"/>
      <c r="EP78" s="11"/>
      <c r="EQ78" s="27"/>
      <c r="ER78" s="11"/>
      <c r="ES78" s="11" t="s">
        <v>48</v>
      </c>
      <c r="EX78" s="12" t="s">
        <v>48</v>
      </c>
      <c r="EY78" s="12" t="s">
        <v>48</v>
      </c>
      <c r="EZ78" s="12" t="s">
        <v>48</v>
      </c>
      <c r="FA78" s="11"/>
      <c r="FB78" s="11"/>
      <c r="FC78" s="11"/>
      <c r="FD78" s="11"/>
      <c r="FE78" s="27"/>
      <c r="FF78" s="11"/>
      <c r="FG78" s="11" t="s">
        <v>48</v>
      </c>
      <c r="FL78" s="12" t="s">
        <v>48</v>
      </c>
      <c r="FM78" s="12" t="s">
        <v>48</v>
      </c>
      <c r="FN78" s="12" t="s">
        <v>48</v>
      </c>
      <c r="FO78" s="11"/>
      <c r="FP78" s="11"/>
      <c r="FQ78" s="11"/>
      <c r="FR78" s="11"/>
      <c r="FS78" s="27"/>
      <c r="FT78" s="11"/>
      <c r="FU78" s="11" t="s">
        <v>48</v>
      </c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N78" s="12" t="s">
        <v>48</v>
      </c>
      <c r="GO78" s="12" t="s">
        <v>48</v>
      </c>
      <c r="GP78" s="12" t="s">
        <v>48</v>
      </c>
      <c r="GQ78" s="11"/>
      <c r="GR78" s="11"/>
      <c r="GS78" s="11"/>
      <c r="GT78" s="11"/>
      <c r="GU78" s="27"/>
      <c r="GV78" s="11"/>
      <c r="GW78" s="11" t="s">
        <v>48</v>
      </c>
      <c r="GX78" s="11"/>
      <c r="GY78" s="11"/>
      <c r="GZ78" s="11"/>
      <c r="HA78" s="11"/>
      <c r="HB78" s="11"/>
      <c r="HC78" s="11"/>
      <c r="HD78" s="11"/>
      <c r="HI78" s="12" t="s">
        <v>48</v>
      </c>
      <c r="HJ78" s="12" t="s">
        <v>48</v>
      </c>
      <c r="HK78" s="12" t="s">
        <v>48</v>
      </c>
      <c r="HL78" s="11"/>
      <c r="HM78" s="11"/>
      <c r="HN78" s="11"/>
      <c r="HO78" s="11"/>
      <c r="HP78" s="27"/>
      <c r="HQ78" s="11"/>
      <c r="HR78" s="11" t="s">
        <v>48</v>
      </c>
      <c r="HW78" s="12" t="s">
        <v>48</v>
      </c>
      <c r="HX78" s="12" t="s">
        <v>48</v>
      </c>
      <c r="HY78" s="12" t="s">
        <v>48</v>
      </c>
    </row>
    <row r="79" spans="2:233" x14ac:dyDescent="0.2">
      <c r="B79" s="8">
        <v>43975</v>
      </c>
      <c r="C79" s="11"/>
      <c r="D79" s="11"/>
      <c r="E79" s="11"/>
      <c r="F79" s="11"/>
      <c r="G79" s="27"/>
      <c r="H79" s="11"/>
      <c r="I79" s="11" t="s">
        <v>48</v>
      </c>
      <c r="J79" s="11"/>
      <c r="K79" s="11"/>
      <c r="L79" s="11"/>
      <c r="M79" s="11"/>
      <c r="N79" s="27"/>
      <c r="O79" s="11"/>
      <c r="P79" s="11" t="s">
        <v>48</v>
      </c>
      <c r="Q79" s="11"/>
      <c r="R79" s="11"/>
      <c r="S79" s="11"/>
      <c r="T79" s="11"/>
      <c r="U79" s="27"/>
      <c r="V79" s="11"/>
      <c r="W79" s="11" t="s">
        <v>48</v>
      </c>
      <c r="AB79" s="12" t="s">
        <v>48</v>
      </c>
      <c r="AC79" s="12" t="s">
        <v>48</v>
      </c>
      <c r="AD79" s="12" t="s">
        <v>48</v>
      </c>
      <c r="AE79" s="11"/>
      <c r="AF79" s="11"/>
      <c r="AG79" s="11"/>
      <c r="AH79" s="11"/>
      <c r="AI79" s="27"/>
      <c r="AJ79" s="11"/>
      <c r="AK79" s="11" t="s">
        <v>48</v>
      </c>
      <c r="AP79" s="12" t="s">
        <v>48</v>
      </c>
      <c r="AQ79" s="12" t="s">
        <v>48</v>
      </c>
      <c r="AR79" s="12" t="s">
        <v>48</v>
      </c>
      <c r="AS79" s="11"/>
      <c r="AT79" s="11"/>
      <c r="AU79" s="11"/>
      <c r="AV79" s="11"/>
      <c r="AW79" s="27"/>
      <c r="AX79" s="11"/>
      <c r="AY79" s="11" t="s">
        <v>48</v>
      </c>
      <c r="BD79" s="12" t="s">
        <v>48</v>
      </c>
      <c r="BE79" s="12" t="s">
        <v>48</v>
      </c>
      <c r="BF79" s="12" t="s">
        <v>48</v>
      </c>
      <c r="BG79" s="11"/>
      <c r="BH79" s="11"/>
      <c r="BI79" s="11"/>
      <c r="BJ79" s="11"/>
      <c r="BK79" s="27"/>
      <c r="BL79" s="11"/>
      <c r="BM79" s="11" t="s">
        <v>48</v>
      </c>
      <c r="BR79" s="12" t="s">
        <v>48</v>
      </c>
      <c r="BS79" s="12" t="s">
        <v>48</v>
      </c>
      <c r="BT79" s="12" t="s">
        <v>48</v>
      </c>
      <c r="BU79" s="11"/>
      <c r="BV79" s="11"/>
      <c r="BW79" s="11"/>
      <c r="BX79" s="11"/>
      <c r="BY79" s="27"/>
      <c r="BZ79" s="11"/>
      <c r="CA79" s="11" t="s">
        <v>48</v>
      </c>
      <c r="CF79" s="12" t="s">
        <v>48</v>
      </c>
      <c r="CG79" s="12" t="s">
        <v>48</v>
      </c>
      <c r="CH79" s="12" t="s">
        <v>48</v>
      </c>
      <c r="CI79" s="11"/>
      <c r="CJ79" s="11"/>
      <c r="CK79" s="11"/>
      <c r="CL79" s="11"/>
      <c r="CM79" s="27"/>
      <c r="CN79" s="11"/>
      <c r="CO79" s="11" t="s">
        <v>48</v>
      </c>
      <c r="CT79" s="12" t="s">
        <v>48</v>
      </c>
      <c r="CU79" s="12" t="s">
        <v>48</v>
      </c>
      <c r="CV79" s="12" t="s">
        <v>48</v>
      </c>
      <c r="CW79" s="11"/>
      <c r="CX79" s="11"/>
      <c r="CY79" s="11"/>
      <c r="CZ79" s="11"/>
      <c r="DA79" s="27"/>
      <c r="DB79" s="11"/>
      <c r="DC79" s="11" t="s">
        <v>48</v>
      </c>
      <c r="DH79" s="12" t="s">
        <v>48</v>
      </c>
      <c r="DI79" s="12" t="s">
        <v>48</v>
      </c>
      <c r="DJ79" s="12" t="s">
        <v>48</v>
      </c>
      <c r="DK79" s="11"/>
      <c r="DL79" s="11"/>
      <c r="DM79" s="11"/>
      <c r="DN79" s="11"/>
      <c r="DO79" s="27"/>
      <c r="DP79" s="11"/>
      <c r="DQ79" s="11" t="s">
        <v>48</v>
      </c>
      <c r="DV79" s="12" t="s">
        <v>48</v>
      </c>
      <c r="DW79" s="12" t="s">
        <v>48</v>
      </c>
      <c r="DX79" s="12" t="s">
        <v>48</v>
      </c>
      <c r="DY79" s="11"/>
      <c r="DZ79" s="11"/>
      <c r="EA79" s="11"/>
      <c r="EB79" s="11"/>
      <c r="EC79" s="27"/>
      <c r="ED79" s="11"/>
      <c r="EE79" s="11" t="s">
        <v>48</v>
      </c>
      <c r="EJ79" s="12" t="s">
        <v>48</v>
      </c>
      <c r="EK79" s="12" t="s">
        <v>48</v>
      </c>
      <c r="EL79" s="12" t="s">
        <v>48</v>
      </c>
      <c r="EM79" s="11"/>
      <c r="EN79" s="11"/>
      <c r="EO79" s="11"/>
      <c r="EP79" s="11"/>
      <c r="EQ79" s="27"/>
      <c r="ER79" s="11"/>
      <c r="ES79" s="11" t="s">
        <v>48</v>
      </c>
      <c r="EX79" s="12" t="s">
        <v>48</v>
      </c>
      <c r="EY79" s="12" t="s">
        <v>48</v>
      </c>
      <c r="EZ79" s="12" t="s">
        <v>48</v>
      </c>
      <c r="FA79" s="11"/>
      <c r="FB79" s="11"/>
      <c r="FC79" s="11"/>
      <c r="FD79" s="11"/>
      <c r="FE79" s="27"/>
      <c r="FF79" s="11"/>
      <c r="FG79" s="11" t="s">
        <v>48</v>
      </c>
      <c r="FL79" s="12" t="s">
        <v>48</v>
      </c>
      <c r="FM79" s="12" t="s">
        <v>48</v>
      </c>
      <c r="FN79" s="12" t="s">
        <v>48</v>
      </c>
      <c r="FO79" s="11"/>
      <c r="FP79" s="11"/>
      <c r="FQ79" s="11"/>
      <c r="FR79" s="11"/>
      <c r="FS79" s="27"/>
      <c r="FT79" s="11"/>
      <c r="FU79" s="11" t="s">
        <v>48</v>
      </c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N79" s="12" t="s">
        <v>48</v>
      </c>
      <c r="GO79" s="12" t="s">
        <v>48</v>
      </c>
      <c r="GP79" s="12" t="s">
        <v>48</v>
      </c>
      <c r="GQ79" s="11"/>
      <c r="GR79" s="11"/>
      <c r="GS79" s="11"/>
      <c r="GT79" s="11"/>
      <c r="GU79" s="27"/>
      <c r="GV79" s="11"/>
      <c r="GW79" s="11" t="s">
        <v>48</v>
      </c>
      <c r="GX79" s="11"/>
      <c r="GY79" s="11"/>
      <c r="GZ79" s="11"/>
      <c r="HA79" s="11"/>
      <c r="HB79" s="11"/>
      <c r="HC79" s="11"/>
      <c r="HD79" s="11"/>
      <c r="HI79" s="12" t="s">
        <v>48</v>
      </c>
      <c r="HJ79" s="12" t="s">
        <v>48</v>
      </c>
      <c r="HK79" s="12" t="s">
        <v>48</v>
      </c>
      <c r="HL79" s="11"/>
      <c r="HM79" s="11"/>
      <c r="HN79" s="11"/>
      <c r="HO79" s="11"/>
      <c r="HP79" s="27"/>
      <c r="HQ79" s="11"/>
      <c r="HR79" s="11" t="s">
        <v>48</v>
      </c>
      <c r="HW79" s="12" t="s">
        <v>48</v>
      </c>
      <c r="HX79" s="12" t="s">
        <v>48</v>
      </c>
      <c r="HY79" s="12" t="s">
        <v>48</v>
      </c>
    </row>
    <row r="80" spans="2:233" x14ac:dyDescent="0.2">
      <c r="B80" s="8">
        <v>43976</v>
      </c>
      <c r="C80" s="11"/>
      <c r="D80" s="11"/>
      <c r="E80" s="11"/>
      <c r="F80" s="11"/>
      <c r="G80" s="27"/>
      <c r="H80" s="11"/>
      <c r="I80" s="11" t="s">
        <v>48</v>
      </c>
      <c r="J80" s="11"/>
      <c r="K80" s="11"/>
      <c r="L80" s="11"/>
      <c r="M80" s="11"/>
      <c r="N80" s="27"/>
      <c r="O80" s="11"/>
      <c r="P80" s="11" t="s">
        <v>48</v>
      </c>
      <c r="Q80" s="11"/>
      <c r="R80" s="11"/>
      <c r="S80" s="11"/>
      <c r="T80" s="11"/>
      <c r="U80" s="27"/>
      <c r="V80" s="11"/>
      <c r="W80" s="11" t="s">
        <v>48</v>
      </c>
      <c r="AB80" s="12" t="s">
        <v>48</v>
      </c>
      <c r="AC80" s="12" t="s">
        <v>48</v>
      </c>
      <c r="AD80" s="12" t="s">
        <v>48</v>
      </c>
      <c r="AE80" s="11"/>
      <c r="AF80" s="11"/>
      <c r="AG80" s="11"/>
      <c r="AH80" s="11"/>
      <c r="AI80" s="27"/>
      <c r="AJ80" s="11"/>
      <c r="AK80" s="11" t="s">
        <v>48</v>
      </c>
      <c r="AP80" s="12" t="s">
        <v>48</v>
      </c>
      <c r="AQ80" s="12" t="s">
        <v>48</v>
      </c>
      <c r="AR80" s="12" t="s">
        <v>48</v>
      </c>
      <c r="AS80" s="11"/>
      <c r="AT80" s="11"/>
      <c r="AU80" s="11"/>
      <c r="AV80" s="11"/>
      <c r="AW80" s="27"/>
      <c r="AX80" s="11"/>
      <c r="AY80" s="11" t="s">
        <v>48</v>
      </c>
      <c r="BD80" s="12" t="s">
        <v>48</v>
      </c>
      <c r="BE80" s="12" t="s">
        <v>48</v>
      </c>
      <c r="BF80" s="12" t="s">
        <v>48</v>
      </c>
      <c r="BG80" s="11"/>
      <c r="BH80" s="11"/>
      <c r="BI80" s="11"/>
      <c r="BJ80" s="11"/>
      <c r="BK80" s="27"/>
      <c r="BL80" s="11"/>
      <c r="BM80" s="11" t="s">
        <v>48</v>
      </c>
      <c r="BR80" s="12" t="s">
        <v>48</v>
      </c>
      <c r="BS80" s="12" t="s">
        <v>48</v>
      </c>
      <c r="BT80" s="12" t="s">
        <v>48</v>
      </c>
      <c r="BU80" s="11"/>
      <c r="BV80" s="11"/>
      <c r="BW80" s="11"/>
      <c r="BX80" s="11"/>
      <c r="BY80" s="27"/>
      <c r="BZ80" s="11"/>
      <c r="CA80" s="11" t="s">
        <v>48</v>
      </c>
      <c r="CF80" s="12" t="s">
        <v>48</v>
      </c>
      <c r="CG80" s="12" t="s">
        <v>48</v>
      </c>
      <c r="CH80" s="12" t="s">
        <v>48</v>
      </c>
      <c r="CI80" s="11"/>
      <c r="CJ80" s="11"/>
      <c r="CK80" s="11"/>
      <c r="CL80" s="11"/>
      <c r="CM80" s="27"/>
      <c r="CN80" s="11"/>
      <c r="CO80" s="11" t="s">
        <v>48</v>
      </c>
      <c r="CT80" s="12" t="s">
        <v>48</v>
      </c>
      <c r="CU80" s="12" t="s">
        <v>48</v>
      </c>
      <c r="CV80" s="12" t="s">
        <v>48</v>
      </c>
      <c r="CW80" s="11"/>
      <c r="CX80" s="11"/>
      <c r="CY80" s="11"/>
      <c r="CZ80" s="11"/>
      <c r="DA80" s="27"/>
      <c r="DB80" s="11"/>
      <c r="DC80" s="11" t="s">
        <v>48</v>
      </c>
      <c r="DH80" s="12" t="s">
        <v>48</v>
      </c>
      <c r="DI80" s="12" t="s">
        <v>48</v>
      </c>
      <c r="DJ80" s="12" t="s">
        <v>48</v>
      </c>
      <c r="DK80" s="11"/>
      <c r="DL80" s="11"/>
      <c r="DM80" s="11"/>
      <c r="DN80" s="11"/>
      <c r="DO80" s="27"/>
      <c r="DP80" s="11"/>
      <c r="DQ80" s="11" t="s">
        <v>48</v>
      </c>
      <c r="DV80" s="12" t="s">
        <v>48</v>
      </c>
      <c r="DW80" s="12" t="s">
        <v>48</v>
      </c>
      <c r="DX80" s="12" t="s">
        <v>48</v>
      </c>
      <c r="DY80" s="11"/>
      <c r="DZ80" s="11"/>
      <c r="EA80" s="11"/>
      <c r="EB80" s="11"/>
      <c r="EC80" s="27"/>
      <c r="ED80" s="11"/>
      <c r="EE80" s="11" t="s">
        <v>48</v>
      </c>
      <c r="EJ80" s="12" t="s">
        <v>48</v>
      </c>
      <c r="EK80" s="12" t="s">
        <v>48</v>
      </c>
      <c r="EL80" s="12" t="s">
        <v>48</v>
      </c>
      <c r="EM80" s="11"/>
      <c r="EN80" s="11"/>
      <c r="EO80" s="11"/>
      <c r="EP80" s="11"/>
      <c r="EQ80" s="27"/>
      <c r="ER80" s="11"/>
      <c r="ES80" s="11" t="s">
        <v>48</v>
      </c>
      <c r="EX80" s="12" t="s">
        <v>48</v>
      </c>
      <c r="EY80" s="12" t="s">
        <v>48</v>
      </c>
      <c r="EZ80" s="12" t="s">
        <v>48</v>
      </c>
      <c r="FA80" s="11"/>
      <c r="FB80" s="11"/>
      <c r="FC80" s="11"/>
      <c r="FD80" s="11"/>
      <c r="FE80" s="27"/>
      <c r="FF80" s="11"/>
      <c r="FG80" s="11" t="s">
        <v>48</v>
      </c>
      <c r="FL80" s="12" t="s">
        <v>48</v>
      </c>
      <c r="FM80" s="12" t="s">
        <v>48</v>
      </c>
      <c r="FN80" s="12" t="s">
        <v>48</v>
      </c>
      <c r="FO80" s="11"/>
      <c r="FP80" s="11"/>
      <c r="FQ80" s="11"/>
      <c r="FR80" s="11"/>
      <c r="FS80" s="27"/>
      <c r="FT80" s="11"/>
      <c r="FU80" s="11" t="s">
        <v>48</v>
      </c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N80" s="12" t="s">
        <v>48</v>
      </c>
      <c r="GO80" s="12" t="s">
        <v>48</v>
      </c>
      <c r="GP80" s="12" t="s">
        <v>48</v>
      </c>
      <c r="GQ80" s="11"/>
      <c r="GR80" s="11"/>
      <c r="GS80" s="11"/>
      <c r="GT80" s="11"/>
      <c r="GU80" s="27"/>
      <c r="GV80" s="11"/>
      <c r="GW80" s="11" t="s">
        <v>48</v>
      </c>
      <c r="GX80" s="11"/>
      <c r="GY80" s="11"/>
      <c r="GZ80" s="11"/>
      <c r="HA80" s="11"/>
      <c r="HB80" s="11"/>
      <c r="HC80" s="11"/>
      <c r="HD80" s="11"/>
      <c r="HI80" s="12" t="s">
        <v>48</v>
      </c>
      <c r="HJ80" s="12" t="s">
        <v>48</v>
      </c>
      <c r="HK80" s="12" t="s">
        <v>48</v>
      </c>
      <c r="HL80" s="11"/>
      <c r="HM80" s="11"/>
      <c r="HN80" s="11"/>
      <c r="HO80" s="11"/>
      <c r="HP80" s="27"/>
      <c r="HQ80" s="11"/>
      <c r="HR80" s="11" t="s">
        <v>48</v>
      </c>
      <c r="HW80" s="12" t="s">
        <v>48</v>
      </c>
      <c r="HX80" s="12" t="s">
        <v>48</v>
      </c>
      <c r="HY80" s="12" t="s">
        <v>48</v>
      </c>
    </row>
    <row r="81" spans="2:233" x14ac:dyDescent="0.2">
      <c r="B81" s="8">
        <v>43977</v>
      </c>
      <c r="C81" s="11"/>
      <c r="D81" s="11"/>
      <c r="E81" s="11"/>
      <c r="F81" s="11"/>
      <c r="G81" s="27"/>
      <c r="H81" s="11"/>
      <c r="I81" s="11" t="s">
        <v>48</v>
      </c>
      <c r="J81" s="11"/>
      <c r="K81" s="11"/>
      <c r="L81" s="11"/>
      <c r="M81" s="11"/>
      <c r="N81" s="27"/>
      <c r="O81" s="11"/>
      <c r="P81" s="11" t="s">
        <v>48</v>
      </c>
      <c r="Q81" s="11"/>
      <c r="R81" s="11"/>
      <c r="S81" s="11"/>
      <c r="T81" s="11"/>
      <c r="U81" s="27"/>
      <c r="V81" s="11"/>
      <c r="W81" s="11" t="s">
        <v>48</v>
      </c>
      <c r="AB81" s="12" t="s">
        <v>48</v>
      </c>
      <c r="AC81" s="12" t="s">
        <v>48</v>
      </c>
      <c r="AD81" s="12" t="s">
        <v>48</v>
      </c>
      <c r="AE81" s="11"/>
      <c r="AF81" s="11"/>
      <c r="AG81" s="11"/>
      <c r="AH81" s="11"/>
      <c r="AI81" s="27"/>
      <c r="AJ81" s="11"/>
      <c r="AK81" s="11" t="s">
        <v>48</v>
      </c>
      <c r="AP81" s="12" t="s">
        <v>48</v>
      </c>
      <c r="AQ81" s="12" t="s">
        <v>48</v>
      </c>
      <c r="AR81" s="12" t="s">
        <v>48</v>
      </c>
      <c r="AS81" s="11"/>
      <c r="AT81" s="11"/>
      <c r="AU81" s="11"/>
      <c r="AV81" s="11"/>
      <c r="AW81" s="27"/>
      <c r="AX81" s="11"/>
      <c r="AY81" s="11" t="s">
        <v>48</v>
      </c>
      <c r="BD81" s="12" t="s">
        <v>48</v>
      </c>
      <c r="BE81" s="12" t="s">
        <v>48</v>
      </c>
      <c r="BF81" s="12" t="s">
        <v>48</v>
      </c>
      <c r="BG81" s="11"/>
      <c r="BH81" s="11"/>
      <c r="BI81" s="11"/>
      <c r="BJ81" s="11"/>
      <c r="BK81" s="27"/>
      <c r="BL81" s="11"/>
      <c r="BM81" s="11" t="s">
        <v>48</v>
      </c>
      <c r="BR81" s="12" t="s">
        <v>48</v>
      </c>
      <c r="BS81" s="12" t="s">
        <v>48</v>
      </c>
      <c r="BT81" s="12" t="s">
        <v>48</v>
      </c>
      <c r="BU81" s="11"/>
      <c r="BV81" s="11"/>
      <c r="BW81" s="11"/>
      <c r="BX81" s="11"/>
      <c r="BY81" s="27"/>
      <c r="BZ81" s="11"/>
      <c r="CA81" s="11" t="s">
        <v>48</v>
      </c>
      <c r="CF81" s="12" t="s">
        <v>48</v>
      </c>
      <c r="CG81" s="12" t="s">
        <v>48</v>
      </c>
      <c r="CH81" s="12" t="s">
        <v>48</v>
      </c>
      <c r="CI81" s="11"/>
      <c r="CJ81" s="11"/>
      <c r="CK81" s="11"/>
      <c r="CL81" s="11"/>
      <c r="CM81" s="27"/>
      <c r="CN81" s="11"/>
      <c r="CO81" s="11" t="s">
        <v>48</v>
      </c>
      <c r="CT81" s="12" t="s">
        <v>48</v>
      </c>
      <c r="CU81" s="12" t="s">
        <v>48</v>
      </c>
      <c r="CV81" s="12" t="s">
        <v>48</v>
      </c>
      <c r="CW81" s="11"/>
      <c r="CX81" s="11"/>
      <c r="CY81" s="11"/>
      <c r="CZ81" s="11"/>
      <c r="DA81" s="27"/>
      <c r="DB81" s="11"/>
      <c r="DC81" s="11" t="s">
        <v>48</v>
      </c>
      <c r="DH81" s="12" t="s">
        <v>48</v>
      </c>
      <c r="DI81" s="12" t="s">
        <v>48</v>
      </c>
      <c r="DJ81" s="12" t="s">
        <v>48</v>
      </c>
      <c r="DK81" s="11"/>
      <c r="DL81" s="11"/>
      <c r="DM81" s="11"/>
      <c r="DN81" s="11"/>
      <c r="DO81" s="27"/>
      <c r="DP81" s="11"/>
      <c r="DQ81" s="11" t="s">
        <v>48</v>
      </c>
      <c r="DV81" s="12" t="s">
        <v>48</v>
      </c>
      <c r="DW81" s="12" t="s">
        <v>48</v>
      </c>
      <c r="DX81" s="12" t="s">
        <v>48</v>
      </c>
      <c r="DY81" s="11"/>
      <c r="DZ81" s="11"/>
      <c r="EA81" s="11"/>
      <c r="EB81" s="11"/>
      <c r="EC81" s="27"/>
      <c r="ED81" s="11"/>
      <c r="EE81" s="11" t="s">
        <v>48</v>
      </c>
      <c r="EJ81" s="12" t="s">
        <v>48</v>
      </c>
      <c r="EK81" s="12" t="s">
        <v>48</v>
      </c>
      <c r="EL81" s="12" t="s">
        <v>48</v>
      </c>
      <c r="EM81" s="11"/>
      <c r="EN81" s="11"/>
      <c r="EO81" s="11"/>
      <c r="EP81" s="11"/>
      <c r="EQ81" s="27"/>
      <c r="ER81" s="11"/>
      <c r="ES81" s="11" t="s">
        <v>48</v>
      </c>
      <c r="EX81" s="12" t="s">
        <v>48</v>
      </c>
      <c r="EY81" s="12" t="s">
        <v>48</v>
      </c>
      <c r="EZ81" s="12" t="s">
        <v>48</v>
      </c>
      <c r="FA81" s="11"/>
      <c r="FB81" s="11"/>
      <c r="FC81" s="11"/>
      <c r="FD81" s="11"/>
      <c r="FE81" s="27"/>
      <c r="FF81" s="11"/>
      <c r="FG81" s="11" t="s">
        <v>48</v>
      </c>
      <c r="FL81" s="12" t="s">
        <v>48</v>
      </c>
      <c r="FM81" s="12" t="s">
        <v>48</v>
      </c>
      <c r="FN81" s="12" t="s">
        <v>48</v>
      </c>
      <c r="FO81" s="11"/>
      <c r="FP81" s="11"/>
      <c r="FQ81" s="11"/>
      <c r="FR81" s="11"/>
      <c r="FS81" s="27"/>
      <c r="FT81" s="11"/>
      <c r="FU81" s="11" t="s">
        <v>48</v>
      </c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N81" s="12" t="s">
        <v>48</v>
      </c>
      <c r="GO81" s="12" t="s">
        <v>48</v>
      </c>
      <c r="GP81" s="12" t="s">
        <v>48</v>
      </c>
      <c r="GQ81" s="11"/>
      <c r="GR81" s="11"/>
      <c r="GS81" s="11"/>
      <c r="GT81" s="11"/>
      <c r="GU81" s="27"/>
      <c r="GV81" s="11"/>
      <c r="GW81" s="11" t="s">
        <v>48</v>
      </c>
      <c r="GX81" s="11"/>
      <c r="GY81" s="11"/>
      <c r="GZ81" s="11"/>
      <c r="HA81" s="11"/>
      <c r="HB81" s="11"/>
      <c r="HC81" s="11"/>
      <c r="HD81" s="11"/>
      <c r="HI81" s="12" t="s">
        <v>48</v>
      </c>
      <c r="HJ81" s="12" t="s">
        <v>48</v>
      </c>
      <c r="HK81" s="12" t="s">
        <v>48</v>
      </c>
      <c r="HL81" s="11"/>
      <c r="HM81" s="11"/>
      <c r="HN81" s="11"/>
      <c r="HO81" s="11"/>
      <c r="HP81" s="27"/>
      <c r="HQ81" s="11"/>
      <c r="HR81" s="11" t="s">
        <v>48</v>
      </c>
      <c r="HW81" s="12" t="s">
        <v>48</v>
      </c>
      <c r="HX81" s="12" t="s">
        <v>48</v>
      </c>
      <c r="HY81" s="12" t="s">
        <v>48</v>
      </c>
    </row>
    <row r="82" spans="2:233" x14ac:dyDescent="0.2">
      <c r="B82" s="8">
        <v>43978</v>
      </c>
      <c r="C82" s="11"/>
      <c r="D82" s="11"/>
      <c r="E82" s="11"/>
      <c r="F82" s="11"/>
      <c r="G82" s="27"/>
      <c r="H82" s="11"/>
      <c r="I82" s="11" t="s">
        <v>48</v>
      </c>
      <c r="J82" s="11"/>
      <c r="K82" s="11"/>
      <c r="L82" s="11"/>
      <c r="M82" s="11"/>
      <c r="N82" s="27"/>
      <c r="O82" s="11"/>
      <c r="P82" s="11" t="s">
        <v>48</v>
      </c>
      <c r="Q82" s="11"/>
      <c r="R82" s="11"/>
      <c r="S82" s="11"/>
      <c r="T82" s="11"/>
      <c r="U82" s="27"/>
      <c r="V82" s="11"/>
      <c r="W82" s="11" t="s">
        <v>48</v>
      </c>
      <c r="AB82" s="12" t="s">
        <v>48</v>
      </c>
      <c r="AC82" s="12" t="s">
        <v>48</v>
      </c>
      <c r="AD82" s="12" t="s">
        <v>48</v>
      </c>
      <c r="AE82" s="11"/>
      <c r="AF82" s="11"/>
      <c r="AG82" s="11"/>
      <c r="AH82" s="11"/>
      <c r="AI82" s="27"/>
      <c r="AJ82" s="11"/>
      <c r="AK82" s="11" t="s">
        <v>48</v>
      </c>
      <c r="AP82" s="12" t="s">
        <v>48</v>
      </c>
      <c r="AQ82" s="12" t="s">
        <v>48</v>
      </c>
      <c r="AR82" s="12" t="s">
        <v>48</v>
      </c>
      <c r="AS82" s="11"/>
      <c r="AT82" s="11"/>
      <c r="AU82" s="11"/>
      <c r="AV82" s="11"/>
      <c r="AW82" s="27"/>
      <c r="AX82" s="11"/>
      <c r="AY82" s="11" t="s">
        <v>48</v>
      </c>
      <c r="BD82" s="12" t="s">
        <v>48</v>
      </c>
      <c r="BE82" s="12" t="s">
        <v>48</v>
      </c>
      <c r="BF82" s="12" t="s">
        <v>48</v>
      </c>
      <c r="BG82" s="11"/>
      <c r="BH82" s="11"/>
      <c r="BI82" s="11"/>
      <c r="BJ82" s="11"/>
      <c r="BK82" s="27"/>
      <c r="BL82" s="11"/>
      <c r="BM82" s="11" t="s">
        <v>48</v>
      </c>
      <c r="BR82" s="12" t="s">
        <v>48</v>
      </c>
      <c r="BS82" s="12" t="s">
        <v>48</v>
      </c>
      <c r="BT82" s="12" t="s">
        <v>48</v>
      </c>
      <c r="BU82" s="11"/>
      <c r="BV82" s="11"/>
      <c r="BW82" s="11"/>
      <c r="BX82" s="11"/>
      <c r="BY82" s="27"/>
      <c r="BZ82" s="11"/>
      <c r="CA82" s="11" t="s">
        <v>48</v>
      </c>
      <c r="CF82" s="12" t="s">
        <v>48</v>
      </c>
      <c r="CG82" s="12" t="s">
        <v>48</v>
      </c>
      <c r="CH82" s="12" t="s">
        <v>48</v>
      </c>
      <c r="CI82" s="11"/>
      <c r="CJ82" s="11"/>
      <c r="CK82" s="11"/>
      <c r="CL82" s="11"/>
      <c r="CM82" s="27"/>
      <c r="CN82" s="11"/>
      <c r="CO82" s="11" t="s">
        <v>48</v>
      </c>
      <c r="CT82" s="12" t="s">
        <v>48</v>
      </c>
      <c r="CU82" s="12" t="s">
        <v>48</v>
      </c>
      <c r="CV82" s="12" t="s">
        <v>48</v>
      </c>
      <c r="CW82" s="11"/>
      <c r="CX82" s="11"/>
      <c r="CY82" s="11"/>
      <c r="CZ82" s="11"/>
      <c r="DA82" s="27"/>
      <c r="DB82" s="11"/>
      <c r="DC82" s="11" t="s">
        <v>48</v>
      </c>
      <c r="DH82" s="12" t="s">
        <v>48</v>
      </c>
      <c r="DI82" s="12" t="s">
        <v>48</v>
      </c>
      <c r="DJ82" s="12" t="s">
        <v>48</v>
      </c>
      <c r="DK82" s="11"/>
      <c r="DL82" s="11"/>
      <c r="DM82" s="11"/>
      <c r="DN82" s="11"/>
      <c r="DO82" s="27"/>
      <c r="DP82" s="11"/>
      <c r="DQ82" s="11" t="s">
        <v>48</v>
      </c>
      <c r="DV82" s="12" t="s">
        <v>48</v>
      </c>
      <c r="DW82" s="12" t="s">
        <v>48</v>
      </c>
      <c r="DX82" s="12" t="s">
        <v>48</v>
      </c>
      <c r="DY82" s="11"/>
      <c r="DZ82" s="11"/>
      <c r="EA82" s="11"/>
      <c r="EB82" s="11"/>
      <c r="EC82" s="27"/>
      <c r="ED82" s="11"/>
      <c r="EE82" s="11" t="s">
        <v>48</v>
      </c>
      <c r="EJ82" s="12" t="s">
        <v>48</v>
      </c>
      <c r="EK82" s="12" t="s">
        <v>48</v>
      </c>
      <c r="EL82" s="12" t="s">
        <v>48</v>
      </c>
      <c r="EM82" s="11"/>
      <c r="EN82" s="11"/>
      <c r="EO82" s="11"/>
      <c r="EP82" s="11"/>
      <c r="EQ82" s="27"/>
      <c r="ER82" s="11"/>
      <c r="ES82" s="11" t="s">
        <v>48</v>
      </c>
      <c r="EX82" s="12" t="s">
        <v>48</v>
      </c>
      <c r="EY82" s="12" t="s">
        <v>48</v>
      </c>
      <c r="EZ82" s="12" t="s">
        <v>48</v>
      </c>
      <c r="FA82" s="11"/>
      <c r="FB82" s="11"/>
      <c r="FC82" s="11"/>
      <c r="FD82" s="11"/>
      <c r="FE82" s="27"/>
      <c r="FF82" s="11"/>
      <c r="FG82" s="11" t="s">
        <v>48</v>
      </c>
      <c r="FL82" s="12" t="s">
        <v>48</v>
      </c>
      <c r="FM82" s="12" t="s">
        <v>48</v>
      </c>
      <c r="FN82" s="12" t="s">
        <v>48</v>
      </c>
      <c r="FO82" s="11"/>
      <c r="FP82" s="11"/>
      <c r="FQ82" s="11"/>
      <c r="FR82" s="11"/>
      <c r="FS82" s="27"/>
      <c r="FT82" s="11"/>
      <c r="FU82" s="11" t="s">
        <v>48</v>
      </c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N82" s="12" t="s">
        <v>48</v>
      </c>
      <c r="GO82" s="12" t="s">
        <v>48</v>
      </c>
      <c r="GP82" s="12" t="s">
        <v>48</v>
      </c>
      <c r="GQ82" s="11"/>
      <c r="GR82" s="11"/>
      <c r="GS82" s="11"/>
      <c r="GT82" s="11"/>
      <c r="GU82" s="27"/>
      <c r="GV82" s="11"/>
      <c r="GW82" s="11" t="s">
        <v>48</v>
      </c>
      <c r="GX82" s="11"/>
      <c r="GY82" s="11"/>
      <c r="GZ82" s="11"/>
      <c r="HA82" s="11"/>
      <c r="HB82" s="11"/>
      <c r="HC82" s="11"/>
      <c r="HD82" s="11"/>
      <c r="HI82" s="12" t="s">
        <v>48</v>
      </c>
      <c r="HJ82" s="12" t="s">
        <v>48</v>
      </c>
      <c r="HK82" s="12" t="s">
        <v>48</v>
      </c>
      <c r="HL82" s="11"/>
      <c r="HM82" s="11"/>
      <c r="HN82" s="11"/>
      <c r="HO82" s="11"/>
      <c r="HP82" s="27"/>
      <c r="HQ82" s="11"/>
      <c r="HR82" s="11" t="s">
        <v>48</v>
      </c>
      <c r="HW82" s="12" t="s">
        <v>48</v>
      </c>
      <c r="HX82" s="12" t="s">
        <v>48</v>
      </c>
      <c r="HY82" s="12" t="s">
        <v>48</v>
      </c>
    </row>
    <row r="83" spans="2:233" x14ac:dyDescent="0.2">
      <c r="B83" s="8">
        <v>43979</v>
      </c>
      <c r="C83" s="11"/>
      <c r="D83" s="11"/>
      <c r="E83" s="11"/>
      <c r="F83" s="11"/>
      <c r="G83" s="27"/>
      <c r="H83" s="11"/>
      <c r="I83" s="11" t="s">
        <v>48</v>
      </c>
      <c r="J83" s="11"/>
      <c r="K83" s="11"/>
      <c r="L83" s="11"/>
      <c r="M83" s="11"/>
      <c r="N83" s="27"/>
      <c r="O83" s="11"/>
      <c r="P83" s="11" t="s">
        <v>48</v>
      </c>
      <c r="Q83" s="11"/>
      <c r="R83" s="11"/>
      <c r="S83" s="11"/>
      <c r="T83" s="11"/>
      <c r="U83" s="27"/>
      <c r="V83" s="11"/>
      <c r="W83" s="11" t="s">
        <v>48</v>
      </c>
      <c r="AB83" s="12" t="s">
        <v>48</v>
      </c>
      <c r="AC83" s="12" t="s">
        <v>48</v>
      </c>
      <c r="AD83" s="12" t="s">
        <v>48</v>
      </c>
      <c r="AE83" s="11"/>
      <c r="AF83" s="11"/>
      <c r="AG83" s="11"/>
      <c r="AH83" s="11"/>
      <c r="AI83" s="27"/>
      <c r="AJ83" s="11"/>
      <c r="AK83" s="11" t="s">
        <v>48</v>
      </c>
      <c r="AP83" s="12" t="s">
        <v>48</v>
      </c>
      <c r="AQ83" s="12" t="s">
        <v>48</v>
      </c>
      <c r="AR83" s="12" t="s">
        <v>48</v>
      </c>
      <c r="AS83" s="11"/>
      <c r="AT83" s="11"/>
      <c r="AU83" s="11"/>
      <c r="AV83" s="11"/>
      <c r="AW83" s="27"/>
      <c r="AX83" s="11"/>
      <c r="AY83" s="11" t="s">
        <v>48</v>
      </c>
      <c r="BD83" s="12" t="s">
        <v>48</v>
      </c>
      <c r="BE83" s="12" t="s">
        <v>48</v>
      </c>
      <c r="BF83" s="12" t="s">
        <v>48</v>
      </c>
      <c r="BG83" s="11"/>
      <c r="BH83" s="11"/>
      <c r="BI83" s="11"/>
      <c r="BJ83" s="11"/>
      <c r="BK83" s="27"/>
      <c r="BL83" s="11"/>
      <c r="BM83" s="11" t="s">
        <v>48</v>
      </c>
      <c r="BR83" s="12" t="s">
        <v>48</v>
      </c>
      <c r="BS83" s="12" t="s">
        <v>48</v>
      </c>
      <c r="BT83" s="12" t="s">
        <v>48</v>
      </c>
      <c r="BU83" s="11"/>
      <c r="BV83" s="11"/>
      <c r="BW83" s="11"/>
      <c r="BX83" s="11"/>
      <c r="BY83" s="27"/>
      <c r="BZ83" s="11"/>
      <c r="CA83" s="11" t="s">
        <v>48</v>
      </c>
      <c r="CF83" s="12" t="s">
        <v>48</v>
      </c>
      <c r="CG83" s="12" t="s">
        <v>48</v>
      </c>
      <c r="CH83" s="12" t="s">
        <v>48</v>
      </c>
      <c r="CI83" s="11"/>
      <c r="CJ83" s="11"/>
      <c r="CK83" s="11"/>
      <c r="CL83" s="11"/>
      <c r="CM83" s="27"/>
      <c r="CN83" s="11"/>
      <c r="CO83" s="11" t="s">
        <v>48</v>
      </c>
      <c r="CT83" s="12" t="s">
        <v>48</v>
      </c>
      <c r="CU83" s="12" t="s">
        <v>48</v>
      </c>
      <c r="CV83" s="12" t="s">
        <v>48</v>
      </c>
      <c r="CW83" s="11"/>
      <c r="CX83" s="11"/>
      <c r="CY83" s="11"/>
      <c r="CZ83" s="11"/>
      <c r="DA83" s="27"/>
      <c r="DB83" s="11"/>
      <c r="DC83" s="11" t="s">
        <v>48</v>
      </c>
      <c r="DH83" s="12" t="s">
        <v>48</v>
      </c>
      <c r="DI83" s="12" t="s">
        <v>48</v>
      </c>
      <c r="DJ83" s="12" t="s">
        <v>48</v>
      </c>
      <c r="DK83" s="11"/>
      <c r="DL83" s="11"/>
      <c r="DM83" s="11"/>
      <c r="DN83" s="11"/>
      <c r="DO83" s="27"/>
      <c r="DP83" s="11"/>
      <c r="DQ83" s="11" t="s">
        <v>48</v>
      </c>
      <c r="DV83" s="12" t="s">
        <v>48</v>
      </c>
      <c r="DW83" s="12" t="s">
        <v>48</v>
      </c>
      <c r="DX83" s="12" t="s">
        <v>48</v>
      </c>
      <c r="DY83" s="11"/>
      <c r="DZ83" s="11"/>
      <c r="EA83" s="11"/>
      <c r="EB83" s="11"/>
      <c r="EC83" s="27"/>
      <c r="ED83" s="11"/>
      <c r="EE83" s="11" t="s">
        <v>48</v>
      </c>
      <c r="EJ83" s="12" t="s">
        <v>48</v>
      </c>
      <c r="EK83" s="12" t="s">
        <v>48</v>
      </c>
      <c r="EL83" s="12" t="s">
        <v>48</v>
      </c>
      <c r="EM83" s="11"/>
      <c r="EN83" s="11"/>
      <c r="EO83" s="11"/>
      <c r="EP83" s="11"/>
      <c r="EQ83" s="27"/>
      <c r="ER83" s="11"/>
      <c r="ES83" s="11" t="s">
        <v>48</v>
      </c>
      <c r="EX83" s="12" t="s">
        <v>48</v>
      </c>
      <c r="EY83" s="12" t="s">
        <v>48</v>
      </c>
      <c r="EZ83" s="12" t="s">
        <v>48</v>
      </c>
      <c r="FA83" s="11"/>
      <c r="FB83" s="11"/>
      <c r="FC83" s="11"/>
      <c r="FD83" s="11"/>
      <c r="FE83" s="27"/>
      <c r="FF83" s="11"/>
      <c r="FG83" s="11" t="s">
        <v>48</v>
      </c>
      <c r="FL83" s="12" t="s">
        <v>48</v>
      </c>
      <c r="FM83" s="12" t="s">
        <v>48</v>
      </c>
      <c r="FN83" s="12" t="s">
        <v>48</v>
      </c>
      <c r="FO83" s="11"/>
      <c r="FP83" s="11"/>
      <c r="FQ83" s="11"/>
      <c r="FR83" s="11"/>
      <c r="FS83" s="27"/>
      <c r="FT83" s="11"/>
      <c r="FU83" s="11" t="s">
        <v>48</v>
      </c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N83" s="12" t="s">
        <v>48</v>
      </c>
      <c r="GO83" s="12" t="s">
        <v>48</v>
      </c>
      <c r="GP83" s="12" t="s">
        <v>48</v>
      </c>
      <c r="GQ83" s="11"/>
      <c r="GR83" s="11"/>
      <c r="GS83" s="11"/>
      <c r="GT83" s="11"/>
      <c r="GU83" s="27"/>
      <c r="GV83" s="11"/>
      <c r="GW83" s="11" t="s">
        <v>48</v>
      </c>
      <c r="GX83" s="11"/>
      <c r="GY83" s="11"/>
      <c r="GZ83" s="11"/>
      <c r="HA83" s="11"/>
      <c r="HB83" s="11"/>
      <c r="HC83" s="11"/>
      <c r="HD83" s="11"/>
      <c r="HI83" s="12" t="s">
        <v>48</v>
      </c>
      <c r="HJ83" s="12" t="s">
        <v>48</v>
      </c>
      <c r="HK83" s="12" t="s">
        <v>48</v>
      </c>
      <c r="HL83" s="11"/>
      <c r="HM83" s="11"/>
      <c r="HN83" s="11"/>
      <c r="HO83" s="11"/>
      <c r="HP83" s="27"/>
      <c r="HQ83" s="11"/>
      <c r="HR83" s="11" t="s">
        <v>48</v>
      </c>
      <c r="HW83" s="12" t="s">
        <v>48</v>
      </c>
      <c r="HX83" s="12" t="s">
        <v>48</v>
      </c>
      <c r="HY83" s="12" t="s">
        <v>48</v>
      </c>
    </row>
    <row r="84" spans="2:233" x14ac:dyDescent="0.2">
      <c r="B84" s="8">
        <v>43980</v>
      </c>
      <c r="C84" s="11"/>
      <c r="D84" s="11"/>
      <c r="E84" s="11"/>
      <c r="F84" s="11"/>
      <c r="G84" s="27"/>
      <c r="H84" s="11"/>
      <c r="I84" s="11" t="s">
        <v>48</v>
      </c>
      <c r="J84" s="11"/>
      <c r="K84" s="11"/>
      <c r="L84" s="11"/>
      <c r="M84" s="11"/>
      <c r="N84" s="27"/>
      <c r="O84" s="11"/>
      <c r="P84" s="11" t="s">
        <v>48</v>
      </c>
      <c r="Q84" s="11"/>
      <c r="R84" s="11"/>
      <c r="S84" s="11"/>
      <c r="T84" s="11"/>
      <c r="U84" s="27"/>
      <c r="V84" s="11"/>
      <c r="W84" s="11" t="s">
        <v>48</v>
      </c>
      <c r="AB84" s="12" t="s">
        <v>48</v>
      </c>
      <c r="AC84" s="12" t="s">
        <v>48</v>
      </c>
      <c r="AD84" s="12" t="s">
        <v>48</v>
      </c>
      <c r="AE84" s="11"/>
      <c r="AF84" s="11"/>
      <c r="AG84" s="11"/>
      <c r="AH84" s="11"/>
      <c r="AI84" s="27"/>
      <c r="AJ84" s="11"/>
      <c r="AK84" s="11" t="s">
        <v>48</v>
      </c>
      <c r="AP84" s="12" t="s">
        <v>48</v>
      </c>
      <c r="AQ84" s="12" t="s">
        <v>48</v>
      </c>
      <c r="AR84" s="12" t="s">
        <v>48</v>
      </c>
      <c r="AS84" s="11"/>
      <c r="AT84" s="11"/>
      <c r="AU84" s="11"/>
      <c r="AV84" s="11"/>
      <c r="AW84" s="27"/>
      <c r="AX84" s="11"/>
      <c r="AY84" s="11" t="s">
        <v>48</v>
      </c>
      <c r="BD84" s="12" t="s">
        <v>48</v>
      </c>
      <c r="BE84" s="12" t="s">
        <v>48</v>
      </c>
      <c r="BF84" s="12" t="s">
        <v>48</v>
      </c>
      <c r="BG84" s="11"/>
      <c r="BH84" s="11"/>
      <c r="BI84" s="11"/>
      <c r="BJ84" s="11"/>
      <c r="BK84" s="27"/>
      <c r="BL84" s="11"/>
      <c r="BM84" s="11" t="s">
        <v>48</v>
      </c>
      <c r="BR84" s="12" t="s">
        <v>48</v>
      </c>
      <c r="BS84" s="12" t="s">
        <v>48</v>
      </c>
      <c r="BT84" s="12" t="s">
        <v>48</v>
      </c>
      <c r="BU84" s="11"/>
      <c r="BV84" s="11"/>
      <c r="BW84" s="11"/>
      <c r="BX84" s="11"/>
      <c r="BY84" s="27"/>
      <c r="BZ84" s="11"/>
      <c r="CA84" s="11" t="s">
        <v>48</v>
      </c>
      <c r="CF84" s="12" t="s">
        <v>48</v>
      </c>
      <c r="CG84" s="12" t="s">
        <v>48</v>
      </c>
      <c r="CH84" s="12" t="s">
        <v>48</v>
      </c>
      <c r="CI84" s="11"/>
      <c r="CJ84" s="11"/>
      <c r="CK84" s="11"/>
      <c r="CL84" s="11"/>
      <c r="CM84" s="27"/>
      <c r="CN84" s="11"/>
      <c r="CO84" s="11" t="s">
        <v>48</v>
      </c>
      <c r="CT84" s="12" t="s">
        <v>48</v>
      </c>
      <c r="CU84" s="12" t="s">
        <v>48</v>
      </c>
      <c r="CV84" s="12" t="s">
        <v>48</v>
      </c>
      <c r="CW84" s="11"/>
      <c r="CX84" s="11"/>
      <c r="CY84" s="11"/>
      <c r="CZ84" s="11"/>
      <c r="DA84" s="27"/>
      <c r="DB84" s="11"/>
      <c r="DC84" s="11" t="s">
        <v>48</v>
      </c>
      <c r="DH84" s="12" t="s">
        <v>48</v>
      </c>
      <c r="DI84" s="12" t="s">
        <v>48</v>
      </c>
      <c r="DJ84" s="12" t="s">
        <v>48</v>
      </c>
      <c r="DK84" s="11"/>
      <c r="DL84" s="11"/>
      <c r="DM84" s="11"/>
      <c r="DN84" s="11"/>
      <c r="DO84" s="27"/>
      <c r="DP84" s="11"/>
      <c r="DQ84" s="11" t="s">
        <v>48</v>
      </c>
      <c r="DV84" s="12" t="s">
        <v>48</v>
      </c>
      <c r="DW84" s="12" t="s">
        <v>48</v>
      </c>
      <c r="DX84" s="12" t="s">
        <v>48</v>
      </c>
      <c r="DY84" s="11"/>
      <c r="DZ84" s="11"/>
      <c r="EA84" s="11"/>
      <c r="EB84" s="11"/>
      <c r="EC84" s="27"/>
      <c r="ED84" s="11"/>
      <c r="EE84" s="11" t="s">
        <v>48</v>
      </c>
      <c r="EJ84" s="12" t="s">
        <v>48</v>
      </c>
      <c r="EK84" s="12" t="s">
        <v>48</v>
      </c>
      <c r="EL84" s="12" t="s">
        <v>48</v>
      </c>
      <c r="EM84" s="11"/>
      <c r="EN84" s="11"/>
      <c r="EO84" s="11"/>
      <c r="EP84" s="11"/>
      <c r="EQ84" s="27"/>
      <c r="ER84" s="11"/>
      <c r="ES84" s="11" t="s">
        <v>48</v>
      </c>
      <c r="EX84" s="12" t="s">
        <v>48</v>
      </c>
      <c r="EY84" s="12" t="s">
        <v>48</v>
      </c>
      <c r="EZ84" s="12" t="s">
        <v>48</v>
      </c>
      <c r="FA84" s="11"/>
      <c r="FB84" s="11"/>
      <c r="FC84" s="11"/>
      <c r="FD84" s="11"/>
      <c r="FE84" s="27"/>
      <c r="FF84" s="11"/>
      <c r="FG84" s="11" t="s">
        <v>48</v>
      </c>
      <c r="FL84" s="12" t="s">
        <v>48</v>
      </c>
      <c r="FM84" s="12" t="s">
        <v>48</v>
      </c>
      <c r="FN84" s="12" t="s">
        <v>48</v>
      </c>
      <c r="FO84" s="11"/>
      <c r="FP84" s="11"/>
      <c r="FQ84" s="11"/>
      <c r="FR84" s="11"/>
      <c r="FS84" s="27"/>
      <c r="FT84" s="11"/>
      <c r="FU84" s="11" t="s">
        <v>48</v>
      </c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N84" s="12" t="s">
        <v>48</v>
      </c>
      <c r="GO84" s="12" t="s">
        <v>48</v>
      </c>
      <c r="GP84" s="12" t="s">
        <v>48</v>
      </c>
      <c r="GQ84" s="11"/>
      <c r="GR84" s="11"/>
      <c r="GS84" s="11"/>
      <c r="GT84" s="11"/>
      <c r="GU84" s="27"/>
      <c r="GV84" s="11"/>
      <c r="GW84" s="11" t="s">
        <v>48</v>
      </c>
      <c r="GX84" s="11"/>
      <c r="GY84" s="11"/>
      <c r="GZ84" s="11"/>
      <c r="HA84" s="11"/>
      <c r="HB84" s="11"/>
      <c r="HC84" s="11"/>
      <c r="HD84" s="11"/>
      <c r="HI84" s="12" t="s">
        <v>48</v>
      </c>
      <c r="HJ84" s="12" t="s">
        <v>48</v>
      </c>
      <c r="HK84" s="12" t="s">
        <v>48</v>
      </c>
      <c r="HL84" s="11"/>
      <c r="HM84" s="11"/>
      <c r="HN84" s="11"/>
      <c r="HO84" s="11"/>
      <c r="HP84" s="27"/>
      <c r="HQ84" s="11"/>
      <c r="HR84" s="11" t="s">
        <v>48</v>
      </c>
      <c r="HW84" s="12" t="s">
        <v>48</v>
      </c>
      <c r="HX84" s="12" t="s">
        <v>48</v>
      </c>
      <c r="HY84" s="12" t="s">
        <v>48</v>
      </c>
    </row>
    <row r="85" spans="2:233" x14ac:dyDescent="0.2">
      <c r="B85" s="8">
        <v>43981</v>
      </c>
      <c r="C85" s="11"/>
      <c r="D85" s="11"/>
      <c r="E85" s="11"/>
      <c r="F85" s="11"/>
      <c r="G85" s="27"/>
      <c r="H85" s="11"/>
      <c r="I85" s="11" t="s">
        <v>48</v>
      </c>
      <c r="J85" s="11"/>
      <c r="K85" s="11"/>
      <c r="L85" s="11"/>
      <c r="M85" s="11"/>
      <c r="N85" s="27"/>
      <c r="O85" s="11"/>
      <c r="P85" s="11" t="s">
        <v>48</v>
      </c>
      <c r="Q85" s="11"/>
      <c r="R85" s="11"/>
      <c r="S85" s="11"/>
      <c r="T85" s="11"/>
      <c r="U85" s="27"/>
      <c r="V85" s="11"/>
      <c r="W85" s="11" t="s">
        <v>48</v>
      </c>
      <c r="AB85" s="12" t="s">
        <v>48</v>
      </c>
      <c r="AC85" s="12" t="s">
        <v>48</v>
      </c>
      <c r="AD85" s="12" t="s">
        <v>48</v>
      </c>
      <c r="AE85" s="11"/>
      <c r="AF85" s="11"/>
      <c r="AG85" s="11"/>
      <c r="AH85" s="11"/>
      <c r="AI85" s="27"/>
      <c r="AJ85" s="11"/>
      <c r="AK85" s="11" t="s">
        <v>48</v>
      </c>
      <c r="AP85" s="12" t="s">
        <v>48</v>
      </c>
      <c r="AQ85" s="12" t="s">
        <v>48</v>
      </c>
      <c r="AR85" s="12" t="s">
        <v>48</v>
      </c>
      <c r="AS85" s="11"/>
      <c r="AT85" s="11"/>
      <c r="AU85" s="11"/>
      <c r="AV85" s="11"/>
      <c r="AW85" s="27"/>
      <c r="AX85" s="11"/>
      <c r="AY85" s="11" t="s">
        <v>48</v>
      </c>
      <c r="BD85" s="12" t="s">
        <v>48</v>
      </c>
      <c r="BE85" s="12" t="s">
        <v>48</v>
      </c>
      <c r="BF85" s="12" t="s">
        <v>48</v>
      </c>
      <c r="BG85" s="11"/>
      <c r="BH85" s="11"/>
      <c r="BI85" s="11"/>
      <c r="BJ85" s="11"/>
      <c r="BK85" s="27"/>
      <c r="BL85" s="11"/>
      <c r="BM85" s="11" t="s">
        <v>48</v>
      </c>
      <c r="BR85" s="12" t="s">
        <v>48</v>
      </c>
      <c r="BS85" s="12" t="s">
        <v>48</v>
      </c>
      <c r="BT85" s="12" t="s">
        <v>48</v>
      </c>
      <c r="BU85" s="11"/>
      <c r="BV85" s="11"/>
      <c r="BW85" s="11"/>
      <c r="BX85" s="11"/>
      <c r="BY85" s="27"/>
      <c r="BZ85" s="11"/>
      <c r="CA85" s="11" t="s">
        <v>48</v>
      </c>
      <c r="CF85" s="12" t="s">
        <v>48</v>
      </c>
      <c r="CG85" s="12" t="s">
        <v>48</v>
      </c>
      <c r="CH85" s="12" t="s">
        <v>48</v>
      </c>
      <c r="CI85" s="11"/>
      <c r="CJ85" s="11"/>
      <c r="CK85" s="11"/>
      <c r="CL85" s="11"/>
      <c r="CM85" s="27"/>
      <c r="CN85" s="11"/>
      <c r="CO85" s="11" t="s">
        <v>48</v>
      </c>
      <c r="CT85" s="12" t="s">
        <v>48</v>
      </c>
      <c r="CU85" s="12" t="s">
        <v>48</v>
      </c>
      <c r="CV85" s="12" t="s">
        <v>48</v>
      </c>
      <c r="CW85" s="11"/>
      <c r="CX85" s="11"/>
      <c r="CY85" s="11"/>
      <c r="CZ85" s="11"/>
      <c r="DA85" s="27"/>
      <c r="DB85" s="11"/>
      <c r="DC85" s="11" t="s">
        <v>48</v>
      </c>
      <c r="DH85" s="12" t="s">
        <v>48</v>
      </c>
      <c r="DI85" s="12" t="s">
        <v>48</v>
      </c>
      <c r="DJ85" s="12" t="s">
        <v>48</v>
      </c>
      <c r="DK85" s="11"/>
      <c r="DL85" s="11"/>
      <c r="DM85" s="11"/>
      <c r="DN85" s="11"/>
      <c r="DO85" s="27"/>
      <c r="DP85" s="11"/>
      <c r="DQ85" s="11" t="s">
        <v>48</v>
      </c>
      <c r="DV85" s="12" t="s">
        <v>48</v>
      </c>
      <c r="DW85" s="12" t="s">
        <v>48</v>
      </c>
      <c r="DX85" s="12" t="s">
        <v>48</v>
      </c>
      <c r="DY85" s="11"/>
      <c r="DZ85" s="11"/>
      <c r="EA85" s="11"/>
      <c r="EB85" s="11"/>
      <c r="EC85" s="27"/>
      <c r="ED85" s="11"/>
      <c r="EE85" s="11" t="s">
        <v>48</v>
      </c>
      <c r="EJ85" s="12" t="s">
        <v>48</v>
      </c>
      <c r="EK85" s="12" t="s">
        <v>48</v>
      </c>
      <c r="EL85" s="12" t="s">
        <v>48</v>
      </c>
      <c r="EM85" s="11"/>
      <c r="EN85" s="11"/>
      <c r="EO85" s="11"/>
      <c r="EP85" s="11"/>
      <c r="EQ85" s="27"/>
      <c r="ER85" s="11"/>
      <c r="ES85" s="11" t="s">
        <v>48</v>
      </c>
      <c r="EX85" s="12" t="s">
        <v>48</v>
      </c>
      <c r="EY85" s="12" t="s">
        <v>48</v>
      </c>
      <c r="EZ85" s="12" t="s">
        <v>48</v>
      </c>
      <c r="FA85" s="11"/>
      <c r="FB85" s="11"/>
      <c r="FC85" s="11"/>
      <c r="FD85" s="11"/>
      <c r="FE85" s="27"/>
      <c r="FF85" s="11"/>
      <c r="FG85" s="11" t="s">
        <v>48</v>
      </c>
      <c r="FL85" s="12" t="s">
        <v>48</v>
      </c>
      <c r="FM85" s="12" t="s">
        <v>48</v>
      </c>
      <c r="FN85" s="12" t="s">
        <v>48</v>
      </c>
      <c r="FO85" s="11"/>
      <c r="FP85" s="11"/>
      <c r="FQ85" s="11"/>
      <c r="FR85" s="11"/>
      <c r="FS85" s="27"/>
      <c r="FT85" s="11"/>
      <c r="FU85" s="11" t="s">
        <v>48</v>
      </c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N85" s="12" t="s">
        <v>48</v>
      </c>
      <c r="GO85" s="12" t="s">
        <v>48</v>
      </c>
      <c r="GP85" s="12" t="s">
        <v>48</v>
      </c>
      <c r="GQ85" s="11"/>
      <c r="GR85" s="11"/>
      <c r="GS85" s="11"/>
      <c r="GT85" s="11"/>
      <c r="GU85" s="27"/>
      <c r="GV85" s="11"/>
      <c r="GW85" s="11" t="s">
        <v>48</v>
      </c>
      <c r="GX85" s="11"/>
      <c r="GY85" s="11"/>
      <c r="GZ85" s="11"/>
      <c r="HA85" s="11"/>
      <c r="HB85" s="11"/>
      <c r="HC85" s="11"/>
      <c r="HD85" s="11"/>
      <c r="HI85" s="12" t="s">
        <v>48</v>
      </c>
      <c r="HJ85" s="12" t="s">
        <v>48</v>
      </c>
      <c r="HK85" s="12" t="s">
        <v>48</v>
      </c>
      <c r="HL85" s="11"/>
      <c r="HM85" s="11"/>
      <c r="HN85" s="11"/>
      <c r="HO85" s="11"/>
      <c r="HP85" s="27"/>
      <c r="HQ85" s="11"/>
      <c r="HR85" s="11" t="s">
        <v>48</v>
      </c>
      <c r="HW85" s="12" t="s">
        <v>48</v>
      </c>
      <c r="HX85" s="12" t="s">
        <v>48</v>
      </c>
      <c r="HY85" s="12" t="s">
        <v>48</v>
      </c>
    </row>
    <row r="86" spans="2:233" x14ac:dyDescent="0.2">
      <c r="B86" s="8">
        <v>43982</v>
      </c>
      <c r="C86" s="11"/>
      <c r="D86" s="11"/>
      <c r="E86" s="11"/>
      <c r="F86" s="11"/>
      <c r="G86" s="27"/>
      <c r="H86" s="11"/>
      <c r="I86" s="11" t="s">
        <v>48</v>
      </c>
      <c r="J86" s="11"/>
      <c r="K86" s="11"/>
      <c r="L86" s="11"/>
      <c r="M86" s="11"/>
      <c r="N86" s="27"/>
      <c r="O86" s="11"/>
      <c r="P86" s="11" t="s">
        <v>48</v>
      </c>
      <c r="Q86" s="11"/>
      <c r="R86" s="11"/>
      <c r="S86" s="11"/>
      <c r="T86" s="11"/>
      <c r="U86" s="27"/>
      <c r="V86" s="11"/>
      <c r="W86" s="11" t="s">
        <v>48</v>
      </c>
      <c r="AB86" s="12" t="s">
        <v>48</v>
      </c>
      <c r="AC86" s="12" t="s">
        <v>48</v>
      </c>
      <c r="AD86" s="12" t="s">
        <v>48</v>
      </c>
      <c r="AE86" s="11"/>
      <c r="AF86" s="11"/>
      <c r="AG86" s="11"/>
      <c r="AH86" s="11"/>
      <c r="AI86" s="27"/>
      <c r="AJ86" s="11"/>
      <c r="AK86" s="11" t="s">
        <v>48</v>
      </c>
      <c r="AP86" s="12" t="s">
        <v>48</v>
      </c>
      <c r="AQ86" s="12" t="s">
        <v>48</v>
      </c>
      <c r="AR86" s="12" t="s">
        <v>48</v>
      </c>
      <c r="AS86" s="11"/>
      <c r="AT86" s="11"/>
      <c r="AU86" s="11"/>
      <c r="AV86" s="11"/>
      <c r="AW86" s="27"/>
      <c r="AX86" s="11"/>
      <c r="AY86" s="11" t="s">
        <v>48</v>
      </c>
      <c r="BD86" s="12" t="s">
        <v>48</v>
      </c>
      <c r="BE86" s="12" t="s">
        <v>48</v>
      </c>
      <c r="BF86" s="12" t="s">
        <v>48</v>
      </c>
      <c r="BG86" s="11"/>
      <c r="BH86" s="11"/>
      <c r="BI86" s="11"/>
      <c r="BJ86" s="11"/>
      <c r="BK86" s="27"/>
      <c r="BL86" s="11"/>
      <c r="BM86" s="11" t="s">
        <v>48</v>
      </c>
      <c r="BR86" s="12" t="s">
        <v>48</v>
      </c>
      <c r="BS86" s="12" t="s">
        <v>48</v>
      </c>
      <c r="BT86" s="12" t="s">
        <v>48</v>
      </c>
      <c r="BU86" s="11"/>
      <c r="BV86" s="11"/>
      <c r="BW86" s="11"/>
      <c r="BX86" s="11"/>
      <c r="BY86" s="27"/>
      <c r="BZ86" s="11"/>
      <c r="CA86" s="11" t="s">
        <v>48</v>
      </c>
      <c r="CF86" s="12" t="s">
        <v>48</v>
      </c>
      <c r="CG86" s="12" t="s">
        <v>48</v>
      </c>
      <c r="CH86" s="12" t="s">
        <v>48</v>
      </c>
      <c r="CI86" s="11"/>
      <c r="CJ86" s="11"/>
      <c r="CK86" s="11"/>
      <c r="CL86" s="11"/>
      <c r="CM86" s="27"/>
      <c r="CN86" s="11"/>
      <c r="CO86" s="11" t="s">
        <v>48</v>
      </c>
      <c r="CT86" s="12" t="s">
        <v>48</v>
      </c>
      <c r="CU86" s="12" t="s">
        <v>48</v>
      </c>
      <c r="CV86" s="12" t="s">
        <v>48</v>
      </c>
      <c r="CW86" s="11"/>
      <c r="CX86" s="11"/>
      <c r="CY86" s="11"/>
      <c r="CZ86" s="11"/>
      <c r="DA86" s="27"/>
      <c r="DB86" s="11"/>
      <c r="DC86" s="11" t="s">
        <v>48</v>
      </c>
      <c r="DH86" s="12" t="s">
        <v>48</v>
      </c>
      <c r="DI86" s="12" t="s">
        <v>48</v>
      </c>
      <c r="DJ86" s="12" t="s">
        <v>48</v>
      </c>
      <c r="DK86" s="11"/>
      <c r="DL86" s="11"/>
      <c r="DM86" s="11"/>
      <c r="DN86" s="11"/>
      <c r="DO86" s="27"/>
      <c r="DP86" s="11"/>
      <c r="DQ86" s="11" t="s">
        <v>48</v>
      </c>
      <c r="DV86" s="12" t="s">
        <v>48</v>
      </c>
      <c r="DW86" s="12" t="s">
        <v>48</v>
      </c>
      <c r="DX86" s="12" t="s">
        <v>48</v>
      </c>
      <c r="DY86" s="11"/>
      <c r="DZ86" s="11"/>
      <c r="EA86" s="11"/>
      <c r="EB86" s="11"/>
      <c r="EC86" s="27"/>
      <c r="ED86" s="11"/>
      <c r="EE86" s="11" t="s">
        <v>48</v>
      </c>
      <c r="EJ86" s="12" t="s">
        <v>48</v>
      </c>
      <c r="EK86" s="12" t="s">
        <v>48</v>
      </c>
      <c r="EL86" s="12" t="s">
        <v>48</v>
      </c>
      <c r="EM86" s="11"/>
      <c r="EN86" s="11"/>
      <c r="EO86" s="11"/>
      <c r="EP86" s="11"/>
      <c r="EQ86" s="27"/>
      <c r="ER86" s="11"/>
      <c r="ES86" s="11" t="s">
        <v>48</v>
      </c>
      <c r="EX86" s="12" t="s">
        <v>48</v>
      </c>
      <c r="EY86" s="12" t="s">
        <v>48</v>
      </c>
      <c r="EZ86" s="12" t="s">
        <v>48</v>
      </c>
      <c r="FA86" s="11"/>
      <c r="FB86" s="11"/>
      <c r="FC86" s="11"/>
      <c r="FD86" s="11"/>
      <c r="FE86" s="27"/>
      <c r="FF86" s="11"/>
      <c r="FG86" s="11" t="s">
        <v>48</v>
      </c>
      <c r="FL86" s="12" t="s">
        <v>48</v>
      </c>
      <c r="FM86" s="12" t="s">
        <v>48</v>
      </c>
      <c r="FN86" s="12" t="s">
        <v>48</v>
      </c>
      <c r="FO86" s="11"/>
      <c r="FP86" s="11"/>
      <c r="FQ86" s="11"/>
      <c r="FR86" s="11"/>
      <c r="FS86" s="27"/>
      <c r="FT86" s="11"/>
      <c r="FU86" s="11" t="s">
        <v>48</v>
      </c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N86" s="12" t="s">
        <v>48</v>
      </c>
      <c r="GO86" s="12" t="s">
        <v>48</v>
      </c>
      <c r="GP86" s="12" t="s">
        <v>48</v>
      </c>
      <c r="GQ86" s="11"/>
      <c r="GR86" s="11"/>
      <c r="GS86" s="11"/>
      <c r="GT86" s="11"/>
      <c r="GU86" s="27"/>
      <c r="GV86" s="11"/>
      <c r="GW86" s="11" t="s">
        <v>48</v>
      </c>
      <c r="GX86" s="11"/>
      <c r="GY86" s="11"/>
      <c r="GZ86" s="11"/>
      <c r="HA86" s="11"/>
      <c r="HB86" s="11"/>
      <c r="HC86" s="11"/>
      <c r="HD86" s="11"/>
      <c r="HI86" s="12" t="s">
        <v>48</v>
      </c>
      <c r="HJ86" s="12" t="s">
        <v>48</v>
      </c>
      <c r="HK86" s="12" t="s">
        <v>48</v>
      </c>
      <c r="HL86" s="11"/>
      <c r="HM86" s="11"/>
      <c r="HN86" s="11"/>
      <c r="HO86" s="11"/>
      <c r="HP86" s="27"/>
      <c r="HQ86" s="11"/>
      <c r="HR86" s="11" t="s">
        <v>48</v>
      </c>
      <c r="HW86" s="12" t="s">
        <v>48</v>
      </c>
      <c r="HX86" s="12" t="s">
        <v>48</v>
      </c>
      <c r="HY86" s="12" t="s">
        <v>48</v>
      </c>
    </row>
    <row r="87" spans="2:233" x14ac:dyDescent="0.2">
      <c r="B87" s="8">
        <v>43983</v>
      </c>
      <c r="C87" s="11"/>
      <c r="D87" s="11"/>
      <c r="E87" s="11"/>
      <c r="F87" s="11"/>
      <c r="G87" s="27"/>
      <c r="H87" s="11"/>
      <c r="I87" s="11" t="s">
        <v>48</v>
      </c>
      <c r="J87" s="11"/>
      <c r="K87" s="11"/>
      <c r="L87" s="11"/>
      <c r="M87" s="11"/>
      <c r="N87" s="27"/>
      <c r="O87" s="11"/>
      <c r="P87" s="11" t="s">
        <v>48</v>
      </c>
      <c r="Q87" s="11"/>
      <c r="R87" s="11"/>
      <c r="S87" s="11"/>
      <c r="T87" s="11"/>
      <c r="U87" s="27"/>
      <c r="V87" s="11"/>
      <c r="W87" s="11" t="s">
        <v>48</v>
      </c>
      <c r="AB87" s="12" t="s">
        <v>48</v>
      </c>
      <c r="AC87" s="12" t="s">
        <v>48</v>
      </c>
      <c r="AD87" s="12" t="s">
        <v>48</v>
      </c>
      <c r="AE87" s="11"/>
      <c r="AF87" s="11"/>
      <c r="AG87" s="11"/>
      <c r="AH87" s="11"/>
      <c r="AI87" s="27"/>
      <c r="AJ87" s="11"/>
      <c r="AK87" s="11" t="s">
        <v>48</v>
      </c>
      <c r="AP87" s="12" t="s">
        <v>48</v>
      </c>
      <c r="AQ87" s="12" t="s">
        <v>48</v>
      </c>
      <c r="AR87" s="12" t="s">
        <v>48</v>
      </c>
      <c r="AS87" s="11"/>
      <c r="AT87" s="11"/>
      <c r="AU87" s="11"/>
      <c r="AV87" s="11"/>
      <c r="AW87" s="27"/>
      <c r="AX87" s="11"/>
      <c r="AY87" s="11" t="s">
        <v>48</v>
      </c>
      <c r="BD87" s="12" t="s">
        <v>48</v>
      </c>
      <c r="BE87" s="12" t="s">
        <v>48</v>
      </c>
      <c r="BF87" s="12" t="s">
        <v>48</v>
      </c>
      <c r="BG87" s="11"/>
      <c r="BH87" s="11"/>
      <c r="BI87" s="11"/>
      <c r="BJ87" s="11"/>
      <c r="BK87" s="27"/>
      <c r="BL87" s="11"/>
      <c r="BM87" s="11" t="s">
        <v>48</v>
      </c>
      <c r="BR87" s="12" t="s">
        <v>48</v>
      </c>
      <c r="BS87" s="12" t="s">
        <v>48</v>
      </c>
      <c r="BT87" s="12" t="s">
        <v>48</v>
      </c>
      <c r="BU87" s="11"/>
      <c r="BV87" s="11"/>
      <c r="BW87" s="11"/>
      <c r="BX87" s="11"/>
      <c r="BY87" s="27"/>
      <c r="BZ87" s="11"/>
      <c r="CA87" s="11" t="s">
        <v>48</v>
      </c>
      <c r="CF87" s="12" t="s">
        <v>48</v>
      </c>
      <c r="CG87" s="12" t="s">
        <v>48</v>
      </c>
      <c r="CH87" s="12" t="s">
        <v>48</v>
      </c>
      <c r="CI87" s="11"/>
      <c r="CJ87" s="11"/>
      <c r="CK87" s="11"/>
      <c r="CL87" s="11"/>
      <c r="CM87" s="27"/>
      <c r="CN87" s="11"/>
      <c r="CO87" s="11" t="s">
        <v>48</v>
      </c>
      <c r="CT87" s="12" t="s">
        <v>48</v>
      </c>
      <c r="CU87" s="12" t="s">
        <v>48</v>
      </c>
      <c r="CV87" s="12" t="s">
        <v>48</v>
      </c>
      <c r="CW87" s="11"/>
      <c r="CX87" s="11"/>
      <c r="CY87" s="11"/>
      <c r="CZ87" s="11"/>
      <c r="DA87" s="27"/>
      <c r="DB87" s="11"/>
      <c r="DC87" s="11" t="s">
        <v>48</v>
      </c>
      <c r="DH87" s="12" t="s">
        <v>48</v>
      </c>
      <c r="DI87" s="12" t="s">
        <v>48</v>
      </c>
      <c r="DJ87" s="12" t="s">
        <v>48</v>
      </c>
      <c r="DK87" s="11"/>
      <c r="DL87" s="11"/>
      <c r="DM87" s="11"/>
      <c r="DN87" s="11"/>
      <c r="DO87" s="27"/>
      <c r="DP87" s="11"/>
      <c r="DQ87" s="11" t="s">
        <v>48</v>
      </c>
      <c r="DV87" s="12" t="s">
        <v>48</v>
      </c>
      <c r="DW87" s="12" t="s">
        <v>48</v>
      </c>
      <c r="DX87" s="12" t="s">
        <v>48</v>
      </c>
      <c r="DY87" s="11"/>
      <c r="DZ87" s="11"/>
      <c r="EA87" s="11"/>
      <c r="EB87" s="11"/>
      <c r="EC87" s="27"/>
      <c r="ED87" s="11"/>
      <c r="EE87" s="11" t="s">
        <v>48</v>
      </c>
      <c r="EJ87" s="12" t="s">
        <v>48</v>
      </c>
      <c r="EK87" s="12" t="s">
        <v>48</v>
      </c>
      <c r="EL87" s="12" t="s">
        <v>48</v>
      </c>
      <c r="EM87" s="11"/>
      <c r="EN87" s="11"/>
      <c r="EO87" s="11"/>
      <c r="EP87" s="11"/>
      <c r="EQ87" s="27"/>
      <c r="ER87" s="11"/>
      <c r="ES87" s="11" t="s">
        <v>48</v>
      </c>
      <c r="EX87" s="12" t="s">
        <v>48</v>
      </c>
      <c r="EY87" s="12" t="s">
        <v>48</v>
      </c>
      <c r="EZ87" s="12" t="s">
        <v>48</v>
      </c>
      <c r="FA87" s="11"/>
      <c r="FB87" s="11"/>
      <c r="FC87" s="11"/>
      <c r="FD87" s="11"/>
      <c r="FE87" s="27"/>
      <c r="FF87" s="11"/>
      <c r="FG87" s="11" t="s">
        <v>48</v>
      </c>
      <c r="FL87" s="12" t="s">
        <v>48</v>
      </c>
      <c r="FM87" s="12" t="s">
        <v>48</v>
      </c>
      <c r="FN87" s="12" t="s">
        <v>48</v>
      </c>
      <c r="FO87" s="11"/>
      <c r="FP87" s="11"/>
      <c r="FQ87" s="11"/>
      <c r="FR87" s="11"/>
      <c r="FS87" s="27"/>
      <c r="FT87" s="11"/>
      <c r="FU87" s="11" t="s">
        <v>48</v>
      </c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N87" s="12" t="s">
        <v>48</v>
      </c>
      <c r="GO87" s="12" t="s">
        <v>48</v>
      </c>
      <c r="GP87" s="12" t="s">
        <v>48</v>
      </c>
      <c r="GQ87" s="11"/>
      <c r="GR87" s="11"/>
      <c r="GS87" s="11"/>
      <c r="GT87" s="11"/>
      <c r="GU87" s="27"/>
      <c r="GV87" s="11"/>
      <c r="GW87" s="11" t="s">
        <v>48</v>
      </c>
      <c r="GX87" s="11"/>
      <c r="GY87" s="11"/>
      <c r="GZ87" s="11"/>
      <c r="HA87" s="11"/>
      <c r="HB87" s="11"/>
      <c r="HC87" s="11"/>
      <c r="HD87" s="11"/>
      <c r="HI87" s="12" t="s">
        <v>48</v>
      </c>
      <c r="HJ87" s="12" t="s">
        <v>48</v>
      </c>
      <c r="HK87" s="12" t="s">
        <v>48</v>
      </c>
      <c r="HL87" s="11"/>
      <c r="HM87" s="11"/>
      <c r="HN87" s="11"/>
      <c r="HO87" s="11"/>
      <c r="HP87" s="27"/>
      <c r="HQ87" s="11"/>
      <c r="HR87" s="11" t="s">
        <v>48</v>
      </c>
      <c r="HW87" s="12" t="s">
        <v>48</v>
      </c>
      <c r="HX87" s="12" t="s">
        <v>48</v>
      </c>
      <c r="HY87" s="12" t="s">
        <v>48</v>
      </c>
    </row>
    <row r="88" spans="2:233" x14ac:dyDescent="0.2">
      <c r="B88" s="8">
        <v>43984</v>
      </c>
      <c r="C88" s="11"/>
      <c r="D88" s="11"/>
      <c r="E88" s="11"/>
      <c r="F88" s="11"/>
      <c r="G88" s="27"/>
      <c r="H88" s="11"/>
      <c r="I88" s="11" t="s">
        <v>48</v>
      </c>
      <c r="J88" s="11"/>
      <c r="K88" s="11"/>
      <c r="L88" s="11"/>
      <c r="M88" s="11"/>
      <c r="N88" s="27"/>
      <c r="O88" s="11"/>
      <c r="P88" s="11" t="s">
        <v>48</v>
      </c>
      <c r="Q88" s="11"/>
      <c r="R88" s="11"/>
      <c r="S88" s="11"/>
      <c r="T88" s="11"/>
      <c r="U88" s="27"/>
      <c r="V88" s="11"/>
      <c r="W88" s="11" t="s">
        <v>48</v>
      </c>
      <c r="AB88" s="12" t="s">
        <v>48</v>
      </c>
      <c r="AC88" s="12" t="s">
        <v>48</v>
      </c>
      <c r="AD88" s="12" t="s">
        <v>48</v>
      </c>
      <c r="AE88" s="11"/>
      <c r="AF88" s="11"/>
      <c r="AG88" s="11"/>
      <c r="AH88" s="11"/>
      <c r="AI88" s="27"/>
      <c r="AJ88" s="11"/>
      <c r="AK88" s="11" t="s">
        <v>48</v>
      </c>
      <c r="AP88" s="12" t="s">
        <v>48</v>
      </c>
      <c r="AQ88" s="12" t="s">
        <v>48</v>
      </c>
      <c r="AR88" s="12" t="s">
        <v>48</v>
      </c>
      <c r="AS88" s="11"/>
      <c r="AT88" s="11"/>
      <c r="AU88" s="11"/>
      <c r="AV88" s="11"/>
      <c r="AW88" s="27"/>
      <c r="AX88" s="11"/>
      <c r="AY88" s="11" t="s">
        <v>48</v>
      </c>
      <c r="BD88" s="12" t="s">
        <v>48</v>
      </c>
      <c r="BE88" s="12" t="s">
        <v>48</v>
      </c>
      <c r="BF88" s="12" t="s">
        <v>48</v>
      </c>
      <c r="BG88" s="11"/>
      <c r="BH88" s="11"/>
      <c r="BI88" s="11"/>
      <c r="BJ88" s="11"/>
      <c r="BK88" s="27"/>
      <c r="BL88" s="11"/>
      <c r="BM88" s="11" t="s">
        <v>48</v>
      </c>
      <c r="BR88" s="12" t="s">
        <v>48</v>
      </c>
      <c r="BS88" s="12" t="s">
        <v>48</v>
      </c>
      <c r="BT88" s="12" t="s">
        <v>48</v>
      </c>
      <c r="BU88" s="11"/>
      <c r="BV88" s="11"/>
      <c r="BW88" s="11"/>
      <c r="BX88" s="11"/>
      <c r="BY88" s="27"/>
      <c r="BZ88" s="11"/>
      <c r="CA88" s="11" t="s">
        <v>48</v>
      </c>
      <c r="CF88" s="12" t="s">
        <v>48</v>
      </c>
      <c r="CG88" s="12" t="s">
        <v>48</v>
      </c>
      <c r="CH88" s="12" t="s">
        <v>48</v>
      </c>
      <c r="CI88" s="11"/>
      <c r="CJ88" s="11"/>
      <c r="CK88" s="11"/>
      <c r="CL88" s="11"/>
      <c r="CM88" s="27"/>
      <c r="CN88" s="11"/>
      <c r="CO88" s="11" t="s">
        <v>48</v>
      </c>
      <c r="CT88" s="12" t="s">
        <v>48</v>
      </c>
      <c r="CU88" s="12" t="s">
        <v>48</v>
      </c>
      <c r="CV88" s="12" t="s">
        <v>48</v>
      </c>
      <c r="CW88" s="11"/>
      <c r="CX88" s="11"/>
      <c r="CY88" s="11"/>
      <c r="CZ88" s="11"/>
      <c r="DA88" s="27"/>
      <c r="DB88" s="11"/>
      <c r="DC88" s="11" t="s">
        <v>48</v>
      </c>
      <c r="DH88" s="12" t="s">
        <v>48</v>
      </c>
      <c r="DI88" s="12" t="s">
        <v>48</v>
      </c>
      <c r="DJ88" s="12" t="s">
        <v>48</v>
      </c>
      <c r="DK88" s="11"/>
      <c r="DL88" s="11"/>
      <c r="DM88" s="11"/>
      <c r="DN88" s="11"/>
      <c r="DO88" s="27"/>
      <c r="DP88" s="11"/>
      <c r="DQ88" s="11" t="s">
        <v>48</v>
      </c>
      <c r="DV88" s="12" t="s">
        <v>48</v>
      </c>
      <c r="DW88" s="12" t="s">
        <v>48</v>
      </c>
      <c r="DX88" s="12" t="s">
        <v>48</v>
      </c>
      <c r="DY88" s="11"/>
      <c r="DZ88" s="11"/>
      <c r="EA88" s="11"/>
      <c r="EB88" s="11"/>
      <c r="EC88" s="27"/>
      <c r="ED88" s="11"/>
      <c r="EE88" s="11" t="s">
        <v>48</v>
      </c>
      <c r="EJ88" s="12" t="s">
        <v>48</v>
      </c>
      <c r="EK88" s="12" t="s">
        <v>48</v>
      </c>
      <c r="EL88" s="12" t="s">
        <v>48</v>
      </c>
      <c r="EM88" s="11"/>
      <c r="EN88" s="11"/>
      <c r="EO88" s="11"/>
      <c r="EP88" s="11"/>
      <c r="EQ88" s="27"/>
      <c r="ER88" s="11"/>
      <c r="ES88" s="11" t="s">
        <v>48</v>
      </c>
      <c r="EX88" s="12" t="s">
        <v>48</v>
      </c>
      <c r="EY88" s="12" t="s">
        <v>48</v>
      </c>
      <c r="EZ88" s="12" t="s">
        <v>48</v>
      </c>
      <c r="FA88" s="11"/>
      <c r="FB88" s="11"/>
      <c r="FC88" s="11"/>
      <c r="FD88" s="11"/>
      <c r="FE88" s="27"/>
      <c r="FF88" s="11"/>
      <c r="FG88" s="11" t="s">
        <v>48</v>
      </c>
      <c r="FL88" s="12" t="s">
        <v>48</v>
      </c>
      <c r="FM88" s="12" t="s">
        <v>48</v>
      </c>
      <c r="FN88" s="12" t="s">
        <v>48</v>
      </c>
      <c r="FO88" s="11"/>
      <c r="FP88" s="11"/>
      <c r="FQ88" s="11"/>
      <c r="FR88" s="11"/>
      <c r="FS88" s="27"/>
      <c r="FT88" s="11"/>
      <c r="FU88" s="11" t="s">
        <v>48</v>
      </c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N88" s="12" t="s">
        <v>48</v>
      </c>
      <c r="GO88" s="12" t="s">
        <v>48</v>
      </c>
      <c r="GP88" s="12" t="s">
        <v>48</v>
      </c>
      <c r="GQ88" s="11"/>
      <c r="GR88" s="11"/>
      <c r="GS88" s="11"/>
      <c r="GT88" s="11"/>
      <c r="GU88" s="27"/>
      <c r="GV88" s="11"/>
      <c r="GW88" s="11" t="s">
        <v>48</v>
      </c>
      <c r="GX88" s="11"/>
      <c r="GY88" s="11"/>
      <c r="GZ88" s="11"/>
      <c r="HA88" s="11"/>
      <c r="HB88" s="11"/>
      <c r="HC88" s="11"/>
      <c r="HD88" s="11"/>
      <c r="HI88" s="12" t="s">
        <v>48</v>
      </c>
      <c r="HJ88" s="12" t="s">
        <v>48</v>
      </c>
      <c r="HK88" s="12" t="s">
        <v>48</v>
      </c>
      <c r="HL88" s="11"/>
      <c r="HM88" s="11"/>
      <c r="HN88" s="11"/>
      <c r="HO88" s="11"/>
      <c r="HP88" s="27"/>
      <c r="HQ88" s="11"/>
      <c r="HR88" s="11" t="s">
        <v>48</v>
      </c>
      <c r="HW88" s="12" t="s">
        <v>48</v>
      </c>
      <c r="HX88" s="12" t="s">
        <v>48</v>
      </c>
      <c r="HY88" s="12" t="s">
        <v>48</v>
      </c>
    </row>
    <row r="89" spans="2:233" x14ac:dyDescent="0.2">
      <c r="B89" s="8">
        <v>43985</v>
      </c>
      <c r="C89" s="11"/>
      <c r="D89" s="11"/>
      <c r="E89" s="11"/>
      <c r="F89" s="11"/>
      <c r="G89" s="27"/>
      <c r="H89" s="11"/>
      <c r="I89" s="11" t="s">
        <v>48</v>
      </c>
      <c r="J89" s="11"/>
      <c r="K89" s="11"/>
      <c r="L89" s="11"/>
      <c r="M89" s="11"/>
      <c r="N89" s="27"/>
      <c r="O89" s="11"/>
      <c r="P89" s="11" t="s">
        <v>48</v>
      </c>
      <c r="Q89" s="11"/>
      <c r="R89" s="11"/>
      <c r="S89" s="11"/>
      <c r="T89" s="11"/>
      <c r="U89" s="27"/>
      <c r="V89" s="11"/>
      <c r="W89" s="11" t="s">
        <v>48</v>
      </c>
      <c r="AB89" s="12" t="s">
        <v>48</v>
      </c>
      <c r="AC89" s="12" t="s">
        <v>48</v>
      </c>
      <c r="AD89" s="12" t="s">
        <v>48</v>
      </c>
      <c r="AE89" s="11"/>
      <c r="AF89" s="11"/>
      <c r="AG89" s="11"/>
      <c r="AH89" s="11"/>
      <c r="AI89" s="27"/>
      <c r="AJ89" s="11"/>
      <c r="AK89" s="11" t="s">
        <v>48</v>
      </c>
      <c r="AP89" s="12" t="s">
        <v>48</v>
      </c>
      <c r="AQ89" s="12" t="s">
        <v>48</v>
      </c>
      <c r="AR89" s="12" t="s">
        <v>48</v>
      </c>
      <c r="AS89" s="11"/>
      <c r="AT89" s="11"/>
      <c r="AU89" s="11"/>
      <c r="AV89" s="11"/>
      <c r="AW89" s="27"/>
      <c r="AX89" s="11"/>
      <c r="AY89" s="11" t="s">
        <v>48</v>
      </c>
      <c r="BD89" s="12" t="s">
        <v>48</v>
      </c>
      <c r="BE89" s="12" t="s">
        <v>48</v>
      </c>
      <c r="BF89" s="12" t="s">
        <v>48</v>
      </c>
      <c r="BG89" s="11"/>
      <c r="BH89" s="11"/>
      <c r="BI89" s="11"/>
      <c r="BJ89" s="11"/>
      <c r="BK89" s="27"/>
      <c r="BL89" s="11"/>
      <c r="BM89" s="11" t="s">
        <v>48</v>
      </c>
      <c r="BR89" s="12" t="s">
        <v>48</v>
      </c>
      <c r="BS89" s="12" t="s">
        <v>48</v>
      </c>
      <c r="BT89" s="12" t="s">
        <v>48</v>
      </c>
      <c r="BU89" s="11"/>
      <c r="BV89" s="11"/>
      <c r="BW89" s="11"/>
      <c r="BX89" s="11"/>
      <c r="BY89" s="27"/>
      <c r="BZ89" s="11"/>
      <c r="CA89" s="11" t="s">
        <v>48</v>
      </c>
      <c r="CF89" s="12" t="s">
        <v>48</v>
      </c>
      <c r="CG89" s="12" t="s">
        <v>48</v>
      </c>
      <c r="CH89" s="12" t="s">
        <v>48</v>
      </c>
      <c r="CI89" s="11"/>
      <c r="CJ89" s="11"/>
      <c r="CK89" s="11"/>
      <c r="CL89" s="11"/>
      <c r="CM89" s="27"/>
      <c r="CN89" s="11"/>
      <c r="CO89" s="11" t="s">
        <v>48</v>
      </c>
      <c r="CT89" s="12" t="s">
        <v>48</v>
      </c>
      <c r="CU89" s="12" t="s">
        <v>48</v>
      </c>
      <c r="CV89" s="12" t="s">
        <v>48</v>
      </c>
      <c r="CW89" s="11"/>
      <c r="CX89" s="11"/>
      <c r="CY89" s="11"/>
      <c r="CZ89" s="11"/>
      <c r="DA89" s="27"/>
      <c r="DB89" s="11"/>
      <c r="DC89" s="11" t="s">
        <v>48</v>
      </c>
      <c r="DH89" s="12" t="s">
        <v>48</v>
      </c>
      <c r="DI89" s="12" t="s">
        <v>48</v>
      </c>
      <c r="DJ89" s="12" t="s">
        <v>48</v>
      </c>
      <c r="DK89" s="11"/>
      <c r="DL89" s="11"/>
      <c r="DM89" s="11"/>
      <c r="DN89" s="11"/>
      <c r="DO89" s="27"/>
      <c r="DP89" s="11"/>
      <c r="DQ89" s="11" t="s">
        <v>48</v>
      </c>
      <c r="DV89" s="12" t="s">
        <v>48</v>
      </c>
      <c r="DW89" s="12" t="s">
        <v>48</v>
      </c>
      <c r="DX89" s="12" t="s">
        <v>48</v>
      </c>
      <c r="DY89" s="11"/>
      <c r="DZ89" s="11"/>
      <c r="EA89" s="11"/>
      <c r="EB89" s="11"/>
      <c r="EC89" s="27"/>
      <c r="ED89" s="11"/>
      <c r="EE89" s="11" t="s">
        <v>48</v>
      </c>
      <c r="EJ89" s="12" t="s">
        <v>48</v>
      </c>
      <c r="EK89" s="12" t="s">
        <v>48</v>
      </c>
      <c r="EL89" s="12" t="s">
        <v>48</v>
      </c>
      <c r="EM89" s="11"/>
      <c r="EN89" s="11"/>
      <c r="EO89" s="11"/>
      <c r="EP89" s="11"/>
      <c r="EQ89" s="27"/>
      <c r="ER89" s="11"/>
      <c r="ES89" s="11" t="s">
        <v>48</v>
      </c>
      <c r="EX89" s="12" t="s">
        <v>48</v>
      </c>
      <c r="EY89" s="12" t="s">
        <v>48</v>
      </c>
      <c r="EZ89" s="12" t="s">
        <v>48</v>
      </c>
      <c r="FA89" s="11"/>
      <c r="FB89" s="11"/>
      <c r="FC89" s="11"/>
      <c r="FD89" s="11"/>
      <c r="FE89" s="27"/>
      <c r="FF89" s="11"/>
      <c r="FG89" s="11" t="s">
        <v>48</v>
      </c>
      <c r="FL89" s="12" t="s">
        <v>48</v>
      </c>
      <c r="FM89" s="12" t="s">
        <v>48</v>
      </c>
      <c r="FN89" s="12" t="s">
        <v>48</v>
      </c>
      <c r="FO89" s="11"/>
      <c r="FP89" s="11"/>
      <c r="FQ89" s="11"/>
      <c r="FR89" s="11"/>
      <c r="FS89" s="27"/>
      <c r="FT89" s="11"/>
      <c r="FU89" s="11" t="s">
        <v>48</v>
      </c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N89" s="12" t="s">
        <v>48</v>
      </c>
      <c r="GO89" s="12" t="s">
        <v>48</v>
      </c>
      <c r="GP89" s="12" t="s">
        <v>48</v>
      </c>
      <c r="GQ89" s="11"/>
      <c r="GR89" s="11"/>
      <c r="GS89" s="11"/>
      <c r="GT89" s="11"/>
      <c r="GU89" s="27"/>
      <c r="GV89" s="11"/>
      <c r="GW89" s="11" t="s">
        <v>48</v>
      </c>
      <c r="GX89" s="11"/>
      <c r="GY89" s="11"/>
      <c r="GZ89" s="11"/>
      <c r="HA89" s="11"/>
      <c r="HB89" s="11"/>
      <c r="HC89" s="11"/>
      <c r="HD89" s="11"/>
      <c r="HI89" s="12" t="s">
        <v>48</v>
      </c>
      <c r="HJ89" s="12" t="s">
        <v>48</v>
      </c>
      <c r="HK89" s="12" t="s">
        <v>48</v>
      </c>
      <c r="HL89" s="11"/>
      <c r="HM89" s="11"/>
      <c r="HN89" s="11"/>
      <c r="HO89" s="11"/>
      <c r="HP89" s="27"/>
      <c r="HQ89" s="11"/>
      <c r="HR89" s="11" t="s">
        <v>48</v>
      </c>
      <c r="HW89" s="12" t="s">
        <v>48</v>
      </c>
      <c r="HX89" s="12" t="s">
        <v>48</v>
      </c>
      <c r="HY89" s="12" t="s">
        <v>48</v>
      </c>
    </row>
    <row r="90" spans="2:233" x14ac:dyDescent="0.2">
      <c r="B90" s="8">
        <v>43986</v>
      </c>
      <c r="C90" s="11"/>
      <c r="D90" s="11"/>
      <c r="E90" s="11"/>
      <c r="F90" s="11"/>
      <c r="G90" s="27"/>
      <c r="H90" s="11"/>
      <c r="I90" s="11" t="s">
        <v>48</v>
      </c>
      <c r="J90" s="11"/>
      <c r="K90" s="11"/>
      <c r="L90" s="11"/>
      <c r="M90" s="11"/>
      <c r="N90" s="27"/>
      <c r="O90" s="11"/>
      <c r="P90" s="11" t="s">
        <v>48</v>
      </c>
      <c r="Q90" s="11"/>
      <c r="R90" s="11"/>
      <c r="S90" s="11"/>
      <c r="T90" s="11"/>
      <c r="U90" s="27"/>
      <c r="V90" s="11"/>
      <c r="W90" s="11" t="s">
        <v>48</v>
      </c>
      <c r="AB90" s="12" t="s">
        <v>48</v>
      </c>
      <c r="AC90" s="12" t="s">
        <v>48</v>
      </c>
      <c r="AD90" s="12" t="s">
        <v>48</v>
      </c>
      <c r="AE90" s="11"/>
      <c r="AF90" s="11"/>
      <c r="AG90" s="11"/>
      <c r="AH90" s="11"/>
      <c r="AI90" s="27"/>
      <c r="AJ90" s="11"/>
      <c r="AK90" s="11" t="s">
        <v>48</v>
      </c>
      <c r="AP90" s="12" t="s">
        <v>48</v>
      </c>
      <c r="AQ90" s="12" t="s">
        <v>48</v>
      </c>
      <c r="AR90" s="12" t="s">
        <v>48</v>
      </c>
      <c r="AS90" s="11"/>
      <c r="AT90" s="11"/>
      <c r="AU90" s="11"/>
      <c r="AV90" s="11"/>
      <c r="AW90" s="27"/>
      <c r="AX90" s="11"/>
      <c r="AY90" s="11" t="s">
        <v>48</v>
      </c>
      <c r="BD90" s="12" t="s">
        <v>48</v>
      </c>
      <c r="BE90" s="12" t="s">
        <v>48</v>
      </c>
      <c r="BF90" s="12" t="s">
        <v>48</v>
      </c>
      <c r="BG90" s="11"/>
      <c r="BH90" s="11"/>
      <c r="BI90" s="11"/>
      <c r="BJ90" s="11"/>
      <c r="BK90" s="27"/>
      <c r="BL90" s="11"/>
      <c r="BM90" s="11" t="s">
        <v>48</v>
      </c>
      <c r="BR90" s="12" t="s">
        <v>48</v>
      </c>
      <c r="BS90" s="12" t="s">
        <v>48</v>
      </c>
      <c r="BT90" s="12" t="s">
        <v>48</v>
      </c>
      <c r="BU90" s="11"/>
      <c r="BV90" s="11"/>
      <c r="BW90" s="11"/>
      <c r="BX90" s="11"/>
      <c r="BY90" s="27"/>
      <c r="BZ90" s="11"/>
      <c r="CA90" s="11" t="s">
        <v>48</v>
      </c>
      <c r="CF90" s="12" t="s">
        <v>48</v>
      </c>
      <c r="CG90" s="12" t="s">
        <v>48</v>
      </c>
      <c r="CH90" s="12" t="s">
        <v>48</v>
      </c>
      <c r="CI90" s="11"/>
      <c r="CJ90" s="11"/>
      <c r="CK90" s="11"/>
      <c r="CL90" s="11"/>
      <c r="CM90" s="27"/>
      <c r="CN90" s="11"/>
      <c r="CO90" s="11" t="s">
        <v>48</v>
      </c>
      <c r="CT90" s="12" t="s">
        <v>48</v>
      </c>
      <c r="CU90" s="12" t="s">
        <v>48</v>
      </c>
      <c r="CV90" s="12" t="s">
        <v>48</v>
      </c>
      <c r="CW90" s="11"/>
      <c r="CX90" s="11"/>
      <c r="CY90" s="11"/>
      <c r="CZ90" s="11"/>
      <c r="DA90" s="27"/>
      <c r="DB90" s="11"/>
      <c r="DC90" s="11" t="s">
        <v>48</v>
      </c>
      <c r="DH90" s="12" t="s">
        <v>48</v>
      </c>
      <c r="DI90" s="12" t="s">
        <v>48</v>
      </c>
      <c r="DJ90" s="12" t="s">
        <v>48</v>
      </c>
      <c r="DK90" s="11"/>
      <c r="DL90" s="11"/>
      <c r="DM90" s="11"/>
      <c r="DN90" s="11"/>
      <c r="DO90" s="27"/>
      <c r="DP90" s="11"/>
      <c r="DQ90" s="11" t="s">
        <v>48</v>
      </c>
      <c r="DV90" s="12" t="s">
        <v>48</v>
      </c>
      <c r="DW90" s="12" t="s">
        <v>48</v>
      </c>
      <c r="DX90" s="12" t="s">
        <v>48</v>
      </c>
      <c r="DY90" s="11"/>
      <c r="DZ90" s="11"/>
      <c r="EA90" s="11"/>
      <c r="EB90" s="11"/>
      <c r="EC90" s="27"/>
      <c r="ED90" s="11"/>
      <c r="EE90" s="11" t="s">
        <v>48</v>
      </c>
      <c r="EJ90" s="12" t="s">
        <v>48</v>
      </c>
      <c r="EK90" s="12" t="s">
        <v>48</v>
      </c>
      <c r="EL90" s="12" t="s">
        <v>48</v>
      </c>
      <c r="EM90" s="11"/>
      <c r="EN90" s="11"/>
      <c r="EO90" s="11"/>
      <c r="EP90" s="11"/>
      <c r="EQ90" s="27"/>
      <c r="ER90" s="11"/>
      <c r="ES90" s="11" t="s">
        <v>48</v>
      </c>
      <c r="EX90" s="12" t="s">
        <v>48</v>
      </c>
      <c r="EY90" s="12" t="s">
        <v>48</v>
      </c>
      <c r="EZ90" s="12" t="s">
        <v>48</v>
      </c>
      <c r="FA90" s="11"/>
      <c r="FB90" s="11"/>
      <c r="FC90" s="11"/>
      <c r="FD90" s="11"/>
      <c r="FE90" s="27"/>
      <c r="FF90" s="11"/>
      <c r="FG90" s="11" t="s">
        <v>48</v>
      </c>
      <c r="FL90" s="12" t="s">
        <v>48</v>
      </c>
      <c r="FM90" s="12" t="s">
        <v>48</v>
      </c>
      <c r="FN90" s="12" t="s">
        <v>48</v>
      </c>
      <c r="FO90" s="11"/>
      <c r="FP90" s="11"/>
      <c r="FQ90" s="11"/>
      <c r="FR90" s="11"/>
      <c r="FS90" s="27"/>
      <c r="FT90" s="11"/>
      <c r="FU90" s="11" t="s">
        <v>48</v>
      </c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N90" s="12" t="s">
        <v>48</v>
      </c>
      <c r="GO90" s="12" t="s">
        <v>48</v>
      </c>
      <c r="GP90" s="12" t="s">
        <v>48</v>
      </c>
      <c r="GQ90" s="11"/>
      <c r="GR90" s="11"/>
      <c r="GS90" s="11"/>
      <c r="GT90" s="11"/>
      <c r="GU90" s="27"/>
      <c r="GV90" s="11"/>
      <c r="GW90" s="11" t="s">
        <v>48</v>
      </c>
      <c r="GX90" s="11"/>
      <c r="GY90" s="11"/>
      <c r="GZ90" s="11"/>
      <c r="HA90" s="11"/>
      <c r="HB90" s="11"/>
      <c r="HC90" s="11"/>
      <c r="HD90" s="11"/>
      <c r="HI90" s="12" t="s">
        <v>48</v>
      </c>
      <c r="HJ90" s="12" t="s">
        <v>48</v>
      </c>
      <c r="HK90" s="12" t="s">
        <v>48</v>
      </c>
      <c r="HL90" s="11"/>
      <c r="HM90" s="11"/>
      <c r="HN90" s="11"/>
      <c r="HO90" s="11"/>
      <c r="HP90" s="27"/>
      <c r="HQ90" s="11"/>
      <c r="HR90" s="11" t="s">
        <v>48</v>
      </c>
      <c r="HW90" s="12" t="s">
        <v>48</v>
      </c>
      <c r="HX90" s="12" t="s">
        <v>48</v>
      </c>
      <c r="HY90" s="12" t="s">
        <v>48</v>
      </c>
    </row>
    <row r="91" spans="2:233" x14ac:dyDescent="0.2">
      <c r="B91" s="8">
        <v>43987</v>
      </c>
      <c r="C91" s="11"/>
      <c r="D91" s="11"/>
      <c r="E91" s="11"/>
      <c r="F91" s="11"/>
      <c r="G91" s="27"/>
      <c r="H91" s="11"/>
      <c r="I91" s="11" t="s">
        <v>48</v>
      </c>
      <c r="J91" s="11"/>
      <c r="K91" s="11"/>
      <c r="L91" s="11"/>
      <c r="M91" s="11"/>
      <c r="N91" s="27"/>
      <c r="O91" s="11"/>
      <c r="P91" s="11" t="s">
        <v>48</v>
      </c>
      <c r="Q91" s="11"/>
      <c r="R91" s="11"/>
      <c r="S91" s="11"/>
      <c r="T91" s="11"/>
      <c r="U91" s="27"/>
      <c r="V91" s="11"/>
      <c r="W91" s="11" t="s">
        <v>48</v>
      </c>
      <c r="AB91" s="12" t="s">
        <v>48</v>
      </c>
      <c r="AC91" s="12" t="s">
        <v>48</v>
      </c>
      <c r="AD91" s="12" t="s">
        <v>48</v>
      </c>
      <c r="AE91" s="11"/>
      <c r="AF91" s="11"/>
      <c r="AG91" s="11"/>
      <c r="AH91" s="11"/>
      <c r="AI91" s="27"/>
      <c r="AJ91" s="11"/>
      <c r="AK91" s="11" t="s">
        <v>48</v>
      </c>
      <c r="AP91" s="12" t="s">
        <v>48</v>
      </c>
      <c r="AQ91" s="12" t="s">
        <v>48</v>
      </c>
      <c r="AR91" s="12" t="s">
        <v>48</v>
      </c>
      <c r="AS91" s="11"/>
      <c r="AT91" s="11"/>
      <c r="AU91" s="11"/>
      <c r="AV91" s="11"/>
      <c r="AW91" s="27"/>
      <c r="AX91" s="11"/>
      <c r="AY91" s="11" t="s">
        <v>48</v>
      </c>
      <c r="BD91" s="12" t="s">
        <v>48</v>
      </c>
      <c r="BE91" s="12" t="s">
        <v>48</v>
      </c>
      <c r="BF91" s="12" t="s">
        <v>48</v>
      </c>
      <c r="BG91" s="11"/>
      <c r="BH91" s="11"/>
      <c r="BI91" s="11"/>
      <c r="BJ91" s="11"/>
      <c r="BK91" s="27"/>
      <c r="BL91" s="11"/>
      <c r="BM91" s="11" t="s">
        <v>48</v>
      </c>
      <c r="BR91" s="12" t="s">
        <v>48</v>
      </c>
      <c r="BS91" s="12" t="s">
        <v>48</v>
      </c>
      <c r="BT91" s="12" t="s">
        <v>48</v>
      </c>
      <c r="BU91" s="11"/>
      <c r="BV91" s="11"/>
      <c r="BW91" s="11"/>
      <c r="BX91" s="11"/>
      <c r="BY91" s="27"/>
      <c r="BZ91" s="11"/>
      <c r="CA91" s="11" t="s">
        <v>48</v>
      </c>
      <c r="CF91" s="12" t="s">
        <v>48</v>
      </c>
      <c r="CG91" s="12" t="s">
        <v>48</v>
      </c>
      <c r="CH91" s="12" t="s">
        <v>48</v>
      </c>
      <c r="CI91" s="11"/>
      <c r="CJ91" s="11"/>
      <c r="CK91" s="11"/>
      <c r="CL91" s="11"/>
      <c r="CM91" s="27"/>
      <c r="CN91" s="11"/>
      <c r="CO91" s="11" t="s">
        <v>48</v>
      </c>
      <c r="CT91" s="12" t="s">
        <v>48</v>
      </c>
      <c r="CU91" s="12" t="s">
        <v>48</v>
      </c>
      <c r="CV91" s="12" t="s">
        <v>48</v>
      </c>
      <c r="CW91" s="11"/>
      <c r="CX91" s="11"/>
      <c r="CY91" s="11"/>
      <c r="CZ91" s="11"/>
      <c r="DA91" s="27"/>
      <c r="DB91" s="11"/>
      <c r="DC91" s="11" t="s">
        <v>48</v>
      </c>
      <c r="DH91" s="12" t="s">
        <v>48</v>
      </c>
      <c r="DI91" s="12" t="s">
        <v>48</v>
      </c>
      <c r="DJ91" s="12" t="s">
        <v>48</v>
      </c>
      <c r="DK91" s="11"/>
      <c r="DL91" s="11"/>
      <c r="DM91" s="11"/>
      <c r="DN91" s="11"/>
      <c r="DO91" s="27"/>
      <c r="DP91" s="11"/>
      <c r="DQ91" s="11" t="s">
        <v>48</v>
      </c>
      <c r="DV91" s="12" t="s">
        <v>48</v>
      </c>
      <c r="DW91" s="12" t="s">
        <v>48</v>
      </c>
      <c r="DX91" s="12" t="s">
        <v>48</v>
      </c>
      <c r="DY91" s="11"/>
      <c r="DZ91" s="11"/>
      <c r="EA91" s="11"/>
      <c r="EB91" s="11"/>
      <c r="EC91" s="27"/>
      <c r="ED91" s="11"/>
      <c r="EE91" s="11" t="s">
        <v>48</v>
      </c>
      <c r="EJ91" s="12" t="s">
        <v>48</v>
      </c>
      <c r="EK91" s="12" t="s">
        <v>48</v>
      </c>
      <c r="EL91" s="12" t="s">
        <v>48</v>
      </c>
      <c r="EM91" s="11"/>
      <c r="EN91" s="11"/>
      <c r="EO91" s="11"/>
      <c r="EP91" s="11"/>
      <c r="EQ91" s="27"/>
      <c r="ER91" s="11"/>
      <c r="ES91" s="11" t="s">
        <v>48</v>
      </c>
      <c r="EX91" s="12" t="s">
        <v>48</v>
      </c>
      <c r="EY91" s="12" t="s">
        <v>48</v>
      </c>
      <c r="EZ91" s="12" t="s">
        <v>48</v>
      </c>
      <c r="FA91" s="11"/>
      <c r="FB91" s="11"/>
      <c r="FC91" s="11"/>
      <c r="FD91" s="11"/>
      <c r="FE91" s="27"/>
      <c r="FF91" s="11"/>
      <c r="FG91" s="11" t="s">
        <v>48</v>
      </c>
      <c r="FL91" s="12" t="s">
        <v>48</v>
      </c>
      <c r="FM91" s="12" t="s">
        <v>48</v>
      </c>
      <c r="FN91" s="12" t="s">
        <v>48</v>
      </c>
      <c r="FO91" s="11"/>
      <c r="FP91" s="11"/>
      <c r="FQ91" s="11"/>
      <c r="FR91" s="11"/>
      <c r="FS91" s="27"/>
      <c r="FT91" s="11"/>
      <c r="FU91" s="11" t="s">
        <v>48</v>
      </c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N91" s="12" t="s">
        <v>48</v>
      </c>
      <c r="GO91" s="12" t="s">
        <v>48</v>
      </c>
      <c r="GP91" s="12" t="s">
        <v>48</v>
      </c>
      <c r="GQ91" s="11"/>
      <c r="GR91" s="11"/>
      <c r="GS91" s="11"/>
      <c r="GT91" s="11"/>
      <c r="GU91" s="27"/>
      <c r="GV91" s="11"/>
      <c r="GW91" s="11" t="s">
        <v>48</v>
      </c>
      <c r="GX91" s="11"/>
      <c r="GY91" s="11"/>
      <c r="GZ91" s="11"/>
      <c r="HA91" s="11"/>
      <c r="HB91" s="11"/>
      <c r="HC91" s="11"/>
      <c r="HD91" s="11"/>
      <c r="HI91" s="12" t="s">
        <v>48</v>
      </c>
      <c r="HJ91" s="12" t="s">
        <v>48</v>
      </c>
      <c r="HK91" s="12" t="s">
        <v>48</v>
      </c>
      <c r="HL91" s="11"/>
      <c r="HM91" s="11"/>
      <c r="HN91" s="11"/>
      <c r="HO91" s="11"/>
      <c r="HP91" s="27"/>
      <c r="HQ91" s="11"/>
      <c r="HR91" s="11" t="s">
        <v>48</v>
      </c>
      <c r="HW91" s="12" t="s">
        <v>48</v>
      </c>
      <c r="HX91" s="12" t="s">
        <v>48</v>
      </c>
      <c r="HY91" s="12" t="s">
        <v>48</v>
      </c>
    </row>
    <row r="92" spans="2:233" x14ac:dyDescent="0.2">
      <c r="B92" s="8">
        <v>43988</v>
      </c>
      <c r="C92" s="11"/>
      <c r="D92" s="11"/>
      <c r="E92" s="11"/>
      <c r="F92" s="11"/>
      <c r="G92" s="27"/>
      <c r="H92" s="11"/>
      <c r="I92" s="11" t="s">
        <v>48</v>
      </c>
      <c r="J92" s="11"/>
      <c r="K92" s="11"/>
      <c r="L92" s="11"/>
      <c r="M92" s="11"/>
      <c r="N92" s="27"/>
      <c r="O92" s="11"/>
      <c r="P92" s="11" t="s">
        <v>48</v>
      </c>
      <c r="Q92" s="11"/>
      <c r="R92" s="11"/>
      <c r="S92" s="11"/>
      <c r="T92" s="11"/>
      <c r="U92" s="27"/>
      <c r="V92" s="11"/>
      <c r="W92" s="11" t="s">
        <v>48</v>
      </c>
      <c r="AB92" s="12" t="s">
        <v>48</v>
      </c>
      <c r="AC92" s="12" t="s">
        <v>48</v>
      </c>
      <c r="AD92" s="12" t="s">
        <v>48</v>
      </c>
      <c r="AE92" s="11"/>
      <c r="AF92" s="11"/>
      <c r="AG92" s="11"/>
      <c r="AH92" s="11"/>
      <c r="AI92" s="27"/>
      <c r="AJ92" s="11"/>
      <c r="AK92" s="11" t="s">
        <v>48</v>
      </c>
      <c r="AP92" s="12" t="s">
        <v>48</v>
      </c>
      <c r="AQ92" s="12" t="s">
        <v>48</v>
      </c>
      <c r="AR92" s="12" t="s">
        <v>48</v>
      </c>
      <c r="AS92" s="11"/>
      <c r="AT92" s="11"/>
      <c r="AU92" s="11"/>
      <c r="AV92" s="11"/>
      <c r="AW92" s="27"/>
      <c r="AX92" s="11"/>
      <c r="AY92" s="11" t="s">
        <v>48</v>
      </c>
      <c r="BD92" s="12" t="s">
        <v>48</v>
      </c>
      <c r="BE92" s="12" t="s">
        <v>48</v>
      </c>
      <c r="BF92" s="12" t="s">
        <v>48</v>
      </c>
      <c r="BG92" s="11"/>
      <c r="BH92" s="11"/>
      <c r="BI92" s="11"/>
      <c r="BJ92" s="11"/>
      <c r="BK92" s="27"/>
      <c r="BL92" s="11"/>
      <c r="BM92" s="11" t="s">
        <v>48</v>
      </c>
      <c r="BR92" s="12" t="s">
        <v>48</v>
      </c>
      <c r="BS92" s="12" t="s">
        <v>48</v>
      </c>
      <c r="BT92" s="12" t="s">
        <v>48</v>
      </c>
      <c r="BU92" s="11"/>
      <c r="BV92" s="11"/>
      <c r="BW92" s="11"/>
      <c r="BX92" s="11"/>
      <c r="BY92" s="27"/>
      <c r="BZ92" s="11"/>
      <c r="CA92" s="11" t="s">
        <v>48</v>
      </c>
      <c r="CF92" s="12" t="s">
        <v>48</v>
      </c>
      <c r="CG92" s="12" t="s">
        <v>48</v>
      </c>
      <c r="CH92" s="12" t="s">
        <v>48</v>
      </c>
      <c r="CI92" s="11"/>
      <c r="CJ92" s="11"/>
      <c r="CK92" s="11"/>
      <c r="CL92" s="11"/>
      <c r="CM92" s="27"/>
      <c r="CN92" s="11"/>
      <c r="CO92" s="11" t="s">
        <v>48</v>
      </c>
      <c r="CT92" s="12" t="s">
        <v>48</v>
      </c>
      <c r="CU92" s="12" t="s">
        <v>48</v>
      </c>
      <c r="CV92" s="12" t="s">
        <v>48</v>
      </c>
      <c r="CW92" s="11"/>
      <c r="CX92" s="11"/>
      <c r="CY92" s="11"/>
      <c r="CZ92" s="11"/>
      <c r="DA92" s="27"/>
      <c r="DB92" s="11"/>
      <c r="DC92" s="11" t="s">
        <v>48</v>
      </c>
      <c r="DH92" s="12" t="s">
        <v>48</v>
      </c>
      <c r="DI92" s="12" t="s">
        <v>48</v>
      </c>
      <c r="DJ92" s="12" t="s">
        <v>48</v>
      </c>
      <c r="DK92" s="11"/>
      <c r="DL92" s="11"/>
      <c r="DM92" s="11"/>
      <c r="DN92" s="11"/>
      <c r="DO92" s="27"/>
      <c r="DP92" s="11"/>
      <c r="DQ92" s="11" t="s">
        <v>48</v>
      </c>
      <c r="DV92" s="12" t="s">
        <v>48</v>
      </c>
      <c r="DW92" s="12" t="s">
        <v>48</v>
      </c>
      <c r="DX92" s="12" t="s">
        <v>48</v>
      </c>
      <c r="DY92" s="11"/>
      <c r="DZ92" s="11"/>
      <c r="EA92" s="11"/>
      <c r="EB92" s="11"/>
      <c r="EC92" s="27"/>
      <c r="ED92" s="11"/>
      <c r="EE92" s="11" t="s">
        <v>48</v>
      </c>
      <c r="EJ92" s="12" t="s">
        <v>48</v>
      </c>
      <c r="EK92" s="12" t="s">
        <v>48</v>
      </c>
      <c r="EL92" s="12" t="s">
        <v>48</v>
      </c>
      <c r="EM92" s="11"/>
      <c r="EN92" s="11"/>
      <c r="EO92" s="11"/>
      <c r="EP92" s="11"/>
      <c r="EQ92" s="27"/>
      <c r="ER92" s="11"/>
      <c r="ES92" s="11" t="s">
        <v>48</v>
      </c>
      <c r="EX92" s="12" t="s">
        <v>48</v>
      </c>
      <c r="EY92" s="12" t="s">
        <v>48</v>
      </c>
      <c r="EZ92" s="12" t="s">
        <v>48</v>
      </c>
      <c r="FA92" s="11"/>
      <c r="FB92" s="11"/>
      <c r="FC92" s="11"/>
      <c r="FD92" s="11"/>
      <c r="FE92" s="27"/>
      <c r="FF92" s="11"/>
      <c r="FG92" s="11" t="s">
        <v>48</v>
      </c>
      <c r="FL92" s="12" t="s">
        <v>48</v>
      </c>
      <c r="FM92" s="12" t="s">
        <v>48</v>
      </c>
      <c r="FN92" s="12" t="s">
        <v>48</v>
      </c>
      <c r="FO92" s="11"/>
      <c r="FP92" s="11"/>
      <c r="FQ92" s="11"/>
      <c r="FR92" s="11"/>
      <c r="FS92" s="27"/>
      <c r="FT92" s="11"/>
      <c r="FU92" s="11" t="s">
        <v>48</v>
      </c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N92" s="12" t="s">
        <v>48</v>
      </c>
      <c r="GO92" s="12" t="s">
        <v>48</v>
      </c>
      <c r="GP92" s="12" t="s">
        <v>48</v>
      </c>
      <c r="GQ92" s="11"/>
      <c r="GR92" s="11"/>
      <c r="GS92" s="11"/>
      <c r="GT92" s="11"/>
      <c r="GU92" s="27"/>
      <c r="GV92" s="11"/>
      <c r="GW92" s="11" t="s">
        <v>48</v>
      </c>
      <c r="GX92" s="11"/>
      <c r="GY92" s="11"/>
      <c r="GZ92" s="11"/>
      <c r="HA92" s="11"/>
      <c r="HB92" s="11"/>
      <c r="HC92" s="11"/>
      <c r="HD92" s="11"/>
      <c r="HI92" s="12" t="s">
        <v>48</v>
      </c>
      <c r="HJ92" s="12" t="s">
        <v>48</v>
      </c>
      <c r="HK92" s="12" t="s">
        <v>48</v>
      </c>
      <c r="HL92" s="11"/>
      <c r="HM92" s="11"/>
      <c r="HN92" s="11"/>
      <c r="HO92" s="11"/>
      <c r="HP92" s="27"/>
      <c r="HQ92" s="11"/>
      <c r="HR92" s="11" t="s">
        <v>48</v>
      </c>
      <c r="HW92" s="12" t="s">
        <v>48</v>
      </c>
      <c r="HX92" s="12" t="s">
        <v>48</v>
      </c>
      <c r="HY92" s="12" t="s">
        <v>48</v>
      </c>
    </row>
    <row r="93" spans="2:233" x14ac:dyDescent="0.2">
      <c r="B93" s="8">
        <v>43989</v>
      </c>
      <c r="C93" s="11"/>
      <c r="D93" s="11"/>
      <c r="E93" s="11"/>
      <c r="F93" s="11"/>
      <c r="G93" s="27"/>
      <c r="H93" s="11"/>
      <c r="I93" s="11" t="s">
        <v>48</v>
      </c>
      <c r="J93" s="11"/>
      <c r="K93" s="11"/>
      <c r="L93" s="11"/>
      <c r="M93" s="11"/>
      <c r="N93" s="27"/>
      <c r="O93" s="11"/>
      <c r="P93" s="11" t="s">
        <v>48</v>
      </c>
      <c r="Q93" s="11"/>
      <c r="R93" s="11"/>
      <c r="S93" s="11"/>
      <c r="T93" s="11"/>
      <c r="U93" s="27"/>
      <c r="V93" s="11"/>
      <c r="W93" s="11" t="s">
        <v>48</v>
      </c>
      <c r="AB93" s="12" t="s">
        <v>48</v>
      </c>
      <c r="AC93" s="12" t="s">
        <v>48</v>
      </c>
      <c r="AD93" s="12" t="s">
        <v>48</v>
      </c>
      <c r="AE93" s="11"/>
      <c r="AF93" s="11"/>
      <c r="AG93" s="11"/>
      <c r="AH93" s="11"/>
      <c r="AI93" s="27"/>
      <c r="AJ93" s="11"/>
      <c r="AK93" s="11" t="s">
        <v>48</v>
      </c>
      <c r="AP93" s="12" t="s">
        <v>48</v>
      </c>
      <c r="AQ93" s="12" t="s">
        <v>48</v>
      </c>
      <c r="AR93" s="12" t="s">
        <v>48</v>
      </c>
      <c r="AS93" s="11"/>
      <c r="AT93" s="11"/>
      <c r="AU93" s="11"/>
      <c r="AV93" s="11"/>
      <c r="AW93" s="27"/>
      <c r="AX93" s="11"/>
      <c r="AY93" s="11" t="s">
        <v>48</v>
      </c>
      <c r="BD93" s="12" t="s">
        <v>48</v>
      </c>
      <c r="BE93" s="12" t="s">
        <v>48</v>
      </c>
      <c r="BF93" s="12" t="s">
        <v>48</v>
      </c>
      <c r="BG93" s="11"/>
      <c r="BH93" s="11"/>
      <c r="BI93" s="11"/>
      <c r="BJ93" s="11"/>
      <c r="BK93" s="27"/>
      <c r="BL93" s="11"/>
      <c r="BM93" s="11" t="s">
        <v>48</v>
      </c>
      <c r="BR93" s="12" t="s">
        <v>48</v>
      </c>
      <c r="BS93" s="12" t="s">
        <v>48</v>
      </c>
      <c r="BT93" s="12" t="s">
        <v>48</v>
      </c>
      <c r="BU93" s="11"/>
      <c r="BV93" s="11"/>
      <c r="BW93" s="11"/>
      <c r="BX93" s="11"/>
      <c r="BY93" s="27"/>
      <c r="BZ93" s="11"/>
      <c r="CA93" s="11" t="s">
        <v>48</v>
      </c>
      <c r="CF93" s="12" t="s">
        <v>48</v>
      </c>
      <c r="CG93" s="12" t="s">
        <v>48</v>
      </c>
      <c r="CH93" s="12" t="s">
        <v>48</v>
      </c>
      <c r="CI93" s="11"/>
      <c r="CJ93" s="11"/>
      <c r="CK93" s="11"/>
      <c r="CL93" s="11"/>
      <c r="CM93" s="27"/>
      <c r="CN93" s="11"/>
      <c r="CO93" s="11" t="s">
        <v>48</v>
      </c>
      <c r="CT93" s="12" t="s">
        <v>48</v>
      </c>
      <c r="CU93" s="12" t="s">
        <v>48</v>
      </c>
      <c r="CV93" s="12" t="s">
        <v>48</v>
      </c>
      <c r="CW93" s="11"/>
      <c r="CX93" s="11"/>
      <c r="CY93" s="11"/>
      <c r="CZ93" s="11"/>
      <c r="DA93" s="27"/>
      <c r="DB93" s="11"/>
      <c r="DC93" s="11" t="s">
        <v>48</v>
      </c>
      <c r="DH93" s="12" t="s">
        <v>48</v>
      </c>
      <c r="DI93" s="12" t="s">
        <v>48</v>
      </c>
      <c r="DJ93" s="12" t="s">
        <v>48</v>
      </c>
      <c r="DK93" s="11"/>
      <c r="DL93" s="11"/>
      <c r="DM93" s="11"/>
      <c r="DN93" s="11"/>
      <c r="DO93" s="27"/>
      <c r="DP93" s="11"/>
      <c r="DQ93" s="11" t="s">
        <v>48</v>
      </c>
      <c r="DV93" s="12" t="s">
        <v>48</v>
      </c>
      <c r="DW93" s="12" t="s">
        <v>48</v>
      </c>
      <c r="DX93" s="12" t="s">
        <v>48</v>
      </c>
      <c r="DY93" s="11"/>
      <c r="DZ93" s="11"/>
      <c r="EA93" s="11"/>
      <c r="EB93" s="11"/>
      <c r="EC93" s="27"/>
      <c r="ED93" s="11"/>
      <c r="EE93" s="11" t="s">
        <v>48</v>
      </c>
      <c r="EJ93" s="12" t="s">
        <v>48</v>
      </c>
      <c r="EK93" s="12" t="s">
        <v>48</v>
      </c>
      <c r="EL93" s="12" t="s">
        <v>48</v>
      </c>
      <c r="EM93" s="11"/>
      <c r="EN93" s="11"/>
      <c r="EO93" s="11"/>
      <c r="EP93" s="11"/>
      <c r="EQ93" s="27"/>
      <c r="ER93" s="11"/>
      <c r="ES93" s="11" t="s">
        <v>48</v>
      </c>
      <c r="EX93" s="12" t="s">
        <v>48</v>
      </c>
      <c r="EY93" s="12" t="s">
        <v>48</v>
      </c>
      <c r="EZ93" s="12" t="s">
        <v>48</v>
      </c>
      <c r="FA93" s="11"/>
      <c r="FB93" s="11"/>
      <c r="FC93" s="11"/>
      <c r="FD93" s="11"/>
      <c r="FE93" s="27"/>
      <c r="FF93" s="11"/>
      <c r="FG93" s="11" t="s">
        <v>48</v>
      </c>
      <c r="FL93" s="12" t="s">
        <v>48</v>
      </c>
      <c r="FM93" s="12" t="s">
        <v>48</v>
      </c>
      <c r="FN93" s="12" t="s">
        <v>48</v>
      </c>
      <c r="FO93" s="11"/>
      <c r="FP93" s="11"/>
      <c r="FQ93" s="11"/>
      <c r="FR93" s="11"/>
      <c r="FS93" s="27"/>
      <c r="FT93" s="11"/>
      <c r="FU93" s="11" t="s">
        <v>48</v>
      </c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N93" s="12" t="s">
        <v>48</v>
      </c>
      <c r="GO93" s="12" t="s">
        <v>48</v>
      </c>
      <c r="GP93" s="12" t="s">
        <v>48</v>
      </c>
      <c r="GQ93" s="11"/>
      <c r="GR93" s="11"/>
      <c r="GS93" s="11"/>
      <c r="GT93" s="11"/>
      <c r="GU93" s="27"/>
      <c r="GV93" s="11"/>
      <c r="GW93" s="11" t="s">
        <v>48</v>
      </c>
      <c r="GX93" s="11"/>
      <c r="GY93" s="11"/>
      <c r="GZ93" s="11"/>
      <c r="HA93" s="11"/>
      <c r="HB93" s="11"/>
      <c r="HC93" s="11"/>
      <c r="HD93" s="11"/>
      <c r="HI93" s="12" t="s">
        <v>48</v>
      </c>
      <c r="HJ93" s="12" t="s">
        <v>48</v>
      </c>
      <c r="HK93" s="12" t="s">
        <v>48</v>
      </c>
      <c r="HL93" s="11"/>
      <c r="HM93" s="11"/>
      <c r="HN93" s="11"/>
      <c r="HO93" s="11"/>
      <c r="HP93" s="27"/>
      <c r="HQ93" s="11"/>
      <c r="HR93" s="11" t="s">
        <v>48</v>
      </c>
      <c r="HW93" s="12" t="s">
        <v>48</v>
      </c>
      <c r="HX93" s="12" t="s">
        <v>48</v>
      </c>
      <c r="HY93" s="12" t="s">
        <v>48</v>
      </c>
    </row>
    <row r="94" spans="2:233" x14ac:dyDescent="0.2">
      <c r="B94" s="8">
        <v>43990</v>
      </c>
      <c r="C94" s="11"/>
      <c r="D94" s="11"/>
      <c r="E94" s="11"/>
      <c r="F94" s="11"/>
      <c r="G94" s="27"/>
      <c r="H94" s="11"/>
      <c r="I94" s="11" t="s">
        <v>48</v>
      </c>
      <c r="J94" s="11"/>
      <c r="K94" s="11"/>
      <c r="L94" s="11"/>
      <c r="M94" s="11"/>
      <c r="N94" s="27"/>
      <c r="O94" s="11"/>
      <c r="P94" s="11" t="s">
        <v>48</v>
      </c>
      <c r="Q94" s="11"/>
      <c r="R94" s="11"/>
      <c r="S94" s="11"/>
      <c r="T94" s="11"/>
      <c r="U94" s="27"/>
      <c r="V94" s="11"/>
      <c r="W94" s="11" t="s">
        <v>48</v>
      </c>
      <c r="AB94" s="12" t="s">
        <v>48</v>
      </c>
      <c r="AC94" s="12" t="s">
        <v>48</v>
      </c>
      <c r="AD94" s="12" t="s">
        <v>48</v>
      </c>
      <c r="AE94" s="11"/>
      <c r="AF94" s="11"/>
      <c r="AG94" s="11"/>
      <c r="AH94" s="11"/>
      <c r="AI94" s="27"/>
      <c r="AJ94" s="11"/>
      <c r="AK94" s="11" t="s">
        <v>48</v>
      </c>
      <c r="AP94" s="12" t="s">
        <v>48</v>
      </c>
      <c r="AQ94" s="12" t="s">
        <v>48</v>
      </c>
      <c r="AR94" s="12" t="s">
        <v>48</v>
      </c>
      <c r="AS94" s="11"/>
      <c r="AT94" s="11"/>
      <c r="AU94" s="11"/>
      <c r="AV94" s="11"/>
      <c r="AW94" s="27"/>
      <c r="AX94" s="11"/>
      <c r="AY94" s="11" t="s">
        <v>48</v>
      </c>
      <c r="BD94" s="12" t="s">
        <v>48</v>
      </c>
      <c r="BE94" s="12" t="s">
        <v>48</v>
      </c>
      <c r="BF94" s="12" t="s">
        <v>48</v>
      </c>
      <c r="BG94" s="11"/>
      <c r="BH94" s="11"/>
      <c r="BI94" s="11"/>
      <c r="BJ94" s="11"/>
      <c r="BK94" s="27"/>
      <c r="BL94" s="11"/>
      <c r="BM94" s="11" t="s">
        <v>48</v>
      </c>
      <c r="BR94" s="12" t="s">
        <v>48</v>
      </c>
      <c r="BS94" s="12" t="s">
        <v>48</v>
      </c>
      <c r="BT94" s="12" t="s">
        <v>48</v>
      </c>
      <c r="BU94" s="11"/>
      <c r="BV94" s="11"/>
      <c r="BW94" s="11"/>
      <c r="BX94" s="11"/>
      <c r="BY94" s="27"/>
      <c r="BZ94" s="11"/>
      <c r="CA94" s="11" t="s">
        <v>48</v>
      </c>
      <c r="CF94" s="12" t="s">
        <v>48</v>
      </c>
      <c r="CG94" s="12" t="s">
        <v>48</v>
      </c>
      <c r="CH94" s="12" t="s">
        <v>48</v>
      </c>
      <c r="CI94" s="11"/>
      <c r="CJ94" s="11"/>
      <c r="CK94" s="11"/>
      <c r="CL94" s="11"/>
      <c r="CM94" s="27"/>
      <c r="CN94" s="11"/>
      <c r="CO94" s="11" t="s">
        <v>48</v>
      </c>
      <c r="CT94" s="12" t="s">
        <v>48</v>
      </c>
      <c r="CU94" s="12" t="s">
        <v>48</v>
      </c>
      <c r="CV94" s="12" t="s">
        <v>48</v>
      </c>
      <c r="CW94" s="11"/>
      <c r="CX94" s="11"/>
      <c r="CY94" s="11"/>
      <c r="CZ94" s="11"/>
      <c r="DA94" s="27"/>
      <c r="DB94" s="11"/>
      <c r="DC94" s="11" t="s">
        <v>48</v>
      </c>
      <c r="DH94" s="12" t="s">
        <v>48</v>
      </c>
      <c r="DI94" s="12" t="s">
        <v>48</v>
      </c>
      <c r="DJ94" s="12" t="s">
        <v>48</v>
      </c>
      <c r="DK94" s="11"/>
      <c r="DL94" s="11"/>
      <c r="DM94" s="11"/>
      <c r="DN94" s="11"/>
      <c r="DO94" s="27"/>
      <c r="DP94" s="11"/>
      <c r="DQ94" s="11" t="s">
        <v>48</v>
      </c>
      <c r="DV94" s="12" t="s">
        <v>48</v>
      </c>
      <c r="DW94" s="12" t="s">
        <v>48</v>
      </c>
      <c r="DX94" s="12" t="s">
        <v>48</v>
      </c>
      <c r="DY94" s="11"/>
      <c r="DZ94" s="11"/>
      <c r="EA94" s="11"/>
      <c r="EB94" s="11"/>
      <c r="EC94" s="27"/>
      <c r="ED94" s="11"/>
      <c r="EE94" s="11" t="s">
        <v>48</v>
      </c>
      <c r="EJ94" s="12" t="s">
        <v>48</v>
      </c>
      <c r="EK94" s="12" t="s">
        <v>48</v>
      </c>
      <c r="EL94" s="12" t="s">
        <v>48</v>
      </c>
      <c r="EM94" s="11"/>
      <c r="EN94" s="11"/>
      <c r="EO94" s="11"/>
      <c r="EP94" s="11"/>
      <c r="EQ94" s="27"/>
      <c r="ER94" s="11"/>
      <c r="ES94" s="11" t="s">
        <v>48</v>
      </c>
      <c r="EX94" s="12" t="s">
        <v>48</v>
      </c>
      <c r="EY94" s="12" t="s">
        <v>48</v>
      </c>
      <c r="EZ94" s="12" t="s">
        <v>48</v>
      </c>
      <c r="FA94" s="11"/>
      <c r="FB94" s="11"/>
      <c r="FC94" s="11"/>
      <c r="FD94" s="11"/>
      <c r="FE94" s="27"/>
      <c r="FF94" s="11"/>
      <c r="FG94" s="11" t="s">
        <v>48</v>
      </c>
      <c r="FL94" s="12" t="s">
        <v>48</v>
      </c>
      <c r="FM94" s="12" t="s">
        <v>48</v>
      </c>
      <c r="FN94" s="12" t="s">
        <v>48</v>
      </c>
      <c r="FO94" s="11"/>
      <c r="FP94" s="11"/>
      <c r="FQ94" s="11"/>
      <c r="FR94" s="11"/>
      <c r="FS94" s="27"/>
      <c r="FT94" s="11"/>
      <c r="FU94" s="11" t="s">
        <v>48</v>
      </c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N94" s="12" t="s">
        <v>48</v>
      </c>
      <c r="GO94" s="12" t="s">
        <v>48</v>
      </c>
      <c r="GP94" s="12" t="s">
        <v>48</v>
      </c>
      <c r="GQ94" s="11"/>
      <c r="GR94" s="11"/>
      <c r="GS94" s="11"/>
      <c r="GT94" s="11"/>
      <c r="GU94" s="27"/>
      <c r="GV94" s="11"/>
      <c r="GW94" s="11" t="s">
        <v>48</v>
      </c>
      <c r="GX94" s="11"/>
      <c r="GY94" s="11"/>
      <c r="GZ94" s="11"/>
      <c r="HA94" s="11"/>
      <c r="HB94" s="11"/>
      <c r="HC94" s="11"/>
      <c r="HD94" s="11"/>
      <c r="HI94" s="12" t="s">
        <v>48</v>
      </c>
      <c r="HJ94" s="12" t="s">
        <v>48</v>
      </c>
      <c r="HK94" s="12" t="s">
        <v>48</v>
      </c>
      <c r="HL94" s="11"/>
      <c r="HM94" s="11"/>
      <c r="HN94" s="11"/>
      <c r="HO94" s="11"/>
      <c r="HP94" s="27"/>
      <c r="HQ94" s="11"/>
      <c r="HR94" s="11" t="s">
        <v>48</v>
      </c>
      <c r="HW94" s="12" t="s">
        <v>48</v>
      </c>
      <c r="HX94" s="12" t="s">
        <v>48</v>
      </c>
      <c r="HY94" s="12" t="s">
        <v>48</v>
      </c>
    </row>
    <row r="95" spans="2:233" x14ac:dyDescent="0.2">
      <c r="B95" s="8">
        <v>43991</v>
      </c>
      <c r="C95" s="11"/>
      <c r="D95" s="11"/>
      <c r="E95" s="11"/>
      <c r="F95" s="11"/>
      <c r="G95" s="27"/>
      <c r="H95" s="11"/>
      <c r="I95" s="11" t="s">
        <v>48</v>
      </c>
      <c r="J95" s="11"/>
      <c r="K95" s="11"/>
      <c r="L95" s="11"/>
      <c r="M95" s="11"/>
      <c r="N95" s="27"/>
      <c r="O95" s="11"/>
      <c r="P95" s="11" t="s">
        <v>48</v>
      </c>
      <c r="Q95" s="11"/>
      <c r="R95" s="11"/>
      <c r="S95" s="11"/>
      <c r="T95" s="11"/>
      <c r="U95" s="27"/>
      <c r="V95" s="11"/>
      <c r="W95" s="11" t="s">
        <v>48</v>
      </c>
      <c r="AB95" s="12" t="s">
        <v>48</v>
      </c>
      <c r="AC95" s="12" t="s">
        <v>48</v>
      </c>
      <c r="AD95" s="12" t="s">
        <v>48</v>
      </c>
      <c r="AE95" s="11"/>
      <c r="AF95" s="11"/>
      <c r="AG95" s="11"/>
      <c r="AH95" s="11"/>
      <c r="AI95" s="27"/>
      <c r="AJ95" s="11"/>
      <c r="AK95" s="11" t="s">
        <v>48</v>
      </c>
      <c r="AP95" s="12" t="s">
        <v>48</v>
      </c>
      <c r="AQ95" s="12" t="s">
        <v>48</v>
      </c>
      <c r="AR95" s="12" t="s">
        <v>48</v>
      </c>
      <c r="AS95" s="11"/>
      <c r="AT95" s="11"/>
      <c r="AU95" s="11"/>
      <c r="AV95" s="11"/>
      <c r="AW95" s="27"/>
      <c r="AX95" s="11"/>
      <c r="AY95" s="11" t="s">
        <v>48</v>
      </c>
      <c r="BD95" s="12" t="s">
        <v>48</v>
      </c>
      <c r="BE95" s="12" t="s">
        <v>48</v>
      </c>
      <c r="BF95" s="12" t="s">
        <v>48</v>
      </c>
      <c r="BG95" s="11"/>
      <c r="BH95" s="11"/>
      <c r="BI95" s="11"/>
      <c r="BJ95" s="11"/>
      <c r="BK95" s="27"/>
      <c r="BL95" s="11"/>
      <c r="BM95" s="11" t="s">
        <v>48</v>
      </c>
      <c r="BR95" s="12" t="s">
        <v>48</v>
      </c>
      <c r="BS95" s="12" t="s">
        <v>48</v>
      </c>
      <c r="BT95" s="12" t="s">
        <v>48</v>
      </c>
      <c r="BU95" s="11"/>
      <c r="BV95" s="11"/>
      <c r="BW95" s="11"/>
      <c r="BX95" s="11"/>
      <c r="BY95" s="27"/>
      <c r="BZ95" s="11"/>
      <c r="CA95" s="11" t="s">
        <v>48</v>
      </c>
      <c r="CF95" s="12" t="s">
        <v>48</v>
      </c>
      <c r="CG95" s="12" t="s">
        <v>48</v>
      </c>
      <c r="CH95" s="12" t="s">
        <v>48</v>
      </c>
      <c r="CI95" s="11"/>
      <c r="CJ95" s="11"/>
      <c r="CK95" s="11"/>
      <c r="CL95" s="11"/>
      <c r="CM95" s="27"/>
      <c r="CN95" s="11"/>
      <c r="CO95" s="11" t="s">
        <v>48</v>
      </c>
      <c r="CT95" s="12" t="s">
        <v>48</v>
      </c>
      <c r="CU95" s="12" t="s">
        <v>48</v>
      </c>
      <c r="CV95" s="12" t="s">
        <v>48</v>
      </c>
      <c r="CW95" s="11"/>
      <c r="CX95" s="11"/>
      <c r="CY95" s="11"/>
      <c r="CZ95" s="11"/>
      <c r="DA95" s="27"/>
      <c r="DB95" s="11"/>
      <c r="DC95" s="11" t="s">
        <v>48</v>
      </c>
      <c r="DH95" s="12" t="s">
        <v>48</v>
      </c>
      <c r="DI95" s="12" t="s">
        <v>48</v>
      </c>
      <c r="DJ95" s="12" t="s">
        <v>48</v>
      </c>
      <c r="DK95" s="11"/>
      <c r="DL95" s="11"/>
      <c r="DM95" s="11"/>
      <c r="DN95" s="11"/>
      <c r="DO95" s="27"/>
      <c r="DP95" s="11"/>
      <c r="DQ95" s="11" t="s">
        <v>48</v>
      </c>
      <c r="DV95" s="12" t="s">
        <v>48</v>
      </c>
      <c r="DW95" s="12" t="s">
        <v>48</v>
      </c>
      <c r="DX95" s="12" t="s">
        <v>48</v>
      </c>
      <c r="DY95" s="11"/>
      <c r="DZ95" s="11"/>
      <c r="EA95" s="11"/>
      <c r="EB95" s="11"/>
      <c r="EC95" s="27"/>
      <c r="ED95" s="11"/>
      <c r="EE95" s="11" t="s">
        <v>48</v>
      </c>
      <c r="EJ95" s="12" t="s">
        <v>48</v>
      </c>
      <c r="EK95" s="12" t="s">
        <v>48</v>
      </c>
      <c r="EL95" s="12" t="s">
        <v>48</v>
      </c>
      <c r="EM95" s="11"/>
      <c r="EN95" s="11"/>
      <c r="EO95" s="11"/>
      <c r="EP95" s="11"/>
      <c r="EQ95" s="27"/>
      <c r="ER95" s="11"/>
      <c r="ES95" s="11" t="s">
        <v>48</v>
      </c>
      <c r="EX95" s="12" t="s">
        <v>48</v>
      </c>
      <c r="EY95" s="12" t="s">
        <v>48</v>
      </c>
      <c r="EZ95" s="12" t="s">
        <v>48</v>
      </c>
      <c r="FA95" s="11"/>
      <c r="FB95" s="11"/>
      <c r="FC95" s="11"/>
      <c r="FD95" s="11"/>
      <c r="FE95" s="27"/>
      <c r="FF95" s="11"/>
      <c r="FG95" s="11" t="s">
        <v>48</v>
      </c>
      <c r="FL95" s="12" t="s">
        <v>48</v>
      </c>
      <c r="FM95" s="12" t="s">
        <v>48</v>
      </c>
      <c r="FN95" s="12" t="s">
        <v>48</v>
      </c>
      <c r="FO95" s="11"/>
      <c r="FP95" s="11"/>
      <c r="FQ95" s="11"/>
      <c r="FR95" s="11"/>
      <c r="FS95" s="27"/>
      <c r="FT95" s="11"/>
      <c r="FU95" s="11" t="s">
        <v>48</v>
      </c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N95" s="12" t="s">
        <v>48</v>
      </c>
      <c r="GO95" s="12" t="s">
        <v>48</v>
      </c>
      <c r="GP95" s="12" t="s">
        <v>48</v>
      </c>
      <c r="GQ95" s="11"/>
      <c r="GR95" s="11"/>
      <c r="GS95" s="11"/>
      <c r="GT95" s="11"/>
      <c r="GU95" s="27"/>
      <c r="GV95" s="11"/>
      <c r="GW95" s="11" t="s">
        <v>48</v>
      </c>
      <c r="GX95" s="11"/>
      <c r="GY95" s="11"/>
      <c r="GZ95" s="11"/>
      <c r="HA95" s="11"/>
      <c r="HB95" s="11"/>
      <c r="HC95" s="11"/>
      <c r="HD95" s="11"/>
      <c r="HI95" s="12" t="s">
        <v>48</v>
      </c>
      <c r="HJ95" s="12" t="s">
        <v>48</v>
      </c>
      <c r="HK95" s="12" t="s">
        <v>48</v>
      </c>
      <c r="HL95" s="11"/>
      <c r="HM95" s="11"/>
      <c r="HN95" s="11"/>
      <c r="HO95" s="11"/>
      <c r="HP95" s="27"/>
      <c r="HQ95" s="11"/>
      <c r="HR95" s="11" t="s">
        <v>48</v>
      </c>
      <c r="HW95" s="12" t="s">
        <v>48</v>
      </c>
      <c r="HX95" s="12" t="s">
        <v>48</v>
      </c>
      <c r="HY95" s="12" t="s">
        <v>48</v>
      </c>
    </row>
    <row r="96" spans="2:233" x14ac:dyDescent="0.2">
      <c r="B96" s="8">
        <v>43992</v>
      </c>
      <c r="C96" s="11"/>
      <c r="D96" s="11"/>
      <c r="E96" s="11"/>
      <c r="F96" s="11"/>
      <c r="G96" s="27"/>
      <c r="H96" s="11"/>
      <c r="I96" s="11" t="s">
        <v>48</v>
      </c>
      <c r="J96" s="11"/>
      <c r="K96" s="11"/>
      <c r="L96" s="11"/>
      <c r="M96" s="11"/>
      <c r="N96" s="27"/>
      <c r="O96" s="11"/>
      <c r="P96" s="11" t="s">
        <v>48</v>
      </c>
      <c r="Q96" s="11"/>
      <c r="R96" s="11"/>
      <c r="S96" s="11"/>
      <c r="T96" s="11"/>
      <c r="U96" s="27"/>
      <c r="V96" s="11"/>
      <c r="W96" s="11" t="s">
        <v>48</v>
      </c>
      <c r="AB96" s="12" t="s">
        <v>48</v>
      </c>
      <c r="AC96" s="12" t="s">
        <v>48</v>
      </c>
      <c r="AD96" s="12" t="s">
        <v>48</v>
      </c>
      <c r="AE96" s="11"/>
      <c r="AF96" s="11"/>
      <c r="AG96" s="11"/>
      <c r="AH96" s="11"/>
      <c r="AI96" s="27"/>
      <c r="AJ96" s="11"/>
      <c r="AK96" s="11" t="s">
        <v>48</v>
      </c>
      <c r="AP96" s="12" t="s">
        <v>48</v>
      </c>
      <c r="AQ96" s="12" t="s">
        <v>48</v>
      </c>
      <c r="AR96" s="12" t="s">
        <v>48</v>
      </c>
      <c r="AS96" s="11"/>
      <c r="AT96" s="11"/>
      <c r="AU96" s="11"/>
      <c r="AV96" s="11"/>
      <c r="AW96" s="27"/>
      <c r="AX96" s="11"/>
      <c r="AY96" s="11" t="s">
        <v>48</v>
      </c>
      <c r="BD96" s="12" t="s">
        <v>48</v>
      </c>
      <c r="BE96" s="12" t="s">
        <v>48</v>
      </c>
      <c r="BF96" s="12" t="s">
        <v>48</v>
      </c>
      <c r="BG96" s="11"/>
      <c r="BH96" s="11"/>
      <c r="BI96" s="11"/>
      <c r="BJ96" s="11"/>
      <c r="BK96" s="27"/>
      <c r="BL96" s="11"/>
      <c r="BM96" s="11" t="s">
        <v>48</v>
      </c>
      <c r="BR96" s="12" t="s">
        <v>48</v>
      </c>
      <c r="BS96" s="12" t="s">
        <v>48</v>
      </c>
      <c r="BT96" s="12" t="s">
        <v>48</v>
      </c>
      <c r="BU96" s="11"/>
      <c r="BV96" s="11"/>
      <c r="BW96" s="11"/>
      <c r="BX96" s="11"/>
      <c r="BY96" s="27"/>
      <c r="BZ96" s="11"/>
      <c r="CA96" s="11" t="s">
        <v>48</v>
      </c>
      <c r="CF96" s="12" t="s">
        <v>48</v>
      </c>
      <c r="CG96" s="12" t="s">
        <v>48</v>
      </c>
      <c r="CH96" s="12" t="s">
        <v>48</v>
      </c>
      <c r="CI96" s="11"/>
      <c r="CJ96" s="11"/>
      <c r="CK96" s="11"/>
      <c r="CL96" s="11"/>
      <c r="CM96" s="27"/>
      <c r="CN96" s="11"/>
      <c r="CO96" s="11" t="s">
        <v>48</v>
      </c>
      <c r="CT96" s="12" t="s">
        <v>48</v>
      </c>
      <c r="CU96" s="12" t="s">
        <v>48</v>
      </c>
      <c r="CV96" s="12" t="s">
        <v>48</v>
      </c>
      <c r="CW96" s="11"/>
      <c r="CX96" s="11"/>
      <c r="CY96" s="11"/>
      <c r="CZ96" s="11"/>
      <c r="DA96" s="27"/>
      <c r="DB96" s="11"/>
      <c r="DC96" s="11" t="s">
        <v>48</v>
      </c>
      <c r="DH96" s="12" t="s">
        <v>48</v>
      </c>
      <c r="DI96" s="12" t="s">
        <v>48</v>
      </c>
      <c r="DJ96" s="12" t="s">
        <v>48</v>
      </c>
      <c r="DK96" s="11"/>
      <c r="DL96" s="11"/>
      <c r="DM96" s="11"/>
      <c r="DN96" s="11"/>
      <c r="DO96" s="27"/>
      <c r="DP96" s="11"/>
      <c r="DQ96" s="11" t="s">
        <v>48</v>
      </c>
      <c r="DV96" s="12" t="s">
        <v>48</v>
      </c>
      <c r="DW96" s="12" t="s">
        <v>48</v>
      </c>
      <c r="DX96" s="12" t="s">
        <v>48</v>
      </c>
      <c r="DY96" s="11"/>
      <c r="DZ96" s="11"/>
      <c r="EA96" s="11"/>
      <c r="EB96" s="11"/>
      <c r="EC96" s="27"/>
      <c r="ED96" s="11"/>
      <c r="EE96" s="11" t="s">
        <v>48</v>
      </c>
      <c r="EJ96" s="12" t="s">
        <v>48</v>
      </c>
      <c r="EK96" s="12" t="s">
        <v>48</v>
      </c>
      <c r="EL96" s="12" t="s">
        <v>48</v>
      </c>
      <c r="EM96" s="11"/>
      <c r="EN96" s="11"/>
      <c r="EO96" s="11"/>
      <c r="EP96" s="11"/>
      <c r="EQ96" s="27"/>
      <c r="ER96" s="11"/>
      <c r="ES96" s="11" t="s">
        <v>48</v>
      </c>
      <c r="EX96" s="12" t="s">
        <v>48</v>
      </c>
      <c r="EY96" s="12" t="s">
        <v>48</v>
      </c>
      <c r="EZ96" s="12" t="s">
        <v>48</v>
      </c>
      <c r="FA96" s="11"/>
      <c r="FB96" s="11"/>
      <c r="FC96" s="11"/>
      <c r="FD96" s="11"/>
      <c r="FE96" s="27"/>
      <c r="FF96" s="11"/>
      <c r="FG96" s="11" t="s">
        <v>48</v>
      </c>
      <c r="FL96" s="12" t="s">
        <v>48</v>
      </c>
      <c r="FM96" s="12" t="s">
        <v>48</v>
      </c>
      <c r="FN96" s="12" t="s">
        <v>48</v>
      </c>
      <c r="FO96" s="11"/>
      <c r="FP96" s="11"/>
      <c r="FQ96" s="11"/>
      <c r="FR96" s="11"/>
      <c r="FS96" s="27"/>
      <c r="FT96" s="11"/>
      <c r="FU96" s="11" t="s">
        <v>48</v>
      </c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N96" s="12" t="s">
        <v>48</v>
      </c>
      <c r="GO96" s="12" t="s">
        <v>48</v>
      </c>
      <c r="GP96" s="12" t="s">
        <v>48</v>
      </c>
      <c r="GQ96" s="11"/>
      <c r="GR96" s="11"/>
      <c r="GS96" s="11"/>
      <c r="GT96" s="11"/>
      <c r="GU96" s="27"/>
      <c r="GV96" s="11"/>
      <c r="GW96" s="11" t="s">
        <v>48</v>
      </c>
      <c r="GX96" s="11"/>
      <c r="GY96" s="11"/>
      <c r="GZ96" s="11"/>
      <c r="HA96" s="11"/>
      <c r="HB96" s="11"/>
      <c r="HC96" s="11"/>
      <c r="HD96" s="11"/>
      <c r="HI96" s="12" t="s">
        <v>48</v>
      </c>
      <c r="HJ96" s="12" t="s">
        <v>48</v>
      </c>
      <c r="HK96" s="12" t="s">
        <v>48</v>
      </c>
      <c r="HL96" s="11"/>
      <c r="HM96" s="11"/>
      <c r="HN96" s="11"/>
      <c r="HO96" s="11"/>
      <c r="HP96" s="27"/>
      <c r="HQ96" s="11"/>
      <c r="HR96" s="11" t="s">
        <v>48</v>
      </c>
      <c r="HW96" s="12" t="s">
        <v>48</v>
      </c>
      <c r="HX96" s="12" t="s">
        <v>48</v>
      </c>
      <c r="HY96" s="12" t="s">
        <v>48</v>
      </c>
    </row>
    <row r="97" spans="2:233" x14ac:dyDescent="0.2">
      <c r="B97" s="8">
        <v>43993</v>
      </c>
      <c r="C97" s="11"/>
      <c r="D97" s="11"/>
      <c r="E97" s="11"/>
      <c r="F97" s="11"/>
      <c r="G97" s="27"/>
      <c r="H97" s="11"/>
      <c r="I97" s="11" t="s">
        <v>48</v>
      </c>
      <c r="J97" s="11"/>
      <c r="K97" s="11"/>
      <c r="L97" s="11"/>
      <c r="M97" s="11"/>
      <c r="N97" s="27"/>
      <c r="O97" s="11"/>
      <c r="P97" s="11" t="s">
        <v>48</v>
      </c>
      <c r="Q97" s="11"/>
      <c r="R97" s="11"/>
      <c r="S97" s="11"/>
      <c r="T97" s="11"/>
      <c r="U97" s="27"/>
      <c r="V97" s="11"/>
      <c r="W97" s="11" t="s">
        <v>48</v>
      </c>
      <c r="AB97" s="12" t="s">
        <v>48</v>
      </c>
      <c r="AC97" s="12" t="s">
        <v>48</v>
      </c>
      <c r="AD97" s="12" t="s">
        <v>48</v>
      </c>
      <c r="AE97" s="11"/>
      <c r="AF97" s="11"/>
      <c r="AG97" s="11"/>
      <c r="AH97" s="11"/>
      <c r="AI97" s="27"/>
      <c r="AJ97" s="11"/>
      <c r="AK97" s="11" t="s">
        <v>48</v>
      </c>
      <c r="AP97" s="12" t="s">
        <v>48</v>
      </c>
      <c r="AQ97" s="12" t="s">
        <v>48</v>
      </c>
      <c r="AR97" s="12" t="s">
        <v>48</v>
      </c>
      <c r="AS97" s="11"/>
      <c r="AT97" s="11"/>
      <c r="AU97" s="11"/>
      <c r="AV97" s="11"/>
      <c r="AW97" s="27"/>
      <c r="AX97" s="11"/>
      <c r="AY97" s="11" t="s">
        <v>48</v>
      </c>
      <c r="BD97" s="12" t="s">
        <v>48</v>
      </c>
      <c r="BE97" s="12" t="s">
        <v>48</v>
      </c>
      <c r="BF97" s="12" t="s">
        <v>48</v>
      </c>
      <c r="BG97" s="11"/>
      <c r="BH97" s="11"/>
      <c r="BI97" s="11"/>
      <c r="BJ97" s="11"/>
      <c r="BK97" s="27"/>
      <c r="BL97" s="11"/>
      <c r="BM97" s="11" t="s">
        <v>48</v>
      </c>
      <c r="BR97" s="12" t="s">
        <v>48</v>
      </c>
      <c r="BS97" s="12" t="s">
        <v>48</v>
      </c>
      <c r="BT97" s="12" t="s">
        <v>48</v>
      </c>
      <c r="BU97" s="11"/>
      <c r="BV97" s="11"/>
      <c r="BW97" s="11"/>
      <c r="BX97" s="11"/>
      <c r="BY97" s="27"/>
      <c r="BZ97" s="11"/>
      <c r="CA97" s="11" t="s">
        <v>48</v>
      </c>
      <c r="CF97" s="12" t="s">
        <v>48</v>
      </c>
      <c r="CG97" s="12" t="s">
        <v>48</v>
      </c>
      <c r="CH97" s="12" t="s">
        <v>48</v>
      </c>
      <c r="CI97" s="11"/>
      <c r="CJ97" s="11"/>
      <c r="CK97" s="11"/>
      <c r="CL97" s="11"/>
      <c r="CM97" s="27"/>
      <c r="CN97" s="11"/>
      <c r="CO97" s="11" t="s">
        <v>48</v>
      </c>
      <c r="CT97" s="12" t="s">
        <v>48</v>
      </c>
      <c r="CU97" s="12" t="s">
        <v>48</v>
      </c>
      <c r="CV97" s="12" t="s">
        <v>48</v>
      </c>
      <c r="CW97" s="11"/>
      <c r="CX97" s="11"/>
      <c r="CY97" s="11"/>
      <c r="CZ97" s="11"/>
      <c r="DA97" s="27"/>
      <c r="DB97" s="11"/>
      <c r="DC97" s="11" t="s">
        <v>48</v>
      </c>
      <c r="DH97" s="12" t="s">
        <v>48</v>
      </c>
      <c r="DI97" s="12" t="s">
        <v>48</v>
      </c>
      <c r="DJ97" s="12" t="s">
        <v>48</v>
      </c>
      <c r="DK97" s="11"/>
      <c r="DL97" s="11"/>
      <c r="DM97" s="11"/>
      <c r="DN97" s="11"/>
      <c r="DO97" s="27"/>
      <c r="DP97" s="11"/>
      <c r="DQ97" s="11" t="s">
        <v>48</v>
      </c>
      <c r="DV97" s="12" t="s">
        <v>48</v>
      </c>
      <c r="DW97" s="12" t="s">
        <v>48</v>
      </c>
      <c r="DX97" s="12" t="s">
        <v>48</v>
      </c>
      <c r="DY97" s="11"/>
      <c r="DZ97" s="11"/>
      <c r="EA97" s="11"/>
      <c r="EB97" s="11"/>
      <c r="EC97" s="27"/>
      <c r="ED97" s="11"/>
      <c r="EE97" s="11" t="s">
        <v>48</v>
      </c>
      <c r="EJ97" s="12" t="s">
        <v>48</v>
      </c>
      <c r="EK97" s="12" t="s">
        <v>48</v>
      </c>
      <c r="EL97" s="12" t="s">
        <v>48</v>
      </c>
      <c r="EM97" s="11"/>
      <c r="EN97" s="11"/>
      <c r="EO97" s="11"/>
      <c r="EP97" s="11"/>
      <c r="EQ97" s="27"/>
      <c r="ER97" s="11"/>
      <c r="ES97" s="11" t="s">
        <v>48</v>
      </c>
      <c r="EX97" s="12" t="s">
        <v>48</v>
      </c>
      <c r="EY97" s="12" t="s">
        <v>48</v>
      </c>
      <c r="EZ97" s="12" t="s">
        <v>48</v>
      </c>
      <c r="FA97" s="11"/>
      <c r="FB97" s="11"/>
      <c r="FC97" s="11"/>
      <c r="FD97" s="11"/>
      <c r="FE97" s="27"/>
      <c r="FF97" s="11"/>
      <c r="FG97" s="11" t="s">
        <v>48</v>
      </c>
      <c r="FL97" s="12" t="s">
        <v>48</v>
      </c>
      <c r="FM97" s="12" t="s">
        <v>48</v>
      </c>
      <c r="FN97" s="12" t="s">
        <v>48</v>
      </c>
      <c r="FO97" s="11"/>
      <c r="FP97" s="11"/>
      <c r="FQ97" s="11"/>
      <c r="FR97" s="11"/>
      <c r="FS97" s="27"/>
      <c r="FT97" s="11"/>
      <c r="FU97" s="11" t="s">
        <v>48</v>
      </c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N97" s="12" t="s">
        <v>48</v>
      </c>
      <c r="GO97" s="12" t="s">
        <v>48</v>
      </c>
      <c r="GP97" s="12" t="s">
        <v>48</v>
      </c>
      <c r="GQ97" s="11"/>
      <c r="GR97" s="11"/>
      <c r="GS97" s="11"/>
      <c r="GT97" s="11"/>
      <c r="GU97" s="27"/>
      <c r="GV97" s="11"/>
      <c r="GW97" s="11" t="s">
        <v>48</v>
      </c>
      <c r="GX97" s="11"/>
      <c r="GY97" s="11"/>
      <c r="GZ97" s="11"/>
      <c r="HA97" s="11"/>
      <c r="HB97" s="11"/>
      <c r="HC97" s="11"/>
      <c r="HD97" s="11"/>
      <c r="HI97" s="12" t="s">
        <v>48</v>
      </c>
      <c r="HJ97" s="12" t="s">
        <v>48</v>
      </c>
      <c r="HK97" s="12" t="s">
        <v>48</v>
      </c>
      <c r="HL97" s="11"/>
      <c r="HM97" s="11"/>
      <c r="HN97" s="11"/>
      <c r="HO97" s="11"/>
      <c r="HP97" s="27"/>
      <c r="HQ97" s="11"/>
      <c r="HR97" s="11" t="s">
        <v>48</v>
      </c>
      <c r="HW97" s="12" t="s">
        <v>48</v>
      </c>
      <c r="HX97" s="12" t="s">
        <v>48</v>
      </c>
      <c r="HY97" s="12" t="s">
        <v>48</v>
      </c>
    </row>
    <row r="98" spans="2:233" x14ac:dyDescent="0.2">
      <c r="B98" s="8">
        <v>43994</v>
      </c>
      <c r="C98" s="11"/>
      <c r="D98" s="11"/>
      <c r="E98" s="11"/>
      <c r="F98" s="11"/>
      <c r="G98" s="27"/>
      <c r="H98" s="11"/>
      <c r="I98" s="11" t="s">
        <v>48</v>
      </c>
      <c r="J98" s="11"/>
      <c r="K98" s="11"/>
      <c r="L98" s="11"/>
      <c r="M98" s="11"/>
      <c r="N98" s="27"/>
      <c r="O98" s="11"/>
      <c r="P98" s="11" t="s">
        <v>48</v>
      </c>
      <c r="Q98" s="11"/>
      <c r="R98" s="11"/>
      <c r="S98" s="11"/>
      <c r="T98" s="11"/>
      <c r="U98" s="27"/>
      <c r="V98" s="11"/>
      <c r="W98" s="11" t="s">
        <v>48</v>
      </c>
      <c r="AB98" s="12" t="s">
        <v>48</v>
      </c>
      <c r="AC98" s="12" t="s">
        <v>48</v>
      </c>
      <c r="AD98" s="12" t="s">
        <v>48</v>
      </c>
      <c r="AE98" s="11"/>
      <c r="AF98" s="11"/>
      <c r="AG98" s="11"/>
      <c r="AH98" s="11"/>
      <c r="AI98" s="27"/>
      <c r="AJ98" s="11"/>
      <c r="AK98" s="11" t="s">
        <v>48</v>
      </c>
      <c r="AP98" s="12" t="s">
        <v>48</v>
      </c>
      <c r="AQ98" s="12" t="s">
        <v>48</v>
      </c>
      <c r="AR98" s="12" t="s">
        <v>48</v>
      </c>
      <c r="AS98" s="11"/>
      <c r="AT98" s="11"/>
      <c r="AU98" s="11"/>
      <c r="AV98" s="11"/>
      <c r="AW98" s="27"/>
      <c r="AX98" s="11"/>
      <c r="AY98" s="11" t="s">
        <v>48</v>
      </c>
      <c r="BD98" s="12" t="s">
        <v>48</v>
      </c>
      <c r="BE98" s="12" t="s">
        <v>48</v>
      </c>
      <c r="BF98" s="12" t="s">
        <v>48</v>
      </c>
      <c r="BG98" s="11"/>
      <c r="BH98" s="11"/>
      <c r="BI98" s="11"/>
      <c r="BJ98" s="11"/>
      <c r="BK98" s="27"/>
      <c r="BL98" s="11"/>
      <c r="BM98" s="11" t="s">
        <v>48</v>
      </c>
      <c r="BR98" s="12" t="s">
        <v>48</v>
      </c>
      <c r="BS98" s="12" t="s">
        <v>48</v>
      </c>
      <c r="BT98" s="12" t="s">
        <v>48</v>
      </c>
      <c r="BU98" s="11"/>
      <c r="BV98" s="11"/>
      <c r="BW98" s="11"/>
      <c r="BX98" s="11"/>
      <c r="BY98" s="27"/>
      <c r="BZ98" s="11"/>
      <c r="CA98" s="11" t="s">
        <v>48</v>
      </c>
      <c r="CF98" s="12" t="s">
        <v>48</v>
      </c>
      <c r="CG98" s="12" t="s">
        <v>48</v>
      </c>
      <c r="CH98" s="12" t="s">
        <v>48</v>
      </c>
      <c r="CI98" s="11"/>
      <c r="CJ98" s="11"/>
      <c r="CK98" s="11"/>
      <c r="CL98" s="11"/>
      <c r="CM98" s="27"/>
      <c r="CN98" s="11"/>
      <c r="CO98" s="11" t="s">
        <v>48</v>
      </c>
      <c r="CT98" s="12" t="s">
        <v>48</v>
      </c>
      <c r="CU98" s="12" t="s">
        <v>48</v>
      </c>
      <c r="CV98" s="12" t="s">
        <v>48</v>
      </c>
      <c r="CW98" s="11"/>
      <c r="CX98" s="11"/>
      <c r="CY98" s="11"/>
      <c r="CZ98" s="11"/>
      <c r="DA98" s="27"/>
      <c r="DB98" s="11"/>
      <c r="DC98" s="11" t="s">
        <v>48</v>
      </c>
      <c r="DH98" s="12" t="s">
        <v>48</v>
      </c>
      <c r="DI98" s="12" t="s">
        <v>48</v>
      </c>
      <c r="DJ98" s="12" t="s">
        <v>48</v>
      </c>
      <c r="DK98" s="11"/>
      <c r="DL98" s="11"/>
      <c r="DM98" s="11"/>
      <c r="DN98" s="11"/>
      <c r="DO98" s="27"/>
      <c r="DP98" s="11"/>
      <c r="DQ98" s="11" t="s">
        <v>48</v>
      </c>
      <c r="DV98" s="12" t="s">
        <v>48</v>
      </c>
      <c r="DW98" s="12" t="s">
        <v>48</v>
      </c>
      <c r="DX98" s="12" t="s">
        <v>48</v>
      </c>
      <c r="DY98" s="11"/>
      <c r="DZ98" s="11"/>
      <c r="EA98" s="11"/>
      <c r="EB98" s="11"/>
      <c r="EC98" s="27"/>
      <c r="ED98" s="11"/>
      <c r="EE98" s="11" t="s">
        <v>48</v>
      </c>
      <c r="EJ98" s="12" t="s">
        <v>48</v>
      </c>
      <c r="EK98" s="12" t="s">
        <v>48</v>
      </c>
      <c r="EL98" s="12" t="s">
        <v>48</v>
      </c>
      <c r="EM98" s="11"/>
      <c r="EN98" s="11"/>
      <c r="EO98" s="11"/>
      <c r="EP98" s="11"/>
      <c r="EQ98" s="27"/>
      <c r="ER98" s="11"/>
      <c r="ES98" s="11" t="s">
        <v>48</v>
      </c>
      <c r="EX98" s="12" t="s">
        <v>48</v>
      </c>
      <c r="EY98" s="12" t="s">
        <v>48</v>
      </c>
      <c r="EZ98" s="12" t="s">
        <v>48</v>
      </c>
      <c r="FA98" s="11"/>
      <c r="FB98" s="11"/>
      <c r="FC98" s="11"/>
      <c r="FD98" s="11"/>
      <c r="FE98" s="27"/>
      <c r="FF98" s="11"/>
      <c r="FG98" s="11" t="s">
        <v>48</v>
      </c>
      <c r="FL98" s="12" t="s">
        <v>48</v>
      </c>
      <c r="FM98" s="12" t="s">
        <v>48</v>
      </c>
      <c r="FN98" s="12" t="s">
        <v>48</v>
      </c>
      <c r="FO98" s="11"/>
      <c r="FP98" s="11"/>
      <c r="FQ98" s="11"/>
      <c r="FR98" s="11"/>
      <c r="FS98" s="27"/>
      <c r="FT98" s="11"/>
      <c r="FU98" s="11" t="s">
        <v>48</v>
      </c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N98" s="12" t="s">
        <v>48</v>
      </c>
      <c r="GO98" s="12" t="s">
        <v>48</v>
      </c>
      <c r="GP98" s="12" t="s">
        <v>48</v>
      </c>
      <c r="GQ98" s="11"/>
      <c r="GR98" s="11"/>
      <c r="GS98" s="11"/>
      <c r="GT98" s="11"/>
      <c r="GU98" s="27"/>
      <c r="GV98" s="11"/>
      <c r="GW98" s="11" t="s">
        <v>48</v>
      </c>
      <c r="GX98" s="11"/>
      <c r="GY98" s="11"/>
      <c r="GZ98" s="11"/>
      <c r="HA98" s="11"/>
      <c r="HB98" s="11"/>
      <c r="HC98" s="11"/>
      <c r="HD98" s="11"/>
      <c r="HI98" s="12" t="s">
        <v>48</v>
      </c>
      <c r="HJ98" s="12" t="s">
        <v>48</v>
      </c>
      <c r="HK98" s="12" t="s">
        <v>48</v>
      </c>
      <c r="HL98" s="11"/>
      <c r="HM98" s="11"/>
      <c r="HN98" s="11"/>
      <c r="HO98" s="11"/>
      <c r="HP98" s="27"/>
      <c r="HQ98" s="11"/>
      <c r="HR98" s="11" t="s">
        <v>48</v>
      </c>
      <c r="HW98" s="12" t="s">
        <v>48</v>
      </c>
      <c r="HX98" s="12" t="s">
        <v>48</v>
      </c>
      <c r="HY98" s="12" t="s">
        <v>48</v>
      </c>
    </row>
    <row r="99" spans="2:233" x14ac:dyDescent="0.2">
      <c r="B99" s="8">
        <v>43995</v>
      </c>
      <c r="C99" s="11"/>
      <c r="D99" s="11"/>
      <c r="E99" s="11"/>
      <c r="F99" s="11"/>
      <c r="G99" s="27"/>
      <c r="H99" s="11"/>
      <c r="I99" s="11" t="s">
        <v>48</v>
      </c>
      <c r="J99" s="11"/>
      <c r="K99" s="11"/>
      <c r="L99" s="11"/>
      <c r="M99" s="11"/>
      <c r="N99" s="27"/>
      <c r="O99" s="11"/>
      <c r="P99" s="11" t="s">
        <v>48</v>
      </c>
      <c r="Q99" s="11"/>
      <c r="R99" s="11"/>
      <c r="S99" s="11"/>
      <c r="T99" s="11"/>
      <c r="U99" s="27"/>
      <c r="V99" s="11"/>
      <c r="W99" s="11" t="s">
        <v>48</v>
      </c>
      <c r="AB99" s="12" t="s">
        <v>48</v>
      </c>
      <c r="AC99" s="12" t="s">
        <v>48</v>
      </c>
      <c r="AD99" s="12" t="s">
        <v>48</v>
      </c>
      <c r="AE99" s="11"/>
      <c r="AF99" s="11"/>
      <c r="AG99" s="11"/>
      <c r="AH99" s="11"/>
      <c r="AI99" s="27"/>
      <c r="AJ99" s="11"/>
      <c r="AK99" s="11" t="s">
        <v>48</v>
      </c>
      <c r="AP99" s="12" t="s">
        <v>48</v>
      </c>
      <c r="AQ99" s="12" t="s">
        <v>48</v>
      </c>
      <c r="AR99" s="12" t="s">
        <v>48</v>
      </c>
      <c r="AS99" s="11"/>
      <c r="AT99" s="11"/>
      <c r="AU99" s="11"/>
      <c r="AV99" s="11"/>
      <c r="AW99" s="27"/>
      <c r="AX99" s="11"/>
      <c r="AY99" s="11" t="s">
        <v>48</v>
      </c>
      <c r="BD99" s="12" t="s">
        <v>48</v>
      </c>
      <c r="BE99" s="12" t="s">
        <v>48</v>
      </c>
      <c r="BF99" s="12" t="s">
        <v>48</v>
      </c>
      <c r="BG99" s="11"/>
      <c r="BH99" s="11"/>
      <c r="BI99" s="11"/>
      <c r="BJ99" s="11"/>
      <c r="BK99" s="27"/>
      <c r="BL99" s="11"/>
      <c r="BM99" s="11" t="s">
        <v>48</v>
      </c>
      <c r="BR99" s="12" t="s">
        <v>48</v>
      </c>
      <c r="BS99" s="12" t="s">
        <v>48</v>
      </c>
      <c r="BT99" s="12" t="s">
        <v>48</v>
      </c>
      <c r="BU99" s="11"/>
      <c r="BV99" s="11"/>
      <c r="BW99" s="11"/>
      <c r="BX99" s="11"/>
      <c r="BY99" s="27"/>
      <c r="BZ99" s="11"/>
      <c r="CA99" s="11" t="s">
        <v>48</v>
      </c>
      <c r="CF99" s="12" t="s">
        <v>48</v>
      </c>
      <c r="CG99" s="12" t="s">
        <v>48</v>
      </c>
      <c r="CH99" s="12" t="s">
        <v>48</v>
      </c>
      <c r="CI99" s="11"/>
      <c r="CJ99" s="11"/>
      <c r="CK99" s="11"/>
      <c r="CL99" s="11"/>
      <c r="CM99" s="27"/>
      <c r="CN99" s="11"/>
      <c r="CO99" s="11" t="s">
        <v>48</v>
      </c>
      <c r="CT99" s="12" t="s">
        <v>48</v>
      </c>
      <c r="CU99" s="12" t="s">
        <v>48</v>
      </c>
      <c r="CV99" s="12" t="s">
        <v>48</v>
      </c>
      <c r="CW99" s="11"/>
      <c r="CX99" s="11"/>
      <c r="CY99" s="11"/>
      <c r="CZ99" s="11"/>
      <c r="DA99" s="27"/>
      <c r="DB99" s="11"/>
      <c r="DC99" s="11" t="s">
        <v>48</v>
      </c>
      <c r="DH99" s="12" t="s">
        <v>48</v>
      </c>
      <c r="DI99" s="12" t="s">
        <v>48</v>
      </c>
      <c r="DJ99" s="12" t="s">
        <v>48</v>
      </c>
      <c r="DK99" s="11"/>
      <c r="DL99" s="11"/>
      <c r="DM99" s="11"/>
      <c r="DN99" s="11"/>
      <c r="DO99" s="27"/>
      <c r="DP99" s="11"/>
      <c r="DQ99" s="11" t="s">
        <v>48</v>
      </c>
      <c r="DV99" s="12" t="s">
        <v>48</v>
      </c>
      <c r="DW99" s="12" t="s">
        <v>48</v>
      </c>
      <c r="DX99" s="12" t="s">
        <v>48</v>
      </c>
      <c r="DY99" s="11"/>
      <c r="DZ99" s="11"/>
      <c r="EA99" s="11"/>
      <c r="EB99" s="11"/>
      <c r="EC99" s="27"/>
      <c r="ED99" s="11"/>
      <c r="EE99" s="11" t="s">
        <v>48</v>
      </c>
      <c r="EJ99" s="12" t="s">
        <v>48</v>
      </c>
      <c r="EK99" s="12" t="s">
        <v>48</v>
      </c>
      <c r="EL99" s="12" t="s">
        <v>48</v>
      </c>
      <c r="EM99" s="11"/>
      <c r="EN99" s="11"/>
      <c r="EO99" s="11"/>
      <c r="EP99" s="11"/>
      <c r="EQ99" s="27"/>
      <c r="ER99" s="11"/>
      <c r="ES99" s="11" t="s">
        <v>48</v>
      </c>
      <c r="EX99" s="12" t="s">
        <v>48</v>
      </c>
      <c r="EY99" s="12" t="s">
        <v>48</v>
      </c>
      <c r="EZ99" s="12" t="s">
        <v>48</v>
      </c>
      <c r="FA99" s="11"/>
      <c r="FB99" s="11"/>
      <c r="FC99" s="11"/>
      <c r="FD99" s="11"/>
      <c r="FE99" s="27"/>
      <c r="FF99" s="11"/>
      <c r="FG99" s="11" t="s">
        <v>48</v>
      </c>
      <c r="FL99" s="12" t="s">
        <v>48</v>
      </c>
      <c r="FM99" s="12" t="s">
        <v>48</v>
      </c>
      <c r="FN99" s="12" t="s">
        <v>48</v>
      </c>
      <c r="FO99" s="11"/>
      <c r="FP99" s="11"/>
      <c r="FQ99" s="11"/>
      <c r="FR99" s="11"/>
      <c r="FS99" s="27"/>
      <c r="FT99" s="11"/>
      <c r="FU99" s="11" t="s">
        <v>48</v>
      </c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N99" s="12" t="s">
        <v>48</v>
      </c>
      <c r="GO99" s="12" t="s">
        <v>48</v>
      </c>
      <c r="GP99" s="12" t="s">
        <v>48</v>
      </c>
      <c r="GQ99" s="11"/>
      <c r="GR99" s="11"/>
      <c r="GS99" s="11"/>
      <c r="GT99" s="11"/>
      <c r="GU99" s="27"/>
      <c r="GV99" s="11"/>
      <c r="GW99" s="11" t="s">
        <v>48</v>
      </c>
      <c r="GX99" s="11"/>
      <c r="GY99" s="11"/>
      <c r="GZ99" s="11"/>
      <c r="HA99" s="11"/>
      <c r="HB99" s="11"/>
      <c r="HC99" s="11"/>
      <c r="HD99" s="11"/>
      <c r="HI99" s="12" t="s">
        <v>48</v>
      </c>
      <c r="HJ99" s="12" t="s">
        <v>48</v>
      </c>
      <c r="HK99" s="12" t="s">
        <v>48</v>
      </c>
      <c r="HL99" s="11"/>
      <c r="HM99" s="11"/>
      <c r="HN99" s="11"/>
      <c r="HO99" s="11"/>
      <c r="HP99" s="27"/>
      <c r="HQ99" s="11"/>
      <c r="HR99" s="11" t="s">
        <v>48</v>
      </c>
      <c r="HW99" s="12" t="s">
        <v>48</v>
      </c>
      <c r="HX99" s="12" t="s">
        <v>48</v>
      </c>
      <c r="HY99" s="12" t="s">
        <v>48</v>
      </c>
    </row>
    <row r="100" spans="2:233" x14ac:dyDescent="0.2">
      <c r="B100" s="8">
        <v>43996</v>
      </c>
      <c r="C100" s="11"/>
      <c r="D100" s="11"/>
      <c r="E100" s="11"/>
      <c r="F100" s="11"/>
      <c r="G100" s="27"/>
      <c r="H100" s="11"/>
      <c r="I100" s="11" t="s">
        <v>48</v>
      </c>
      <c r="J100" s="11"/>
      <c r="K100" s="11"/>
      <c r="L100" s="11"/>
      <c r="M100" s="11"/>
      <c r="N100" s="27"/>
      <c r="O100" s="11"/>
      <c r="P100" s="11" t="s">
        <v>48</v>
      </c>
      <c r="Q100" s="11"/>
      <c r="R100" s="11"/>
      <c r="S100" s="11"/>
      <c r="T100" s="11"/>
      <c r="U100" s="27"/>
      <c r="V100" s="11"/>
      <c r="W100" s="11" t="s">
        <v>48</v>
      </c>
      <c r="AB100" s="12" t="s">
        <v>48</v>
      </c>
      <c r="AC100" s="12" t="s">
        <v>48</v>
      </c>
      <c r="AD100" s="12" t="s">
        <v>48</v>
      </c>
      <c r="AE100" s="11"/>
      <c r="AF100" s="11"/>
      <c r="AG100" s="11"/>
      <c r="AH100" s="11"/>
      <c r="AI100" s="27"/>
      <c r="AJ100" s="11"/>
      <c r="AK100" s="11" t="s">
        <v>48</v>
      </c>
      <c r="AP100" s="12" t="s">
        <v>48</v>
      </c>
      <c r="AQ100" s="12" t="s">
        <v>48</v>
      </c>
      <c r="AR100" s="12" t="s">
        <v>48</v>
      </c>
      <c r="AS100" s="11"/>
      <c r="AT100" s="11"/>
      <c r="AU100" s="11"/>
      <c r="AV100" s="11"/>
      <c r="AW100" s="27"/>
      <c r="AX100" s="11"/>
      <c r="AY100" s="11" t="s">
        <v>48</v>
      </c>
      <c r="BD100" s="12" t="s">
        <v>48</v>
      </c>
      <c r="BE100" s="12" t="s">
        <v>48</v>
      </c>
      <c r="BF100" s="12" t="s">
        <v>48</v>
      </c>
      <c r="BG100" s="11"/>
      <c r="BH100" s="11"/>
      <c r="BI100" s="11"/>
      <c r="BJ100" s="11"/>
      <c r="BK100" s="27"/>
      <c r="BL100" s="11"/>
      <c r="BM100" s="11" t="s">
        <v>48</v>
      </c>
      <c r="BR100" s="12" t="s">
        <v>48</v>
      </c>
      <c r="BS100" s="12" t="s">
        <v>48</v>
      </c>
      <c r="BT100" s="12" t="s">
        <v>48</v>
      </c>
      <c r="BU100" s="11"/>
      <c r="BV100" s="11"/>
      <c r="BW100" s="11"/>
      <c r="BX100" s="11"/>
      <c r="BY100" s="27"/>
      <c r="BZ100" s="11"/>
      <c r="CA100" s="11" t="s">
        <v>48</v>
      </c>
      <c r="CF100" s="12" t="s">
        <v>48</v>
      </c>
      <c r="CG100" s="12" t="s">
        <v>48</v>
      </c>
      <c r="CH100" s="12" t="s">
        <v>48</v>
      </c>
      <c r="CI100" s="11"/>
      <c r="CJ100" s="11"/>
      <c r="CK100" s="11"/>
      <c r="CL100" s="11"/>
      <c r="CM100" s="27"/>
      <c r="CN100" s="11"/>
      <c r="CO100" s="11" t="s">
        <v>48</v>
      </c>
      <c r="CT100" s="12" t="s">
        <v>48</v>
      </c>
      <c r="CU100" s="12" t="s">
        <v>48</v>
      </c>
      <c r="CV100" s="12" t="s">
        <v>48</v>
      </c>
      <c r="CW100" s="11"/>
      <c r="CX100" s="11"/>
      <c r="CY100" s="11"/>
      <c r="CZ100" s="11"/>
      <c r="DA100" s="27"/>
      <c r="DB100" s="11"/>
      <c r="DC100" s="11" t="s">
        <v>48</v>
      </c>
      <c r="DH100" s="12" t="s">
        <v>48</v>
      </c>
      <c r="DI100" s="12" t="s">
        <v>48</v>
      </c>
      <c r="DJ100" s="12" t="s">
        <v>48</v>
      </c>
      <c r="DK100" s="11"/>
      <c r="DL100" s="11"/>
      <c r="DM100" s="11"/>
      <c r="DN100" s="11"/>
      <c r="DO100" s="27"/>
      <c r="DP100" s="11"/>
      <c r="DQ100" s="11" t="s">
        <v>48</v>
      </c>
      <c r="DV100" s="12" t="s">
        <v>48</v>
      </c>
      <c r="DW100" s="12" t="s">
        <v>48</v>
      </c>
      <c r="DX100" s="12" t="s">
        <v>48</v>
      </c>
      <c r="DY100" s="11"/>
      <c r="DZ100" s="11"/>
      <c r="EA100" s="11"/>
      <c r="EB100" s="11"/>
      <c r="EC100" s="27"/>
      <c r="ED100" s="11"/>
      <c r="EE100" s="11" t="s">
        <v>48</v>
      </c>
      <c r="EJ100" s="12" t="s">
        <v>48</v>
      </c>
      <c r="EK100" s="12" t="s">
        <v>48</v>
      </c>
      <c r="EL100" s="12" t="s">
        <v>48</v>
      </c>
      <c r="EM100" s="11"/>
      <c r="EN100" s="11"/>
      <c r="EO100" s="11"/>
      <c r="EP100" s="11"/>
      <c r="EQ100" s="27"/>
      <c r="ER100" s="11"/>
      <c r="ES100" s="11" t="s">
        <v>48</v>
      </c>
      <c r="EX100" s="12" t="s">
        <v>48</v>
      </c>
      <c r="EY100" s="12" t="s">
        <v>48</v>
      </c>
      <c r="EZ100" s="12" t="s">
        <v>48</v>
      </c>
      <c r="FA100" s="11"/>
      <c r="FB100" s="11"/>
      <c r="FC100" s="11"/>
      <c r="FD100" s="11"/>
      <c r="FE100" s="27"/>
      <c r="FF100" s="11"/>
      <c r="FG100" s="11" t="s">
        <v>48</v>
      </c>
      <c r="FL100" s="12" t="s">
        <v>48</v>
      </c>
      <c r="FM100" s="12" t="s">
        <v>48</v>
      </c>
      <c r="FN100" s="12" t="s">
        <v>48</v>
      </c>
      <c r="FO100" s="11"/>
      <c r="FP100" s="11"/>
      <c r="FQ100" s="11"/>
      <c r="FR100" s="11"/>
      <c r="FS100" s="27"/>
      <c r="FT100" s="11"/>
      <c r="FU100" s="11" t="s">
        <v>48</v>
      </c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N100" s="12" t="s">
        <v>48</v>
      </c>
      <c r="GO100" s="12" t="s">
        <v>48</v>
      </c>
      <c r="GP100" s="12" t="s">
        <v>48</v>
      </c>
      <c r="GQ100" s="11"/>
      <c r="GR100" s="11"/>
      <c r="GS100" s="11"/>
      <c r="GT100" s="11"/>
      <c r="GU100" s="27"/>
      <c r="GV100" s="11"/>
      <c r="GW100" s="11" t="s">
        <v>48</v>
      </c>
      <c r="GX100" s="11"/>
      <c r="GY100" s="11"/>
      <c r="GZ100" s="11"/>
      <c r="HA100" s="11"/>
      <c r="HB100" s="11"/>
      <c r="HC100" s="11"/>
      <c r="HD100" s="11"/>
      <c r="HI100" s="12" t="s">
        <v>48</v>
      </c>
      <c r="HJ100" s="12" t="s">
        <v>48</v>
      </c>
      <c r="HK100" s="12" t="s">
        <v>48</v>
      </c>
      <c r="HL100" s="11"/>
      <c r="HM100" s="11"/>
      <c r="HN100" s="11"/>
      <c r="HO100" s="11"/>
      <c r="HP100" s="27"/>
      <c r="HQ100" s="11"/>
      <c r="HR100" s="11" t="s">
        <v>48</v>
      </c>
      <c r="HW100" s="12" t="s">
        <v>48</v>
      </c>
      <c r="HX100" s="12" t="s">
        <v>48</v>
      </c>
      <c r="HY100" s="12" t="s">
        <v>48</v>
      </c>
    </row>
    <row r="101" spans="2:233" x14ac:dyDescent="0.2">
      <c r="B101" s="8">
        <v>43997</v>
      </c>
      <c r="C101" s="11"/>
      <c r="D101" s="11"/>
      <c r="E101" s="11"/>
      <c r="F101" s="11"/>
      <c r="G101" s="27"/>
      <c r="H101" s="11"/>
      <c r="I101" s="11" t="s">
        <v>48</v>
      </c>
      <c r="J101" s="11"/>
      <c r="K101" s="11"/>
      <c r="L101" s="11"/>
      <c r="M101" s="11"/>
      <c r="N101" s="27"/>
      <c r="O101" s="11"/>
      <c r="P101" s="11" t="s">
        <v>48</v>
      </c>
      <c r="Q101" s="11"/>
      <c r="R101" s="11"/>
      <c r="S101" s="11"/>
      <c r="T101" s="11"/>
      <c r="U101" s="27"/>
      <c r="V101" s="11"/>
      <c r="W101" s="11" t="s">
        <v>48</v>
      </c>
      <c r="AB101" s="12" t="s">
        <v>48</v>
      </c>
      <c r="AC101" s="12" t="s">
        <v>48</v>
      </c>
      <c r="AD101" s="12" t="s">
        <v>48</v>
      </c>
      <c r="AE101" s="11"/>
      <c r="AF101" s="11"/>
      <c r="AG101" s="11"/>
      <c r="AH101" s="11"/>
      <c r="AI101" s="27"/>
      <c r="AJ101" s="11"/>
      <c r="AK101" s="11" t="s">
        <v>48</v>
      </c>
      <c r="AP101" s="12" t="s">
        <v>48</v>
      </c>
      <c r="AQ101" s="12" t="s">
        <v>48</v>
      </c>
      <c r="AR101" s="12" t="s">
        <v>48</v>
      </c>
      <c r="AS101" s="11"/>
      <c r="AT101" s="11"/>
      <c r="AU101" s="11"/>
      <c r="AV101" s="11"/>
      <c r="AW101" s="27"/>
      <c r="AX101" s="11"/>
      <c r="AY101" s="11" t="s">
        <v>48</v>
      </c>
      <c r="BD101" s="12" t="s">
        <v>48</v>
      </c>
      <c r="BE101" s="12" t="s">
        <v>48</v>
      </c>
      <c r="BF101" s="12" t="s">
        <v>48</v>
      </c>
      <c r="BG101" s="11"/>
      <c r="BH101" s="11"/>
      <c r="BI101" s="11"/>
      <c r="BJ101" s="11"/>
      <c r="BK101" s="27"/>
      <c r="BL101" s="11"/>
      <c r="BM101" s="11" t="s">
        <v>48</v>
      </c>
      <c r="BR101" s="12" t="s">
        <v>48</v>
      </c>
      <c r="BS101" s="12" t="s">
        <v>48</v>
      </c>
      <c r="BT101" s="12" t="s">
        <v>48</v>
      </c>
      <c r="BU101" s="11"/>
      <c r="BV101" s="11"/>
      <c r="BW101" s="11"/>
      <c r="BX101" s="11"/>
      <c r="BY101" s="27"/>
      <c r="BZ101" s="11"/>
      <c r="CA101" s="11" t="s">
        <v>48</v>
      </c>
      <c r="CF101" s="12" t="s">
        <v>48</v>
      </c>
      <c r="CG101" s="12" t="s">
        <v>48</v>
      </c>
      <c r="CH101" s="12" t="s">
        <v>48</v>
      </c>
      <c r="CI101" s="11"/>
      <c r="CJ101" s="11"/>
      <c r="CK101" s="11"/>
      <c r="CL101" s="11"/>
      <c r="CM101" s="27"/>
      <c r="CN101" s="11"/>
      <c r="CO101" s="11" t="s">
        <v>48</v>
      </c>
      <c r="CT101" s="12" t="s">
        <v>48</v>
      </c>
      <c r="CU101" s="12" t="s">
        <v>48</v>
      </c>
      <c r="CV101" s="12" t="s">
        <v>48</v>
      </c>
      <c r="CW101" s="11"/>
      <c r="CX101" s="11"/>
      <c r="CY101" s="11"/>
      <c r="CZ101" s="11"/>
      <c r="DA101" s="27"/>
      <c r="DB101" s="11"/>
      <c r="DC101" s="11" t="s">
        <v>48</v>
      </c>
      <c r="DH101" s="12" t="s">
        <v>48</v>
      </c>
      <c r="DI101" s="12" t="s">
        <v>48</v>
      </c>
      <c r="DJ101" s="12" t="s">
        <v>48</v>
      </c>
      <c r="DK101" s="11"/>
      <c r="DL101" s="11"/>
      <c r="DM101" s="11"/>
      <c r="DN101" s="11"/>
      <c r="DO101" s="27"/>
      <c r="DP101" s="11"/>
      <c r="DQ101" s="11" t="s">
        <v>48</v>
      </c>
      <c r="DV101" s="12" t="s">
        <v>48</v>
      </c>
      <c r="DW101" s="12" t="s">
        <v>48</v>
      </c>
      <c r="DX101" s="12" t="s">
        <v>48</v>
      </c>
      <c r="DY101" s="11"/>
      <c r="DZ101" s="11"/>
      <c r="EA101" s="11"/>
      <c r="EB101" s="11"/>
      <c r="EC101" s="27"/>
      <c r="ED101" s="11"/>
      <c r="EE101" s="11" t="s">
        <v>48</v>
      </c>
      <c r="EJ101" s="12" t="s">
        <v>48</v>
      </c>
      <c r="EK101" s="12" t="s">
        <v>48</v>
      </c>
      <c r="EL101" s="12" t="s">
        <v>48</v>
      </c>
      <c r="EM101" s="11"/>
      <c r="EN101" s="11"/>
      <c r="EO101" s="11"/>
      <c r="EP101" s="11"/>
      <c r="EQ101" s="27"/>
      <c r="ER101" s="11"/>
      <c r="ES101" s="11" t="s">
        <v>48</v>
      </c>
      <c r="EX101" s="12" t="s">
        <v>48</v>
      </c>
      <c r="EY101" s="12" t="s">
        <v>48</v>
      </c>
      <c r="EZ101" s="12" t="s">
        <v>48</v>
      </c>
      <c r="FA101" s="11"/>
      <c r="FB101" s="11"/>
      <c r="FC101" s="11"/>
      <c r="FD101" s="11"/>
      <c r="FE101" s="27"/>
      <c r="FF101" s="11"/>
      <c r="FG101" s="11" t="s">
        <v>48</v>
      </c>
      <c r="FL101" s="12" t="s">
        <v>48</v>
      </c>
      <c r="FM101" s="12" t="s">
        <v>48</v>
      </c>
      <c r="FN101" s="12" t="s">
        <v>48</v>
      </c>
      <c r="FO101" s="11"/>
      <c r="FP101" s="11"/>
      <c r="FQ101" s="11"/>
      <c r="FR101" s="11"/>
      <c r="FS101" s="27"/>
      <c r="FT101" s="11"/>
      <c r="FU101" s="11" t="s">
        <v>48</v>
      </c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N101" s="12" t="s">
        <v>48</v>
      </c>
      <c r="GO101" s="12" t="s">
        <v>48</v>
      </c>
      <c r="GP101" s="12" t="s">
        <v>48</v>
      </c>
      <c r="GQ101" s="11"/>
      <c r="GR101" s="11"/>
      <c r="GS101" s="11"/>
      <c r="GT101" s="11"/>
      <c r="GU101" s="27"/>
      <c r="GV101" s="11"/>
      <c r="GW101" s="11" t="s">
        <v>48</v>
      </c>
      <c r="GX101" s="11"/>
      <c r="GY101" s="11"/>
      <c r="GZ101" s="11"/>
      <c r="HA101" s="11"/>
      <c r="HB101" s="11"/>
      <c r="HC101" s="11"/>
      <c r="HD101" s="11"/>
      <c r="HI101" s="12" t="s">
        <v>48</v>
      </c>
      <c r="HJ101" s="12" t="s">
        <v>48</v>
      </c>
      <c r="HK101" s="12" t="s">
        <v>48</v>
      </c>
      <c r="HL101" s="11"/>
      <c r="HM101" s="11"/>
      <c r="HN101" s="11"/>
      <c r="HO101" s="11"/>
      <c r="HP101" s="27"/>
      <c r="HQ101" s="11"/>
      <c r="HR101" s="11" t="s">
        <v>48</v>
      </c>
      <c r="HW101" s="12" t="s">
        <v>48</v>
      </c>
      <c r="HX101" s="12" t="s">
        <v>48</v>
      </c>
      <c r="HY101" s="12" t="s">
        <v>48</v>
      </c>
    </row>
    <row r="102" spans="2:233" x14ac:dyDescent="0.2">
      <c r="B102" s="8">
        <v>43998</v>
      </c>
      <c r="C102" s="11"/>
      <c r="D102" s="11"/>
      <c r="E102" s="11"/>
      <c r="F102" s="11"/>
      <c r="G102" s="27"/>
      <c r="H102" s="11"/>
      <c r="I102" s="11" t="s">
        <v>48</v>
      </c>
      <c r="J102" s="11"/>
      <c r="K102" s="11"/>
      <c r="L102" s="11"/>
      <c r="M102" s="11"/>
      <c r="N102" s="27"/>
      <c r="O102" s="11"/>
      <c r="P102" s="11" t="s">
        <v>48</v>
      </c>
      <c r="Q102" s="11"/>
      <c r="R102" s="11"/>
      <c r="S102" s="11"/>
      <c r="T102" s="11"/>
      <c r="U102" s="27"/>
      <c r="V102" s="11"/>
      <c r="W102" s="11" t="s">
        <v>48</v>
      </c>
      <c r="AB102" s="12" t="s">
        <v>48</v>
      </c>
      <c r="AC102" s="12" t="s">
        <v>48</v>
      </c>
      <c r="AD102" s="12" t="s">
        <v>48</v>
      </c>
      <c r="AE102" s="11"/>
      <c r="AF102" s="11"/>
      <c r="AG102" s="11"/>
      <c r="AH102" s="11"/>
      <c r="AI102" s="27"/>
      <c r="AJ102" s="11"/>
      <c r="AK102" s="11" t="s">
        <v>48</v>
      </c>
      <c r="AP102" s="12" t="s">
        <v>48</v>
      </c>
      <c r="AQ102" s="12" t="s">
        <v>48</v>
      </c>
      <c r="AR102" s="12" t="s">
        <v>48</v>
      </c>
      <c r="AS102" s="11"/>
      <c r="AT102" s="11"/>
      <c r="AU102" s="11"/>
      <c r="AV102" s="11"/>
      <c r="AW102" s="27"/>
      <c r="AX102" s="11"/>
      <c r="AY102" s="11" t="s">
        <v>48</v>
      </c>
      <c r="BD102" s="12" t="s">
        <v>48</v>
      </c>
      <c r="BE102" s="12" t="s">
        <v>48</v>
      </c>
      <c r="BF102" s="12" t="s">
        <v>48</v>
      </c>
      <c r="BG102" s="11"/>
      <c r="BH102" s="11"/>
      <c r="BI102" s="11"/>
      <c r="BJ102" s="11"/>
      <c r="BK102" s="27"/>
      <c r="BL102" s="11"/>
      <c r="BM102" s="11" t="s">
        <v>48</v>
      </c>
      <c r="BR102" s="12" t="s">
        <v>48</v>
      </c>
      <c r="BS102" s="12" t="s">
        <v>48</v>
      </c>
      <c r="BT102" s="12" t="s">
        <v>48</v>
      </c>
      <c r="BU102" s="11"/>
      <c r="BV102" s="11"/>
      <c r="BW102" s="11"/>
      <c r="BX102" s="11"/>
      <c r="BY102" s="27"/>
      <c r="BZ102" s="11"/>
      <c r="CA102" s="11" t="s">
        <v>48</v>
      </c>
      <c r="CF102" s="12" t="s">
        <v>48</v>
      </c>
      <c r="CG102" s="12" t="s">
        <v>48</v>
      </c>
      <c r="CH102" s="12" t="s">
        <v>48</v>
      </c>
      <c r="CI102" s="11"/>
      <c r="CJ102" s="11"/>
      <c r="CK102" s="11"/>
      <c r="CL102" s="11"/>
      <c r="CM102" s="27"/>
      <c r="CN102" s="11"/>
      <c r="CO102" s="11" t="s">
        <v>48</v>
      </c>
      <c r="CT102" s="12" t="s">
        <v>48</v>
      </c>
      <c r="CU102" s="12" t="s">
        <v>48</v>
      </c>
      <c r="CV102" s="12" t="s">
        <v>48</v>
      </c>
      <c r="CW102" s="11"/>
      <c r="CX102" s="11"/>
      <c r="CY102" s="11"/>
      <c r="CZ102" s="11"/>
      <c r="DA102" s="27"/>
      <c r="DB102" s="11"/>
      <c r="DC102" s="11" t="s">
        <v>48</v>
      </c>
      <c r="DH102" s="12" t="s">
        <v>48</v>
      </c>
      <c r="DI102" s="12" t="s">
        <v>48</v>
      </c>
      <c r="DJ102" s="12" t="s">
        <v>48</v>
      </c>
      <c r="DK102" s="11"/>
      <c r="DL102" s="11"/>
      <c r="DM102" s="11"/>
      <c r="DN102" s="11"/>
      <c r="DO102" s="27"/>
      <c r="DP102" s="11"/>
      <c r="DQ102" s="11" t="s">
        <v>48</v>
      </c>
      <c r="DV102" s="12" t="s">
        <v>48</v>
      </c>
      <c r="DW102" s="12" t="s">
        <v>48</v>
      </c>
      <c r="DX102" s="12" t="s">
        <v>48</v>
      </c>
      <c r="DY102" s="11"/>
      <c r="DZ102" s="11"/>
      <c r="EA102" s="11"/>
      <c r="EB102" s="11"/>
      <c r="EC102" s="27"/>
      <c r="ED102" s="11"/>
      <c r="EE102" s="11" t="s">
        <v>48</v>
      </c>
      <c r="EJ102" s="12" t="s">
        <v>48</v>
      </c>
      <c r="EK102" s="12" t="s">
        <v>48</v>
      </c>
      <c r="EL102" s="12" t="s">
        <v>48</v>
      </c>
      <c r="EM102" s="11"/>
      <c r="EN102" s="11"/>
      <c r="EO102" s="11"/>
      <c r="EP102" s="11"/>
      <c r="EQ102" s="27"/>
      <c r="ER102" s="11"/>
      <c r="ES102" s="11" t="s">
        <v>48</v>
      </c>
      <c r="EX102" s="12" t="s">
        <v>48</v>
      </c>
      <c r="EY102" s="12" t="s">
        <v>48</v>
      </c>
      <c r="EZ102" s="12" t="s">
        <v>48</v>
      </c>
      <c r="FA102" s="11"/>
      <c r="FB102" s="11"/>
      <c r="FC102" s="11"/>
      <c r="FD102" s="11"/>
      <c r="FE102" s="27"/>
      <c r="FF102" s="11"/>
      <c r="FG102" s="11" t="s">
        <v>48</v>
      </c>
      <c r="FL102" s="12" t="s">
        <v>48</v>
      </c>
      <c r="FM102" s="12" t="s">
        <v>48</v>
      </c>
      <c r="FN102" s="12" t="s">
        <v>48</v>
      </c>
      <c r="FO102" s="11"/>
      <c r="FP102" s="11"/>
      <c r="FQ102" s="11"/>
      <c r="FR102" s="11"/>
      <c r="FS102" s="27"/>
      <c r="FT102" s="11"/>
      <c r="FU102" s="11" t="s">
        <v>48</v>
      </c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N102" s="12" t="s">
        <v>48</v>
      </c>
      <c r="GO102" s="12" t="s">
        <v>48</v>
      </c>
      <c r="GP102" s="12" t="s">
        <v>48</v>
      </c>
      <c r="GQ102" s="11"/>
      <c r="GR102" s="11"/>
      <c r="GS102" s="11"/>
      <c r="GT102" s="11"/>
      <c r="GU102" s="27"/>
      <c r="GV102" s="11"/>
      <c r="GW102" s="11" t="s">
        <v>48</v>
      </c>
      <c r="GX102" s="11"/>
      <c r="GY102" s="11"/>
      <c r="GZ102" s="11"/>
      <c r="HA102" s="11"/>
      <c r="HB102" s="11"/>
      <c r="HC102" s="11"/>
      <c r="HD102" s="11"/>
      <c r="HI102" s="12" t="s">
        <v>48</v>
      </c>
      <c r="HJ102" s="12" t="s">
        <v>48</v>
      </c>
      <c r="HK102" s="12" t="s">
        <v>48</v>
      </c>
      <c r="HL102" s="11"/>
      <c r="HM102" s="11"/>
      <c r="HN102" s="11"/>
      <c r="HO102" s="11"/>
      <c r="HP102" s="27"/>
      <c r="HQ102" s="11"/>
      <c r="HR102" s="11" t="s">
        <v>48</v>
      </c>
      <c r="HW102" s="12" t="s">
        <v>48</v>
      </c>
      <c r="HX102" s="12" t="s">
        <v>48</v>
      </c>
      <c r="HY102" s="12" t="s">
        <v>48</v>
      </c>
    </row>
    <row r="103" spans="2:233" x14ac:dyDescent="0.2">
      <c r="B103" s="8">
        <v>43999</v>
      </c>
      <c r="C103" s="11"/>
      <c r="D103" s="11"/>
      <c r="E103" s="11"/>
      <c r="F103" s="11"/>
      <c r="G103" s="27"/>
      <c r="H103" s="11"/>
      <c r="I103" s="11" t="s">
        <v>48</v>
      </c>
      <c r="J103" s="11"/>
      <c r="K103" s="11"/>
      <c r="L103" s="11"/>
      <c r="M103" s="11"/>
      <c r="N103" s="27"/>
      <c r="O103" s="11"/>
      <c r="P103" s="11" t="s">
        <v>48</v>
      </c>
      <c r="Q103" s="11"/>
      <c r="R103" s="11"/>
      <c r="S103" s="11"/>
      <c r="T103" s="11"/>
      <c r="U103" s="27"/>
      <c r="V103" s="11"/>
      <c r="W103" s="11" t="s">
        <v>48</v>
      </c>
      <c r="AB103" s="12" t="s">
        <v>48</v>
      </c>
      <c r="AC103" s="12" t="s">
        <v>48</v>
      </c>
      <c r="AD103" s="12" t="s">
        <v>48</v>
      </c>
      <c r="AE103" s="11"/>
      <c r="AF103" s="11"/>
      <c r="AG103" s="11"/>
      <c r="AH103" s="11"/>
      <c r="AI103" s="27"/>
      <c r="AJ103" s="11"/>
      <c r="AK103" s="11" t="s">
        <v>48</v>
      </c>
      <c r="AP103" s="12" t="s">
        <v>48</v>
      </c>
      <c r="AQ103" s="12" t="s">
        <v>48</v>
      </c>
      <c r="AR103" s="12" t="s">
        <v>48</v>
      </c>
      <c r="AS103" s="11"/>
      <c r="AT103" s="11"/>
      <c r="AU103" s="11"/>
      <c r="AV103" s="11"/>
      <c r="AW103" s="27"/>
      <c r="AX103" s="11"/>
      <c r="AY103" s="11" t="s">
        <v>48</v>
      </c>
      <c r="BD103" s="12" t="s">
        <v>48</v>
      </c>
      <c r="BE103" s="12" t="s">
        <v>48</v>
      </c>
      <c r="BF103" s="12" t="s">
        <v>48</v>
      </c>
      <c r="BG103" s="11"/>
      <c r="BH103" s="11"/>
      <c r="BI103" s="11"/>
      <c r="BJ103" s="11"/>
      <c r="BK103" s="27"/>
      <c r="BL103" s="11"/>
      <c r="BM103" s="11" t="s">
        <v>48</v>
      </c>
      <c r="BR103" s="12" t="s">
        <v>48</v>
      </c>
      <c r="BS103" s="12" t="s">
        <v>48</v>
      </c>
      <c r="BT103" s="12" t="s">
        <v>48</v>
      </c>
      <c r="BU103" s="11"/>
      <c r="BV103" s="11"/>
      <c r="BW103" s="11"/>
      <c r="BX103" s="11"/>
      <c r="BY103" s="27"/>
      <c r="BZ103" s="11"/>
      <c r="CA103" s="11" t="s">
        <v>48</v>
      </c>
      <c r="CF103" s="12" t="s">
        <v>48</v>
      </c>
      <c r="CG103" s="12" t="s">
        <v>48</v>
      </c>
      <c r="CH103" s="12" t="s">
        <v>48</v>
      </c>
      <c r="CI103" s="11"/>
      <c r="CJ103" s="11"/>
      <c r="CK103" s="11"/>
      <c r="CL103" s="11"/>
      <c r="CM103" s="27"/>
      <c r="CN103" s="11"/>
      <c r="CO103" s="11" t="s">
        <v>48</v>
      </c>
      <c r="CT103" s="12" t="s">
        <v>48</v>
      </c>
      <c r="CU103" s="12" t="s">
        <v>48</v>
      </c>
      <c r="CV103" s="12" t="s">
        <v>48</v>
      </c>
      <c r="CW103" s="11"/>
      <c r="CX103" s="11"/>
      <c r="CY103" s="11"/>
      <c r="CZ103" s="11"/>
      <c r="DA103" s="27"/>
      <c r="DB103" s="11"/>
      <c r="DC103" s="11" t="s">
        <v>48</v>
      </c>
      <c r="DH103" s="12" t="s">
        <v>48</v>
      </c>
      <c r="DI103" s="12" t="s">
        <v>48</v>
      </c>
      <c r="DJ103" s="12" t="s">
        <v>48</v>
      </c>
      <c r="DK103" s="11"/>
      <c r="DL103" s="11"/>
      <c r="DM103" s="11"/>
      <c r="DN103" s="11"/>
      <c r="DO103" s="27"/>
      <c r="DP103" s="11"/>
      <c r="DQ103" s="11" t="s">
        <v>48</v>
      </c>
      <c r="DV103" s="12" t="s">
        <v>48</v>
      </c>
      <c r="DW103" s="12" t="s">
        <v>48</v>
      </c>
      <c r="DX103" s="12" t="s">
        <v>48</v>
      </c>
      <c r="DY103" s="11"/>
      <c r="DZ103" s="11"/>
      <c r="EA103" s="11"/>
      <c r="EB103" s="11"/>
      <c r="EC103" s="27"/>
      <c r="ED103" s="11"/>
      <c r="EE103" s="11" t="s">
        <v>48</v>
      </c>
      <c r="EJ103" s="12" t="s">
        <v>48</v>
      </c>
      <c r="EK103" s="12" t="s">
        <v>48</v>
      </c>
      <c r="EL103" s="12" t="s">
        <v>48</v>
      </c>
      <c r="EM103" s="11"/>
      <c r="EN103" s="11"/>
      <c r="EO103" s="11"/>
      <c r="EP103" s="11"/>
      <c r="EQ103" s="27"/>
      <c r="ER103" s="11"/>
      <c r="ES103" s="11" t="s">
        <v>48</v>
      </c>
      <c r="EX103" s="12" t="s">
        <v>48</v>
      </c>
      <c r="EY103" s="12" t="s">
        <v>48</v>
      </c>
      <c r="EZ103" s="12" t="s">
        <v>48</v>
      </c>
      <c r="FA103" s="11"/>
      <c r="FB103" s="11"/>
      <c r="FC103" s="11"/>
      <c r="FD103" s="11"/>
      <c r="FE103" s="27"/>
      <c r="FF103" s="11"/>
      <c r="FG103" s="11" t="s">
        <v>48</v>
      </c>
      <c r="FL103" s="12" t="s">
        <v>48</v>
      </c>
      <c r="FM103" s="12" t="s">
        <v>48</v>
      </c>
      <c r="FN103" s="12" t="s">
        <v>48</v>
      </c>
      <c r="FO103" s="11"/>
      <c r="FP103" s="11"/>
      <c r="FQ103" s="11"/>
      <c r="FR103" s="11"/>
      <c r="FS103" s="27"/>
      <c r="FT103" s="11"/>
      <c r="FU103" s="11" t="s">
        <v>48</v>
      </c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N103" s="12" t="s">
        <v>48</v>
      </c>
      <c r="GO103" s="12" t="s">
        <v>48</v>
      </c>
      <c r="GP103" s="12" t="s">
        <v>48</v>
      </c>
      <c r="GQ103" s="11"/>
      <c r="GR103" s="11"/>
      <c r="GS103" s="11"/>
      <c r="GT103" s="11"/>
      <c r="GU103" s="27"/>
      <c r="GV103" s="11"/>
      <c r="GW103" s="11" t="s">
        <v>48</v>
      </c>
      <c r="GX103" s="11"/>
      <c r="GY103" s="11"/>
      <c r="GZ103" s="11"/>
      <c r="HA103" s="11"/>
      <c r="HB103" s="11"/>
      <c r="HC103" s="11"/>
      <c r="HD103" s="11"/>
      <c r="HI103" s="12" t="s">
        <v>48</v>
      </c>
      <c r="HJ103" s="12" t="s">
        <v>48</v>
      </c>
      <c r="HK103" s="12" t="s">
        <v>48</v>
      </c>
      <c r="HL103" s="11"/>
      <c r="HM103" s="11"/>
      <c r="HN103" s="11"/>
      <c r="HO103" s="11"/>
      <c r="HP103" s="27"/>
      <c r="HQ103" s="11"/>
      <c r="HR103" s="11" t="s">
        <v>48</v>
      </c>
      <c r="HW103" s="12" t="s">
        <v>48</v>
      </c>
      <c r="HX103" s="12" t="s">
        <v>48</v>
      </c>
      <c r="HY103" s="12" t="s">
        <v>48</v>
      </c>
    </row>
    <row r="104" spans="2:233" x14ac:dyDescent="0.2">
      <c r="B104" s="8">
        <v>44000</v>
      </c>
      <c r="C104" s="11"/>
      <c r="D104" s="11"/>
      <c r="E104" s="11"/>
      <c r="F104" s="11"/>
      <c r="G104" s="27"/>
      <c r="H104" s="11"/>
      <c r="I104" s="11" t="s">
        <v>48</v>
      </c>
      <c r="J104" s="11"/>
      <c r="K104" s="11"/>
      <c r="L104" s="11"/>
      <c r="M104" s="11"/>
      <c r="N104" s="27"/>
      <c r="O104" s="11"/>
      <c r="P104" s="11" t="s">
        <v>48</v>
      </c>
      <c r="Q104" s="11"/>
      <c r="R104" s="11"/>
      <c r="S104" s="11"/>
      <c r="T104" s="11"/>
      <c r="U104" s="27"/>
      <c r="V104" s="11"/>
      <c r="W104" s="11" t="s">
        <v>48</v>
      </c>
      <c r="AB104" s="12" t="s">
        <v>48</v>
      </c>
      <c r="AC104" s="12" t="s">
        <v>48</v>
      </c>
      <c r="AD104" s="12" t="s">
        <v>48</v>
      </c>
      <c r="AE104" s="11"/>
      <c r="AF104" s="11"/>
      <c r="AG104" s="11"/>
      <c r="AH104" s="11"/>
      <c r="AI104" s="27"/>
      <c r="AJ104" s="11"/>
      <c r="AK104" s="11" t="s">
        <v>48</v>
      </c>
      <c r="AP104" s="12" t="s">
        <v>48</v>
      </c>
      <c r="AQ104" s="12" t="s">
        <v>48</v>
      </c>
      <c r="AR104" s="12" t="s">
        <v>48</v>
      </c>
      <c r="AS104" s="11"/>
      <c r="AT104" s="11"/>
      <c r="AU104" s="11"/>
      <c r="AV104" s="11"/>
      <c r="AW104" s="27"/>
      <c r="AX104" s="11"/>
      <c r="AY104" s="11" t="s">
        <v>48</v>
      </c>
      <c r="BD104" s="12" t="s">
        <v>48</v>
      </c>
      <c r="BE104" s="12" t="s">
        <v>48</v>
      </c>
      <c r="BF104" s="12" t="s">
        <v>48</v>
      </c>
      <c r="BG104" s="11"/>
      <c r="BH104" s="11"/>
      <c r="BI104" s="11"/>
      <c r="BJ104" s="11"/>
      <c r="BK104" s="27"/>
      <c r="BL104" s="11"/>
      <c r="BM104" s="11" t="s">
        <v>48</v>
      </c>
      <c r="BR104" s="12" t="s">
        <v>48</v>
      </c>
      <c r="BS104" s="12" t="s">
        <v>48</v>
      </c>
      <c r="BT104" s="12" t="s">
        <v>48</v>
      </c>
      <c r="BU104" s="11"/>
      <c r="BV104" s="11"/>
      <c r="BW104" s="11"/>
      <c r="BX104" s="11"/>
      <c r="BY104" s="27"/>
      <c r="BZ104" s="11"/>
      <c r="CA104" s="11" t="s">
        <v>48</v>
      </c>
      <c r="CF104" s="12" t="s">
        <v>48</v>
      </c>
      <c r="CG104" s="12" t="s">
        <v>48</v>
      </c>
      <c r="CH104" s="12" t="s">
        <v>48</v>
      </c>
      <c r="CI104" s="11"/>
      <c r="CJ104" s="11"/>
      <c r="CK104" s="11"/>
      <c r="CL104" s="11"/>
      <c r="CM104" s="27"/>
      <c r="CN104" s="11"/>
      <c r="CO104" s="11" t="s">
        <v>48</v>
      </c>
      <c r="CT104" s="12" t="s">
        <v>48</v>
      </c>
      <c r="CU104" s="12" t="s">
        <v>48</v>
      </c>
      <c r="CV104" s="12" t="s">
        <v>48</v>
      </c>
      <c r="CW104" s="11"/>
      <c r="CX104" s="11"/>
      <c r="CY104" s="11"/>
      <c r="CZ104" s="11"/>
      <c r="DA104" s="27"/>
      <c r="DB104" s="11"/>
      <c r="DC104" s="11" t="s">
        <v>48</v>
      </c>
      <c r="DH104" s="12" t="s">
        <v>48</v>
      </c>
      <c r="DI104" s="12" t="s">
        <v>48</v>
      </c>
      <c r="DJ104" s="12" t="s">
        <v>48</v>
      </c>
      <c r="DK104" s="11"/>
      <c r="DL104" s="11"/>
      <c r="DM104" s="11"/>
      <c r="DN104" s="11"/>
      <c r="DO104" s="27"/>
      <c r="DP104" s="11"/>
      <c r="DQ104" s="11" t="s">
        <v>48</v>
      </c>
      <c r="DV104" s="12" t="s">
        <v>48</v>
      </c>
      <c r="DW104" s="12" t="s">
        <v>48</v>
      </c>
      <c r="DX104" s="12" t="s">
        <v>48</v>
      </c>
      <c r="DY104" s="11"/>
      <c r="DZ104" s="11"/>
      <c r="EA104" s="11"/>
      <c r="EB104" s="11"/>
      <c r="EC104" s="27"/>
      <c r="ED104" s="11"/>
      <c r="EE104" s="11" t="s">
        <v>48</v>
      </c>
      <c r="EJ104" s="12" t="s">
        <v>48</v>
      </c>
      <c r="EK104" s="12" t="s">
        <v>48</v>
      </c>
      <c r="EL104" s="12" t="s">
        <v>48</v>
      </c>
      <c r="EM104" s="11"/>
      <c r="EN104" s="11"/>
      <c r="EO104" s="11"/>
      <c r="EP104" s="11"/>
      <c r="EQ104" s="27"/>
      <c r="ER104" s="11"/>
      <c r="ES104" s="11" t="s">
        <v>48</v>
      </c>
      <c r="EX104" s="12" t="s">
        <v>48</v>
      </c>
      <c r="EY104" s="12" t="s">
        <v>48</v>
      </c>
      <c r="EZ104" s="12" t="s">
        <v>48</v>
      </c>
      <c r="FA104" s="11"/>
      <c r="FB104" s="11"/>
      <c r="FC104" s="11"/>
      <c r="FD104" s="11"/>
      <c r="FE104" s="27"/>
      <c r="FF104" s="11"/>
      <c r="FG104" s="11" t="s">
        <v>48</v>
      </c>
      <c r="FL104" s="12" t="s">
        <v>48</v>
      </c>
      <c r="FM104" s="12" t="s">
        <v>48</v>
      </c>
      <c r="FN104" s="12" t="s">
        <v>48</v>
      </c>
      <c r="FO104" s="11"/>
      <c r="FP104" s="11"/>
      <c r="FQ104" s="11"/>
      <c r="FR104" s="11"/>
      <c r="FS104" s="27"/>
      <c r="FT104" s="11"/>
      <c r="FU104" s="11" t="s">
        <v>48</v>
      </c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N104" s="12" t="s">
        <v>48</v>
      </c>
      <c r="GO104" s="12" t="s">
        <v>48</v>
      </c>
      <c r="GP104" s="12" t="s">
        <v>48</v>
      </c>
      <c r="GQ104" s="11"/>
      <c r="GR104" s="11"/>
      <c r="GS104" s="11"/>
      <c r="GT104" s="11"/>
      <c r="GU104" s="27"/>
      <c r="GV104" s="11"/>
      <c r="GW104" s="11" t="s">
        <v>48</v>
      </c>
      <c r="GX104" s="11"/>
      <c r="GY104" s="11"/>
      <c r="GZ104" s="11"/>
      <c r="HA104" s="11"/>
      <c r="HB104" s="11"/>
      <c r="HC104" s="11"/>
      <c r="HD104" s="11"/>
      <c r="HI104" s="12" t="s">
        <v>48</v>
      </c>
      <c r="HJ104" s="12" t="s">
        <v>48</v>
      </c>
      <c r="HK104" s="12" t="s">
        <v>48</v>
      </c>
      <c r="HL104" s="11"/>
      <c r="HM104" s="11"/>
      <c r="HN104" s="11"/>
      <c r="HO104" s="11"/>
      <c r="HP104" s="27"/>
      <c r="HQ104" s="11"/>
      <c r="HR104" s="11" t="s">
        <v>48</v>
      </c>
      <c r="HW104" s="12" t="s">
        <v>48</v>
      </c>
      <c r="HX104" s="12" t="s">
        <v>48</v>
      </c>
      <c r="HY104" s="12" t="s">
        <v>48</v>
      </c>
    </row>
    <row r="105" spans="2:233" x14ac:dyDescent="0.2">
      <c r="B105" s="8">
        <v>44001</v>
      </c>
      <c r="C105" s="11"/>
      <c r="D105" s="11"/>
      <c r="E105" s="11"/>
      <c r="F105" s="11"/>
      <c r="G105" s="27"/>
      <c r="H105" s="11"/>
      <c r="I105" s="11" t="s">
        <v>48</v>
      </c>
      <c r="J105" s="11"/>
      <c r="K105" s="11"/>
      <c r="L105" s="11"/>
      <c r="M105" s="11"/>
      <c r="N105" s="27"/>
      <c r="O105" s="11"/>
      <c r="P105" s="11" t="s">
        <v>48</v>
      </c>
      <c r="Q105" s="11"/>
      <c r="R105" s="11"/>
      <c r="S105" s="11"/>
      <c r="T105" s="11"/>
      <c r="U105" s="27"/>
      <c r="V105" s="11"/>
      <c r="W105" s="11" t="s">
        <v>48</v>
      </c>
      <c r="AB105" s="12" t="s">
        <v>48</v>
      </c>
      <c r="AC105" s="12" t="s">
        <v>48</v>
      </c>
      <c r="AD105" s="12" t="s">
        <v>48</v>
      </c>
      <c r="AE105" s="11"/>
      <c r="AF105" s="11"/>
      <c r="AG105" s="11"/>
      <c r="AH105" s="11"/>
      <c r="AI105" s="27"/>
      <c r="AJ105" s="11"/>
      <c r="AK105" s="11" t="s">
        <v>48</v>
      </c>
      <c r="AP105" s="12" t="s">
        <v>48</v>
      </c>
      <c r="AQ105" s="12" t="s">
        <v>48</v>
      </c>
      <c r="AR105" s="12" t="s">
        <v>48</v>
      </c>
      <c r="AS105" s="11"/>
      <c r="AT105" s="11"/>
      <c r="AU105" s="11"/>
      <c r="AV105" s="11"/>
      <c r="AW105" s="27"/>
      <c r="AX105" s="11"/>
      <c r="AY105" s="11" t="s">
        <v>48</v>
      </c>
      <c r="BD105" s="12" t="s">
        <v>48</v>
      </c>
      <c r="BE105" s="12" t="s">
        <v>48</v>
      </c>
      <c r="BF105" s="12" t="s">
        <v>48</v>
      </c>
      <c r="BG105" s="11"/>
      <c r="BH105" s="11"/>
      <c r="BI105" s="11"/>
      <c r="BJ105" s="11"/>
      <c r="BK105" s="27"/>
      <c r="BL105" s="11"/>
      <c r="BM105" s="11" t="s">
        <v>48</v>
      </c>
      <c r="BR105" s="12" t="s">
        <v>48</v>
      </c>
      <c r="BS105" s="12" t="s">
        <v>48</v>
      </c>
      <c r="BT105" s="12" t="s">
        <v>48</v>
      </c>
      <c r="BU105" s="11"/>
      <c r="BV105" s="11"/>
      <c r="BW105" s="11"/>
      <c r="BX105" s="11"/>
      <c r="BY105" s="27"/>
      <c r="BZ105" s="11"/>
      <c r="CA105" s="11" t="s">
        <v>48</v>
      </c>
      <c r="CF105" s="12" t="s">
        <v>48</v>
      </c>
      <c r="CG105" s="12" t="s">
        <v>48</v>
      </c>
      <c r="CH105" s="12" t="s">
        <v>48</v>
      </c>
      <c r="CI105" s="11"/>
      <c r="CJ105" s="11"/>
      <c r="CK105" s="11"/>
      <c r="CL105" s="11"/>
      <c r="CM105" s="27"/>
      <c r="CN105" s="11"/>
      <c r="CO105" s="11" t="s">
        <v>48</v>
      </c>
      <c r="CT105" s="12" t="s">
        <v>48</v>
      </c>
      <c r="CU105" s="12" t="s">
        <v>48</v>
      </c>
      <c r="CV105" s="12" t="s">
        <v>48</v>
      </c>
      <c r="CW105" s="11"/>
      <c r="CX105" s="11"/>
      <c r="CY105" s="11"/>
      <c r="CZ105" s="11"/>
      <c r="DA105" s="27"/>
      <c r="DB105" s="11"/>
      <c r="DC105" s="11" t="s">
        <v>48</v>
      </c>
      <c r="DH105" s="12" t="s">
        <v>48</v>
      </c>
      <c r="DI105" s="12" t="s">
        <v>48</v>
      </c>
      <c r="DJ105" s="12" t="s">
        <v>48</v>
      </c>
      <c r="DK105" s="11"/>
      <c r="DL105" s="11"/>
      <c r="DM105" s="11"/>
      <c r="DN105" s="11"/>
      <c r="DO105" s="27"/>
      <c r="DP105" s="11"/>
      <c r="DQ105" s="11" t="s">
        <v>48</v>
      </c>
      <c r="DV105" s="12" t="s">
        <v>48</v>
      </c>
      <c r="DW105" s="12" t="s">
        <v>48</v>
      </c>
      <c r="DX105" s="12" t="s">
        <v>48</v>
      </c>
      <c r="DY105" s="11"/>
      <c r="DZ105" s="11"/>
      <c r="EA105" s="11"/>
      <c r="EB105" s="11"/>
      <c r="EC105" s="27"/>
      <c r="ED105" s="11"/>
      <c r="EE105" s="11" t="s">
        <v>48</v>
      </c>
      <c r="EJ105" s="12" t="s">
        <v>48</v>
      </c>
      <c r="EK105" s="12" t="s">
        <v>48</v>
      </c>
      <c r="EL105" s="12" t="s">
        <v>48</v>
      </c>
      <c r="EM105" s="11"/>
      <c r="EN105" s="11"/>
      <c r="EO105" s="11"/>
      <c r="EP105" s="11"/>
      <c r="EQ105" s="27"/>
      <c r="ER105" s="11"/>
      <c r="ES105" s="11" t="s">
        <v>48</v>
      </c>
      <c r="EX105" s="12" t="s">
        <v>48</v>
      </c>
      <c r="EY105" s="12" t="s">
        <v>48</v>
      </c>
      <c r="EZ105" s="12" t="s">
        <v>48</v>
      </c>
      <c r="FA105" s="11"/>
      <c r="FB105" s="11"/>
      <c r="FC105" s="11"/>
      <c r="FD105" s="11"/>
      <c r="FE105" s="27"/>
      <c r="FF105" s="11"/>
      <c r="FG105" s="11" t="s">
        <v>48</v>
      </c>
      <c r="FL105" s="12" t="s">
        <v>48</v>
      </c>
      <c r="FM105" s="12" t="s">
        <v>48</v>
      </c>
      <c r="FN105" s="12" t="s">
        <v>48</v>
      </c>
      <c r="FO105" s="11"/>
      <c r="FP105" s="11"/>
      <c r="FQ105" s="11"/>
      <c r="FR105" s="11"/>
      <c r="FS105" s="27"/>
      <c r="FT105" s="11"/>
      <c r="FU105" s="11" t="s">
        <v>48</v>
      </c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N105" s="12" t="s">
        <v>48</v>
      </c>
      <c r="GO105" s="12" t="s">
        <v>48</v>
      </c>
      <c r="GP105" s="12" t="s">
        <v>48</v>
      </c>
      <c r="GQ105" s="11"/>
      <c r="GR105" s="11"/>
      <c r="GS105" s="11"/>
      <c r="GT105" s="11"/>
      <c r="GU105" s="27"/>
      <c r="GV105" s="11"/>
      <c r="GW105" s="11" t="s">
        <v>48</v>
      </c>
      <c r="GX105" s="11"/>
      <c r="GY105" s="11"/>
      <c r="GZ105" s="11"/>
      <c r="HA105" s="11"/>
      <c r="HB105" s="11"/>
      <c r="HC105" s="11"/>
      <c r="HD105" s="11"/>
      <c r="HI105" s="12" t="s">
        <v>48</v>
      </c>
      <c r="HJ105" s="12" t="s">
        <v>48</v>
      </c>
      <c r="HK105" s="12" t="s">
        <v>48</v>
      </c>
      <c r="HL105" s="11"/>
      <c r="HM105" s="11"/>
      <c r="HN105" s="11"/>
      <c r="HO105" s="11"/>
      <c r="HP105" s="27"/>
      <c r="HQ105" s="11"/>
      <c r="HR105" s="11" t="s">
        <v>48</v>
      </c>
      <c r="HW105" s="12" t="s">
        <v>48</v>
      </c>
      <c r="HX105" s="12" t="s">
        <v>48</v>
      </c>
      <c r="HY105" s="12" t="s">
        <v>48</v>
      </c>
    </row>
    <row r="106" spans="2:233" x14ac:dyDescent="0.2">
      <c r="B106" s="8">
        <v>44002</v>
      </c>
      <c r="C106" s="11"/>
      <c r="D106" s="11"/>
      <c r="E106" s="11"/>
      <c r="F106" s="11"/>
      <c r="G106" s="27"/>
      <c r="H106" s="11"/>
      <c r="I106" s="11" t="s">
        <v>48</v>
      </c>
      <c r="J106" s="11"/>
      <c r="K106" s="11"/>
      <c r="L106" s="11"/>
      <c r="M106" s="11"/>
      <c r="N106" s="27"/>
      <c r="O106" s="11"/>
      <c r="P106" s="11" t="s">
        <v>48</v>
      </c>
      <c r="Q106" s="11"/>
      <c r="R106" s="11"/>
      <c r="S106" s="11"/>
      <c r="T106" s="11"/>
      <c r="U106" s="27"/>
      <c r="V106" s="11"/>
      <c r="W106" s="11" t="s">
        <v>48</v>
      </c>
      <c r="AB106" s="12" t="s">
        <v>48</v>
      </c>
      <c r="AC106" s="12" t="s">
        <v>48</v>
      </c>
      <c r="AD106" s="12" t="s">
        <v>48</v>
      </c>
      <c r="AE106" s="11"/>
      <c r="AF106" s="11"/>
      <c r="AG106" s="11"/>
      <c r="AH106" s="11"/>
      <c r="AI106" s="27"/>
      <c r="AJ106" s="11"/>
      <c r="AK106" s="11" t="s">
        <v>48</v>
      </c>
      <c r="AP106" s="12" t="s">
        <v>48</v>
      </c>
      <c r="AQ106" s="12" t="s">
        <v>48</v>
      </c>
      <c r="AR106" s="12" t="s">
        <v>48</v>
      </c>
      <c r="AS106" s="11"/>
      <c r="AT106" s="11"/>
      <c r="AU106" s="11"/>
      <c r="AV106" s="11"/>
      <c r="AW106" s="27"/>
      <c r="AX106" s="11"/>
      <c r="AY106" s="11" t="s">
        <v>48</v>
      </c>
      <c r="BD106" s="12" t="s">
        <v>48</v>
      </c>
      <c r="BE106" s="12" t="s">
        <v>48</v>
      </c>
      <c r="BF106" s="12" t="s">
        <v>48</v>
      </c>
      <c r="BG106" s="11"/>
      <c r="BH106" s="11"/>
      <c r="BI106" s="11"/>
      <c r="BJ106" s="11"/>
      <c r="BK106" s="27"/>
      <c r="BL106" s="11"/>
      <c r="BM106" s="11" t="s">
        <v>48</v>
      </c>
      <c r="BR106" s="12" t="s">
        <v>48</v>
      </c>
      <c r="BS106" s="12" t="s">
        <v>48</v>
      </c>
      <c r="BT106" s="12" t="s">
        <v>48</v>
      </c>
      <c r="BU106" s="11"/>
      <c r="BV106" s="11"/>
      <c r="BW106" s="11"/>
      <c r="BX106" s="11"/>
      <c r="BY106" s="27"/>
      <c r="BZ106" s="11"/>
      <c r="CA106" s="11" t="s">
        <v>48</v>
      </c>
      <c r="CF106" s="12" t="s">
        <v>48</v>
      </c>
      <c r="CG106" s="12" t="s">
        <v>48</v>
      </c>
      <c r="CH106" s="12" t="s">
        <v>48</v>
      </c>
      <c r="CI106" s="11"/>
      <c r="CJ106" s="11"/>
      <c r="CK106" s="11"/>
      <c r="CL106" s="11"/>
      <c r="CM106" s="27"/>
      <c r="CN106" s="11"/>
      <c r="CO106" s="11" t="s">
        <v>48</v>
      </c>
      <c r="CT106" s="12" t="s">
        <v>48</v>
      </c>
      <c r="CU106" s="12" t="s">
        <v>48</v>
      </c>
      <c r="CV106" s="12" t="s">
        <v>48</v>
      </c>
      <c r="CW106" s="11"/>
      <c r="CX106" s="11"/>
      <c r="CY106" s="11"/>
      <c r="CZ106" s="11"/>
      <c r="DA106" s="27"/>
      <c r="DB106" s="11"/>
      <c r="DC106" s="11" t="s">
        <v>48</v>
      </c>
      <c r="DH106" s="12" t="s">
        <v>48</v>
      </c>
      <c r="DI106" s="12" t="s">
        <v>48</v>
      </c>
      <c r="DJ106" s="12" t="s">
        <v>48</v>
      </c>
      <c r="DK106" s="11"/>
      <c r="DL106" s="11"/>
      <c r="DM106" s="11"/>
      <c r="DN106" s="11"/>
      <c r="DO106" s="27"/>
      <c r="DP106" s="11"/>
      <c r="DQ106" s="11" t="s">
        <v>48</v>
      </c>
      <c r="DV106" s="12" t="s">
        <v>48</v>
      </c>
      <c r="DW106" s="12" t="s">
        <v>48</v>
      </c>
      <c r="DX106" s="12" t="s">
        <v>48</v>
      </c>
      <c r="DY106" s="11"/>
      <c r="DZ106" s="11"/>
      <c r="EA106" s="11"/>
      <c r="EB106" s="11"/>
      <c r="EC106" s="27"/>
      <c r="ED106" s="11"/>
      <c r="EE106" s="11" t="s">
        <v>48</v>
      </c>
      <c r="EJ106" s="12" t="s">
        <v>48</v>
      </c>
      <c r="EK106" s="12" t="s">
        <v>48</v>
      </c>
      <c r="EL106" s="12" t="s">
        <v>48</v>
      </c>
      <c r="EM106" s="11"/>
      <c r="EN106" s="11"/>
      <c r="EO106" s="11"/>
      <c r="EP106" s="11"/>
      <c r="EQ106" s="27"/>
      <c r="ER106" s="11"/>
      <c r="ES106" s="11" t="s">
        <v>48</v>
      </c>
      <c r="EX106" s="12" t="s">
        <v>48</v>
      </c>
      <c r="EY106" s="12" t="s">
        <v>48</v>
      </c>
      <c r="EZ106" s="12" t="s">
        <v>48</v>
      </c>
      <c r="FA106" s="11"/>
      <c r="FB106" s="11"/>
      <c r="FC106" s="11"/>
      <c r="FD106" s="11"/>
      <c r="FE106" s="27"/>
      <c r="FF106" s="11"/>
      <c r="FG106" s="11" t="s">
        <v>48</v>
      </c>
      <c r="FL106" s="12" t="s">
        <v>48</v>
      </c>
      <c r="FM106" s="12" t="s">
        <v>48</v>
      </c>
      <c r="FN106" s="12" t="s">
        <v>48</v>
      </c>
      <c r="FO106" s="11"/>
      <c r="FP106" s="11"/>
      <c r="FQ106" s="11"/>
      <c r="FR106" s="11"/>
      <c r="FS106" s="27"/>
      <c r="FT106" s="11"/>
      <c r="FU106" s="11" t="s">
        <v>48</v>
      </c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N106" s="12" t="s">
        <v>48</v>
      </c>
      <c r="GO106" s="12" t="s">
        <v>48</v>
      </c>
      <c r="GP106" s="12" t="s">
        <v>48</v>
      </c>
      <c r="GQ106" s="11"/>
      <c r="GR106" s="11"/>
      <c r="GS106" s="11"/>
      <c r="GT106" s="11"/>
      <c r="GU106" s="27"/>
      <c r="GV106" s="11"/>
      <c r="GW106" s="11" t="s">
        <v>48</v>
      </c>
      <c r="GX106" s="11"/>
      <c r="GY106" s="11"/>
      <c r="GZ106" s="11"/>
      <c r="HA106" s="11"/>
      <c r="HB106" s="11"/>
      <c r="HC106" s="11"/>
      <c r="HD106" s="11"/>
      <c r="HI106" s="12" t="s">
        <v>48</v>
      </c>
      <c r="HJ106" s="12" t="s">
        <v>48</v>
      </c>
      <c r="HK106" s="12" t="s">
        <v>48</v>
      </c>
      <c r="HL106" s="11"/>
      <c r="HM106" s="11"/>
      <c r="HN106" s="11"/>
      <c r="HO106" s="11"/>
      <c r="HP106" s="27"/>
      <c r="HQ106" s="11"/>
      <c r="HR106" s="11" t="s">
        <v>48</v>
      </c>
      <c r="HW106" s="12" t="s">
        <v>48</v>
      </c>
      <c r="HX106" s="12" t="s">
        <v>48</v>
      </c>
      <c r="HY106" s="12" t="s">
        <v>48</v>
      </c>
    </row>
    <row r="107" spans="2:233" x14ac:dyDescent="0.2">
      <c r="B107" s="8">
        <v>44003</v>
      </c>
      <c r="C107" s="11"/>
      <c r="D107" s="11"/>
      <c r="E107" s="11"/>
      <c r="F107" s="11"/>
      <c r="G107" s="27"/>
      <c r="H107" s="11"/>
      <c r="I107" s="11" t="s">
        <v>48</v>
      </c>
      <c r="J107" s="11"/>
      <c r="K107" s="11"/>
      <c r="L107" s="11"/>
      <c r="M107" s="11"/>
      <c r="N107" s="27"/>
      <c r="O107" s="11"/>
      <c r="P107" s="11" t="s">
        <v>48</v>
      </c>
      <c r="Q107" s="11"/>
      <c r="R107" s="11"/>
      <c r="S107" s="11"/>
      <c r="T107" s="11"/>
      <c r="U107" s="27"/>
      <c r="V107" s="11"/>
      <c r="W107" s="11" t="s">
        <v>48</v>
      </c>
      <c r="AB107" s="12" t="s">
        <v>48</v>
      </c>
      <c r="AC107" s="12" t="s">
        <v>48</v>
      </c>
      <c r="AD107" s="12" t="s">
        <v>48</v>
      </c>
      <c r="AE107" s="11"/>
      <c r="AF107" s="11"/>
      <c r="AG107" s="11"/>
      <c r="AH107" s="11"/>
      <c r="AI107" s="27"/>
      <c r="AJ107" s="11"/>
      <c r="AK107" s="11" t="s">
        <v>48</v>
      </c>
      <c r="AP107" s="12" t="s">
        <v>48</v>
      </c>
      <c r="AQ107" s="12" t="s">
        <v>48</v>
      </c>
      <c r="AR107" s="12" t="s">
        <v>48</v>
      </c>
      <c r="AS107" s="11"/>
      <c r="AT107" s="11"/>
      <c r="AU107" s="11"/>
      <c r="AV107" s="11"/>
      <c r="AW107" s="27"/>
      <c r="AX107" s="11"/>
      <c r="AY107" s="11" t="s">
        <v>48</v>
      </c>
      <c r="BD107" s="12" t="s">
        <v>48</v>
      </c>
      <c r="BE107" s="12" t="s">
        <v>48</v>
      </c>
      <c r="BF107" s="12" t="s">
        <v>48</v>
      </c>
      <c r="BG107" s="11"/>
      <c r="BH107" s="11"/>
      <c r="BI107" s="11"/>
      <c r="BJ107" s="11"/>
      <c r="BK107" s="27"/>
      <c r="BL107" s="11"/>
      <c r="BM107" s="11" t="s">
        <v>48</v>
      </c>
      <c r="BR107" s="12" t="s">
        <v>48</v>
      </c>
      <c r="BS107" s="12" t="s">
        <v>48</v>
      </c>
      <c r="BT107" s="12" t="s">
        <v>48</v>
      </c>
      <c r="BU107" s="11"/>
      <c r="BV107" s="11"/>
      <c r="BW107" s="11"/>
      <c r="BX107" s="11"/>
      <c r="BY107" s="27"/>
      <c r="BZ107" s="11"/>
      <c r="CA107" s="11" t="s">
        <v>48</v>
      </c>
      <c r="CF107" s="12" t="s">
        <v>48</v>
      </c>
      <c r="CG107" s="12" t="s">
        <v>48</v>
      </c>
      <c r="CH107" s="12" t="s">
        <v>48</v>
      </c>
      <c r="CI107" s="11"/>
      <c r="CJ107" s="11"/>
      <c r="CK107" s="11"/>
      <c r="CL107" s="11"/>
      <c r="CM107" s="27"/>
      <c r="CN107" s="11"/>
      <c r="CO107" s="11" t="s">
        <v>48</v>
      </c>
      <c r="CT107" s="12" t="s">
        <v>48</v>
      </c>
      <c r="CU107" s="12" t="s">
        <v>48</v>
      </c>
      <c r="CV107" s="12" t="s">
        <v>48</v>
      </c>
      <c r="CW107" s="11"/>
      <c r="CX107" s="11"/>
      <c r="CY107" s="11"/>
      <c r="CZ107" s="11"/>
      <c r="DA107" s="27"/>
      <c r="DB107" s="11"/>
      <c r="DC107" s="11" t="s">
        <v>48</v>
      </c>
      <c r="DH107" s="12" t="s">
        <v>48</v>
      </c>
      <c r="DI107" s="12" t="s">
        <v>48</v>
      </c>
      <c r="DJ107" s="12" t="s">
        <v>48</v>
      </c>
      <c r="DK107" s="11"/>
      <c r="DL107" s="11"/>
      <c r="DM107" s="11"/>
      <c r="DN107" s="11"/>
      <c r="DO107" s="27"/>
      <c r="DP107" s="11"/>
      <c r="DQ107" s="11" t="s">
        <v>48</v>
      </c>
      <c r="DV107" s="12" t="s">
        <v>48</v>
      </c>
      <c r="DW107" s="12" t="s">
        <v>48</v>
      </c>
      <c r="DX107" s="12" t="s">
        <v>48</v>
      </c>
      <c r="DY107" s="11"/>
      <c r="DZ107" s="11"/>
      <c r="EA107" s="11"/>
      <c r="EB107" s="11"/>
      <c r="EC107" s="27"/>
      <c r="ED107" s="11"/>
      <c r="EE107" s="11" t="s">
        <v>48</v>
      </c>
      <c r="EJ107" s="12" t="s">
        <v>48</v>
      </c>
      <c r="EK107" s="12" t="s">
        <v>48</v>
      </c>
      <c r="EL107" s="12" t="s">
        <v>48</v>
      </c>
      <c r="EM107" s="11"/>
      <c r="EN107" s="11"/>
      <c r="EO107" s="11"/>
      <c r="EP107" s="11"/>
      <c r="EQ107" s="27"/>
      <c r="ER107" s="11"/>
      <c r="ES107" s="11" t="s">
        <v>48</v>
      </c>
      <c r="EX107" s="12" t="s">
        <v>48</v>
      </c>
      <c r="EY107" s="12" t="s">
        <v>48</v>
      </c>
      <c r="EZ107" s="12" t="s">
        <v>48</v>
      </c>
      <c r="FA107" s="11"/>
      <c r="FB107" s="11"/>
      <c r="FC107" s="11"/>
      <c r="FD107" s="11"/>
      <c r="FE107" s="27"/>
      <c r="FF107" s="11"/>
      <c r="FG107" s="11" t="s">
        <v>48</v>
      </c>
      <c r="FL107" s="12" t="s">
        <v>48</v>
      </c>
      <c r="FM107" s="12" t="s">
        <v>48</v>
      </c>
      <c r="FN107" s="12" t="s">
        <v>48</v>
      </c>
      <c r="FO107" s="11"/>
      <c r="FP107" s="11"/>
      <c r="FQ107" s="11"/>
      <c r="FR107" s="11"/>
      <c r="FS107" s="27"/>
      <c r="FT107" s="11"/>
      <c r="FU107" s="11" t="s">
        <v>48</v>
      </c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N107" s="12" t="s">
        <v>48</v>
      </c>
      <c r="GO107" s="12" t="s">
        <v>48</v>
      </c>
      <c r="GP107" s="12" t="s">
        <v>48</v>
      </c>
      <c r="GQ107" s="11"/>
      <c r="GR107" s="11"/>
      <c r="GS107" s="11"/>
      <c r="GT107" s="11"/>
      <c r="GU107" s="27"/>
      <c r="GV107" s="11"/>
      <c r="GW107" s="11" t="s">
        <v>48</v>
      </c>
      <c r="GX107" s="11"/>
      <c r="GY107" s="11"/>
      <c r="GZ107" s="11"/>
      <c r="HA107" s="11"/>
      <c r="HB107" s="11"/>
      <c r="HC107" s="11"/>
      <c r="HD107" s="11"/>
      <c r="HI107" s="12" t="s">
        <v>48</v>
      </c>
      <c r="HJ107" s="12" t="s">
        <v>48</v>
      </c>
      <c r="HK107" s="12" t="s">
        <v>48</v>
      </c>
      <c r="HL107" s="11"/>
      <c r="HM107" s="11"/>
      <c r="HN107" s="11"/>
      <c r="HO107" s="11"/>
      <c r="HP107" s="27"/>
      <c r="HQ107" s="11"/>
      <c r="HR107" s="11" t="s">
        <v>48</v>
      </c>
      <c r="HW107" s="12" t="s">
        <v>48</v>
      </c>
      <c r="HX107" s="12" t="s">
        <v>48</v>
      </c>
      <c r="HY107" s="12" t="s">
        <v>48</v>
      </c>
    </row>
    <row r="108" spans="2:233" x14ac:dyDescent="0.2">
      <c r="B108" s="8">
        <v>44004</v>
      </c>
      <c r="C108" s="11"/>
      <c r="D108" s="11"/>
      <c r="E108" s="11"/>
      <c r="F108" s="11"/>
      <c r="G108" s="27"/>
      <c r="H108" s="11"/>
      <c r="I108" s="11" t="s">
        <v>48</v>
      </c>
      <c r="J108" s="11"/>
      <c r="K108" s="11"/>
      <c r="L108" s="11"/>
      <c r="M108" s="11"/>
      <c r="N108" s="27"/>
      <c r="O108" s="11"/>
      <c r="P108" s="11" t="s">
        <v>48</v>
      </c>
      <c r="Q108" s="11"/>
      <c r="R108" s="11"/>
      <c r="S108" s="11"/>
      <c r="T108" s="11"/>
      <c r="U108" s="27"/>
      <c r="V108" s="11"/>
      <c r="W108" s="11" t="s">
        <v>48</v>
      </c>
      <c r="AB108" s="12" t="s">
        <v>48</v>
      </c>
      <c r="AC108" s="12" t="s">
        <v>48</v>
      </c>
      <c r="AD108" s="12" t="s">
        <v>48</v>
      </c>
      <c r="AE108" s="11"/>
      <c r="AF108" s="11"/>
      <c r="AG108" s="11"/>
      <c r="AH108" s="11"/>
      <c r="AI108" s="27"/>
      <c r="AJ108" s="11"/>
      <c r="AK108" s="11" t="s">
        <v>48</v>
      </c>
      <c r="AP108" s="12" t="s">
        <v>48</v>
      </c>
      <c r="AQ108" s="12" t="s">
        <v>48</v>
      </c>
      <c r="AR108" s="12" t="s">
        <v>48</v>
      </c>
      <c r="AS108" s="11"/>
      <c r="AT108" s="11"/>
      <c r="AU108" s="11"/>
      <c r="AV108" s="11"/>
      <c r="AW108" s="27"/>
      <c r="AX108" s="11"/>
      <c r="AY108" s="11" t="s">
        <v>48</v>
      </c>
      <c r="BD108" s="12" t="s">
        <v>48</v>
      </c>
      <c r="BE108" s="12" t="s">
        <v>48</v>
      </c>
      <c r="BF108" s="12" t="s">
        <v>48</v>
      </c>
      <c r="BG108" s="11"/>
      <c r="BH108" s="11"/>
      <c r="BI108" s="11"/>
      <c r="BJ108" s="11"/>
      <c r="BK108" s="27"/>
      <c r="BL108" s="11"/>
      <c r="BM108" s="11" t="s">
        <v>48</v>
      </c>
      <c r="BR108" s="12" t="s">
        <v>48</v>
      </c>
      <c r="BS108" s="12" t="s">
        <v>48</v>
      </c>
      <c r="BT108" s="12" t="s">
        <v>48</v>
      </c>
      <c r="BU108" s="11"/>
      <c r="BV108" s="11"/>
      <c r="BW108" s="11"/>
      <c r="BX108" s="11"/>
      <c r="BY108" s="27"/>
      <c r="BZ108" s="11"/>
      <c r="CA108" s="11" t="s">
        <v>48</v>
      </c>
      <c r="CF108" s="12" t="s">
        <v>48</v>
      </c>
      <c r="CG108" s="12" t="s">
        <v>48</v>
      </c>
      <c r="CH108" s="12" t="s">
        <v>48</v>
      </c>
      <c r="CI108" s="11"/>
      <c r="CJ108" s="11"/>
      <c r="CK108" s="11"/>
      <c r="CL108" s="11"/>
      <c r="CM108" s="27"/>
      <c r="CN108" s="11"/>
      <c r="CO108" s="11" t="s">
        <v>48</v>
      </c>
      <c r="CT108" s="12" t="s">
        <v>48</v>
      </c>
      <c r="CU108" s="12" t="s">
        <v>48</v>
      </c>
      <c r="CV108" s="12" t="s">
        <v>48</v>
      </c>
      <c r="CW108" s="11"/>
      <c r="CX108" s="11"/>
      <c r="CY108" s="11"/>
      <c r="CZ108" s="11"/>
      <c r="DA108" s="27"/>
      <c r="DB108" s="11"/>
      <c r="DC108" s="11" t="s">
        <v>48</v>
      </c>
      <c r="DH108" s="12" t="s">
        <v>48</v>
      </c>
      <c r="DI108" s="12" t="s">
        <v>48</v>
      </c>
      <c r="DJ108" s="12" t="s">
        <v>48</v>
      </c>
      <c r="DK108" s="11"/>
      <c r="DL108" s="11"/>
      <c r="DM108" s="11"/>
      <c r="DN108" s="11"/>
      <c r="DO108" s="27"/>
      <c r="DP108" s="11"/>
      <c r="DQ108" s="11" t="s">
        <v>48</v>
      </c>
      <c r="DV108" s="12" t="s">
        <v>48</v>
      </c>
      <c r="DW108" s="12" t="s">
        <v>48</v>
      </c>
      <c r="DX108" s="12" t="s">
        <v>48</v>
      </c>
      <c r="DY108" s="11"/>
      <c r="DZ108" s="11"/>
      <c r="EA108" s="11"/>
      <c r="EB108" s="11"/>
      <c r="EC108" s="27"/>
      <c r="ED108" s="11"/>
      <c r="EE108" s="11" t="s">
        <v>48</v>
      </c>
      <c r="EJ108" s="12" t="s">
        <v>48</v>
      </c>
      <c r="EK108" s="12" t="s">
        <v>48</v>
      </c>
      <c r="EL108" s="12" t="s">
        <v>48</v>
      </c>
      <c r="EM108" s="11"/>
      <c r="EN108" s="11"/>
      <c r="EO108" s="11"/>
      <c r="EP108" s="11"/>
      <c r="EQ108" s="27"/>
      <c r="ER108" s="11"/>
      <c r="ES108" s="11" t="s">
        <v>48</v>
      </c>
      <c r="EX108" s="12" t="s">
        <v>48</v>
      </c>
      <c r="EY108" s="12" t="s">
        <v>48</v>
      </c>
      <c r="EZ108" s="12" t="s">
        <v>48</v>
      </c>
      <c r="FA108" s="11"/>
      <c r="FB108" s="11"/>
      <c r="FC108" s="11"/>
      <c r="FD108" s="11"/>
      <c r="FE108" s="27"/>
      <c r="FF108" s="11"/>
      <c r="FG108" s="11" t="s">
        <v>48</v>
      </c>
      <c r="FL108" s="12" t="s">
        <v>48</v>
      </c>
      <c r="FM108" s="12" t="s">
        <v>48</v>
      </c>
      <c r="FN108" s="12" t="s">
        <v>48</v>
      </c>
      <c r="FO108" s="11"/>
      <c r="FP108" s="11"/>
      <c r="FQ108" s="11"/>
      <c r="FR108" s="11"/>
      <c r="FS108" s="27"/>
      <c r="FT108" s="11"/>
      <c r="FU108" s="11" t="s">
        <v>48</v>
      </c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N108" s="12" t="s">
        <v>48</v>
      </c>
      <c r="GO108" s="12" t="s">
        <v>48</v>
      </c>
      <c r="GP108" s="12" t="s">
        <v>48</v>
      </c>
      <c r="GQ108" s="11"/>
      <c r="GR108" s="11"/>
      <c r="GS108" s="11"/>
      <c r="GT108" s="11"/>
      <c r="GU108" s="27"/>
      <c r="GV108" s="11"/>
      <c r="GW108" s="11" t="s">
        <v>48</v>
      </c>
      <c r="GX108" s="11"/>
      <c r="GY108" s="11"/>
      <c r="GZ108" s="11"/>
      <c r="HA108" s="11"/>
      <c r="HB108" s="11"/>
      <c r="HC108" s="11"/>
      <c r="HD108" s="11"/>
      <c r="HI108" s="12" t="s">
        <v>48</v>
      </c>
      <c r="HJ108" s="12" t="s">
        <v>48</v>
      </c>
      <c r="HK108" s="12" t="s">
        <v>48</v>
      </c>
      <c r="HL108" s="11"/>
      <c r="HM108" s="11"/>
      <c r="HN108" s="11"/>
      <c r="HO108" s="11"/>
      <c r="HP108" s="27"/>
      <c r="HQ108" s="11"/>
      <c r="HR108" s="11" t="s">
        <v>48</v>
      </c>
      <c r="HW108" s="12" t="s">
        <v>48</v>
      </c>
      <c r="HX108" s="12" t="s">
        <v>48</v>
      </c>
      <c r="HY108" s="12" t="s">
        <v>48</v>
      </c>
    </row>
    <row r="109" spans="2:233" x14ac:dyDescent="0.2">
      <c r="B109" s="8">
        <v>44005</v>
      </c>
      <c r="C109" s="11"/>
      <c r="D109" s="11"/>
      <c r="E109" s="11"/>
      <c r="F109" s="11"/>
      <c r="G109" s="27"/>
      <c r="H109" s="11"/>
      <c r="I109" s="11" t="s">
        <v>48</v>
      </c>
      <c r="J109" s="11"/>
      <c r="K109" s="11"/>
      <c r="L109" s="11"/>
      <c r="M109" s="11"/>
      <c r="N109" s="27"/>
      <c r="O109" s="11"/>
      <c r="P109" s="11" t="s">
        <v>48</v>
      </c>
      <c r="Q109" s="11"/>
      <c r="R109" s="11"/>
      <c r="S109" s="11"/>
      <c r="T109" s="11"/>
      <c r="U109" s="27"/>
      <c r="V109" s="11"/>
      <c r="W109" s="11" t="s">
        <v>48</v>
      </c>
      <c r="AB109" s="12" t="s">
        <v>48</v>
      </c>
      <c r="AC109" s="12" t="s">
        <v>48</v>
      </c>
      <c r="AD109" s="12" t="s">
        <v>48</v>
      </c>
      <c r="AE109" s="11"/>
      <c r="AF109" s="11"/>
      <c r="AG109" s="11"/>
      <c r="AH109" s="11"/>
      <c r="AI109" s="27"/>
      <c r="AJ109" s="11"/>
      <c r="AK109" s="11" t="s">
        <v>48</v>
      </c>
      <c r="AP109" s="12" t="s">
        <v>48</v>
      </c>
      <c r="AQ109" s="12" t="s">
        <v>48</v>
      </c>
      <c r="AR109" s="12" t="s">
        <v>48</v>
      </c>
      <c r="AS109" s="11"/>
      <c r="AT109" s="11"/>
      <c r="AU109" s="11"/>
      <c r="AV109" s="11"/>
      <c r="AW109" s="27"/>
      <c r="AX109" s="11"/>
      <c r="AY109" s="11" t="s">
        <v>48</v>
      </c>
      <c r="BD109" s="12" t="s">
        <v>48</v>
      </c>
      <c r="BE109" s="12" t="s">
        <v>48</v>
      </c>
      <c r="BF109" s="12" t="s">
        <v>48</v>
      </c>
      <c r="BG109" s="11"/>
      <c r="BH109" s="11"/>
      <c r="BI109" s="11"/>
      <c r="BJ109" s="11"/>
      <c r="BK109" s="27"/>
      <c r="BL109" s="11"/>
      <c r="BM109" s="11" t="s">
        <v>48</v>
      </c>
      <c r="BR109" s="12" t="s">
        <v>48</v>
      </c>
      <c r="BS109" s="12" t="s">
        <v>48</v>
      </c>
      <c r="BT109" s="12" t="s">
        <v>48</v>
      </c>
      <c r="BU109" s="11"/>
      <c r="BV109" s="11"/>
      <c r="BW109" s="11"/>
      <c r="BX109" s="11"/>
      <c r="BY109" s="27"/>
      <c r="BZ109" s="11"/>
      <c r="CA109" s="11" t="s">
        <v>48</v>
      </c>
      <c r="CF109" s="12" t="s">
        <v>48</v>
      </c>
      <c r="CG109" s="12" t="s">
        <v>48</v>
      </c>
      <c r="CH109" s="12" t="s">
        <v>48</v>
      </c>
      <c r="CI109" s="11"/>
      <c r="CJ109" s="11"/>
      <c r="CK109" s="11"/>
      <c r="CL109" s="11"/>
      <c r="CM109" s="27"/>
      <c r="CN109" s="11"/>
      <c r="CO109" s="11" t="s">
        <v>48</v>
      </c>
      <c r="CT109" s="12" t="s">
        <v>48</v>
      </c>
      <c r="CU109" s="12" t="s">
        <v>48</v>
      </c>
      <c r="CV109" s="12" t="s">
        <v>48</v>
      </c>
      <c r="CW109" s="11"/>
      <c r="CX109" s="11"/>
      <c r="CY109" s="11"/>
      <c r="CZ109" s="11"/>
      <c r="DA109" s="27"/>
      <c r="DB109" s="11"/>
      <c r="DC109" s="11" t="s">
        <v>48</v>
      </c>
      <c r="DH109" s="12" t="s">
        <v>48</v>
      </c>
      <c r="DI109" s="12" t="s">
        <v>48</v>
      </c>
      <c r="DJ109" s="12" t="s">
        <v>48</v>
      </c>
      <c r="DK109" s="11"/>
      <c r="DL109" s="11"/>
      <c r="DM109" s="11"/>
      <c r="DN109" s="11"/>
      <c r="DO109" s="27"/>
      <c r="DP109" s="11"/>
      <c r="DQ109" s="11" t="s">
        <v>48</v>
      </c>
      <c r="DV109" s="12" t="s">
        <v>48</v>
      </c>
      <c r="DW109" s="12" t="s">
        <v>48</v>
      </c>
      <c r="DX109" s="12" t="s">
        <v>48</v>
      </c>
      <c r="DY109" s="11"/>
      <c r="DZ109" s="11"/>
      <c r="EA109" s="11"/>
      <c r="EB109" s="11"/>
      <c r="EC109" s="27"/>
      <c r="ED109" s="11"/>
      <c r="EE109" s="11" t="s">
        <v>48</v>
      </c>
      <c r="EJ109" s="12" t="s">
        <v>48</v>
      </c>
      <c r="EK109" s="12" t="s">
        <v>48</v>
      </c>
      <c r="EL109" s="12" t="s">
        <v>48</v>
      </c>
      <c r="EM109" s="11"/>
      <c r="EN109" s="11"/>
      <c r="EO109" s="11"/>
      <c r="EP109" s="11"/>
      <c r="EQ109" s="27"/>
      <c r="ER109" s="11"/>
      <c r="ES109" s="11" t="s">
        <v>48</v>
      </c>
      <c r="EX109" s="12" t="s">
        <v>48</v>
      </c>
      <c r="EY109" s="12" t="s">
        <v>48</v>
      </c>
      <c r="EZ109" s="12" t="s">
        <v>48</v>
      </c>
      <c r="FA109" s="11"/>
      <c r="FB109" s="11"/>
      <c r="FC109" s="11"/>
      <c r="FD109" s="11"/>
      <c r="FE109" s="27"/>
      <c r="FF109" s="11"/>
      <c r="FG109" s="11" t="s">
        <v>48</v>
      </c>
      <c r="FL109" s="12" t="s">
        <v>48</v>
      </c>
      <c r="FM109" s="12" t="s">
        <v>48</v>
      </c>
      <c r="FN109" s="12" t="s">
        <v>48</v>
      </c>
      <c r="FO109" s="11"/>
      <c r="FP109" s="11"/>
      <c r="FQ109" s="11"/>
      <c r="FR109" s="11"/>
      <c r="FS109" s="27"/>
      <c r="FT109" s="11"/>
      <c r="FU109" s="11" t="s">
        <v>48</v>
      </c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N109" s="12" t="s">
        <v>48</v>
      </c>
      <c r="GO109" s="12" t="s">
        <v>48</v>
      </c>
      <c r="GP109" s="12" t="s">
        <v>48</v>
      </c>
      <c r="GQ109" s="11"/>
      <c r="GR109" s="11"/>
      <c r="GS109" s="11"/>
      <c r="GT109" s="11"/>
      <c r="GU109" s="27"/>
      <c r="GV109" s="11"/>
      <c r="GW109" s="11" t="s">
        <v>48</v>
      </c>
      <c r="GX109" s="11"/>
      <c r="GY109" s="11"/>
      <c r="GZ109" s="11"/>
      <c r="HA109" s="11"/>
      <c r="HB109" s="11"/>
      <c r="HC109" s="11"/>
      <c r="HD109" s="11"/>
      <c r="HI109" s="12" t="s">
        <v>48</v>
      </c>
      <c r="HJ109" s="12" t="s">
        <v>48</v>
      </c>
      <c r="HK109" s="12" t="s">
        <v>48</v>
      </c>
      <c r="HL109" s="11"/>
      <c r="HM109" s="11"/>
      <c r="HN109" s="11"/>
      <c r="HO109" s="11"/>
      <c r="HP109" s="27"/>
      <c r="HQ109" s="11"/>
      <c r="HR109" s="11" t="s">
        <v>48</v>
      </c>
      <c r="HW109" s="12" t="s">
        <v>48</v>
      </c>
      <c r="HX109" s="12" t="s">
        <v>48</v>
      </c>
      <c r="HY109" s="12" t="s">
        <v>48</v>
      </c>
    </row>
    <row r="110" spans="2:233" x14ac:dyDescent="0.2">
      <c r="B110" s="8">
        <v>44006</v>
      </c>
      <c r="C110" s="11"/>
      <c r="D110" s="11"/>
      <c r="E110" s="11"/>
      <c r="F110" s="11"/>
      <c r="G110" s="27"/>
      <c r="H110" s="11"/>
      <c r="I110" s="11" t="s">
        <v>48</v>
      </c>
      <c r="J110" s="11"/>
      <c r="K110" s="11"/>
      <c r="L110" s="11"/>
      <c r="M110" s="11"/>
      <c r="N110" s="27"/>
      <c r="O110" s="11"/>
      <c r="P110" s="11" t="s">
        <v>48</v>
      </c>
      <c r="Q110" s="11"/>
      <c r="R110" s="11"/>
      <c r="S110" s="11"/>
      <c r="T110" s="11"/>
      <c r="U110" s="27"/>
      <c r="V110" s="11"/>
      <c r="W110" s="11" t="s">
        <v>48</v>
      </c>
      <c r="AB110" s="12" t="s">
        <v>48</v>
      </c>
      <c r="AC110" s="12" t="s">
        <v>48</v>
      </c>
      <c r="AD110" s="12" t="s">
        <v>48</v>
      </c>
      <c r="AE110" s="11"/>
      <c r="AF110" s="11"/>
      <c r="AG110" s="11"/>
      <c r="AH110" s="11"/>
      <c r="AI110" s="27"/>
      <c r="AJ110" s="11"/>
      <c r="AK110" s="11" t="s">
        <v>48</v>
      </c>
      <c r="AP110" s="12" t="s">
        <v>48</v>
      </c>
      <c r="AQ110" s="12" t="s">
        <v>48</v>
      </c>
      <c r="AR110" s="12" t="s">
        <v>48</v>
      </c>
      <c r="AS110" s="11"/>
      <c r="AT110" s="11"/>
      <c r="AU110" s="11"/>
      <c r="AV110" s="11"/>
      <c r="AW110" s="27"/>
      <c r="AX110" s="11"/>
      <c r="AY110" s="11" t="s">
        <v>48</v>
      </c>
      <c r="BD110" s="12" t="s">
        <v>48</v>
      </c>
      <c r="BE110" s="12" t="s">
        <v>48</v>
      </c>
      <c r="BF110" s="12" t="s">
        <v>48</v>
      </c>
      <c r="BG110" s="11"/>
      <c r="BH110" s="11"/>
      <c r="BI110" s="11"/>
      <c r="BJ110" s="11"/>
      <c r="BK110" s="27"/>
      <c r="BL110" s="11"/>
      <c r="BM110" s="11" t="s">
        <v>48</v>
      </c>
      <c r="BR110" s="12" t="s">
        <v>48</v>
      </c>
      <c r="BS110" s="12" t="s">
        <v>48</v>
      </c>
      <c r="BT110" s="12" t="s">
        <v>48</v>
      </c>
      <c r="BU110" s="11"/>
      <c r="BV110" s="11"/>
      <c r="BW110" s="11"/>
      <c r="BX110" s="11"/>
      <c r="BY110" s="27"/>
      <c r="BZ110" s="11"/>
      <c r="CA110" s="11" t="s">
        <v>48</v>
      </c>
      <c r="CF110" s="12" t="s">
        <v>48</v>
      </c>
      <c r="CG110" s="12" t="s">
        <v>48</v>
      </c>
      <c r="CH110" s="12" t="s">
        <v>48</v>
      </c>
      <c r="CI110" s="11"/>
      <c r="CJ110" s="11"/>
      <c r="CK110" s="11"/>
      <c r="CL110" s="11"/>
      <c r="CM110" s="27"/>
      <c r="CN110" s="11"/>
      <c r="CO110" s="11" t="s">
        <v>48</v>
      </c>
      <c r="CT110" s="12" t="s">
        <v>48</v>
      </c>
      <c r="CU110" s="12" t="s">
        <v>48</v>
      </c>
      <c r="CV110" s="12" t="s">
        <v>48</v>
      </c>
      <c r="CW110" s="11"/>
      <c r="CX110" s="11"/>
      <c r="CY110" s="11"/>
      <c r="CZ110" s="11"/>
      <c r="DA110" s="27"/>
      <c r="DB110" s="11"/>
      <c r="DC110" s="11" t="s">
        <v>48</v>
      </c>
      <c r="DH110" s="12" t="s">
        <v>48</v>
      </c>
      <c r="DI110" s="12" t="s">
        <v>48</v>
      </c>
      <c r="DJ110" s="12" t="s">
        <v>48</v>
      </c>
      <c r="DK110" s="11"/>
      <c r="DL110" s="11"/>
      <c r="DM110" s="11"/>
      <c r="DN110" s="11"/>
      <c r="DO110" s="27"/>
      <c r="DP110" s="11"/>
      <c r="DQ110" s="11" t="s">
        <v>48</v>
      </c>
      <c r="DV110" s="12" t="s">
        <v>48</v>
      </c>
      <c r="DW110" s="12" t="s">
        <v>48</v>
      </c>
      <c r="DX110" s="12" t="s">
        <v>48</v>
      </c>
      <c r="DY110" s="11"/>
      <c r="DZ110" s="11"/>
      <c r="EA110" s="11"/>
      <c r="EB110" s="11"/>
      <c r="EC110" s="27"/>
      <c r="ED110" s="11"/>
      <c r="EE110" s="11" t="s">
        <v>48</v>
      </c>
      <c r="EJ110" s="12" t="s">
        <v>48</v>
      </c>
      <c r="EK110" s="12" t="s">
        <v>48</v>
      </c>
      <c r="EL110" s="12" t="s">
        <v>48</v>
      </c>
      <c r="EM110" s="11"/>
      <c r="EN110" s="11"/>
      <c r="EO110" s="11"/>
      <c r="EP110" s="11"/>
      <c r="EQ110" s="27"/>
      <c r="ER110" s="11"/>
      <c r="ES110" s="11" t="s">
        <v>48</v>
      </c>
      <c r="EX110" s="12" t="s">
        <v>48</v>
      </c>
      <c r="EY110" s="12" t="s">
        <v>48</v>
      </c>
      <c r="EZ110" s="12" t="s">
        <v>48</v>
      </c>
      <c r="FA110" s="11"/>
      <c r="FB110" s="11"/>
      <c r="FC110" s="11"/>
      <c r="FD110" s="11"/>
      <c r="FE110" s="27"/>
      <c r="FF110" s="11"/>
      <c r="FG110" s="11" t="s">
        <v>48</v>
      </c>
      <c r="FL110" s="12" t="s">
        <v>48</v>
      </c>
      <c r="FM110" s="12" t="s">
        <v>48</v>
      </c>
      <c r="FN110" s="12" t="s">
        <v>48</v>
      </c>
      <c r="FO110" s="11"/>
      <c r="FP110" s="11"/>
      <c r="FQ110" s="11"/>
      <c r="FR110" s="11"/>
      <c r="FS110" s="27"/>
      <c r="FT110" s="11"/>
      <c r="FU110" s="11" t="s">
        <v>48</v>
      </c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N110" s="12" t="s">
        <v>48</v>
      </c>
      <c r="GO110" s="12" t="s">
        <v>48</v>
      </c>
      <c r="GP110" s="12" t="s">
        <v>48</v>
      </c>
      <c r="GQ110" s="11"/>
      <c r="GR110" s="11"/>
      <c r="GS110" s="11"/>
      <c r="GT110" s="11"/>
      <c r="GU110" s="27"/>
      <c r="GV110" s="11"/>
      <c r="GW110" s="11" t="s">
        <v>48</v>
      </c>
      <c r="GX110" s="11"/>
      <c r="GY110" s="11"/>
      <c r="GZ110" s="11"/>
      <c r="HA110" s="11"/>
      <c r="HB110" s="11"/>
      <c r="HC110" s="11"/>
      <c r="HD110" s="11"/>
      <c r="HI110" s="12" t="s">
        <v>48</v>
      </c>
      <c r="HJ110" s="12" t="s">
        <v>48</v>
      </c>
      <c r="HK110" s="12" t="s">
        <v>48</v>
      </c>
      <c r="HL110" s="11"/>
      <c r="HM110" s="11"/>
      <c r="HN110" s="11"/>
      <c r="HO110" s="11"/>
      <c r="HP110" s="27"/>
      <c r="HQ110" s="11"/>
      <c r="HR110" s="11" t="s">
        <v>48</v>
      </c>
      <c r="HW110" s="12" t="s">
        <v>48</v>
      </c>
      <c r="HX110" s="12" t="s">
        <v>48</v>
      </c>
      <c r="HY110" s="12" t="s">
        <v>48</v>
      </c>
    </row>
    <row r="111" spans="2:233" x14ac:dyDescent="0.2">
      <c r="B111" s="8">
        <v>44007</v>
      </c>
      <c r="C111" s="11"/>
      <c r="D111" s="11"/>
      <c r="E111" s="11"/>
      <c r="F111" s="11"/>
      <c r="G111" s="27"/>
      <c r="H111" s="11"/>
      <c r="I111" s="11" t="s">
        <v>48</v>
      </c>
      <c r="J111" s="11"/>
      <c r="K111" s="11"/>
      <c r="L111" s="11"/>
      <c r="M111" s="11"/>
      <c r="N111" s="27"/>
      <c r="O111" s="11"/>
      <c r="P111" s="11" t="s">
        <v>48</v>
      </c>
      <c r="Q111" s="11"/>
      <c r="R111" s="11"/>
      <c r="S111" s="11"/>
      <c r="T111" s="11"/>
      <c r="U111" s="27"/>
      <c r="V111" s="11"/>
      <c r="W111" s="11" t="s">
        <v>48</v>
      </c>
      <c r="AB111" s="12" t="s">
        <v>48</v>
      </c>
      <c r="AC111" s="12" t="s">
        <v>48</v>
      </c>
      <c r="AD111" s="12" t="s">
        <v>48</v>
      </c>
      <c r="AE111" s="11"/>
      <c r="AF111" s="11"/>
      <c r="AG111" s="11"/>
      <c r="AH111" s="11"/>
      <c r="AI111" s="27"/>
      <c r="AJ111" s="11"/>
      <c r="AK111" s="11" t="s">
        <v>48</v>
      </c>
      <c r="AP111" s="12" t="s">
        <v>48</v>
      </c>
      <c r="AQ111" s="12" t="s">
        <v>48</v>
      </c>
      <c r="AR111" s="12" t="s">
        <v>48</v>
      </c>
      <c r="AS111" s="11"/>
      <c r="AT111" s="11"/>
      <c r="AU111" s="11"/>
      <c r="AV111" s="11"/>
      <c r="AW111" s="27"/>
      <c r="AX111" s="11"/>
      <c r="AY111" s="11" t="s">
        <v>48</v>
      </c>
      <c r="BD111" s="12" t="s">
        <v>48</v>
      </c>
      <c r="BE111" s="12" t="s">
        <v>48</v>
      </c>
      <c r="BF111" s="12" t="s">
        <v>48</v>
      </c>
      <c r="BG111" s="11"/>
      <c r="BH111" s="11"/>
      <c r="BI111" s="11"/>
      <c r="BJ111" s="11"/>
      <c r="BK111" s="27"/>
      <c r="BL111" s="11"/>
      <c r="BM111" s="11" t="s">
        <v>48</v>
      </c>
      <c r="BR111" s="12" t="s">
        <v>48</v>
      </c>
      <c r="BS111" s="12" t="s">
        <v>48</v>
      </c>
      <c r="BT111" s="12" t="s">
        <v>48</v>
      </c>
      <c r="BU111" s="11"/>
      <c r="BV111" s="11"/>
      <c r="BW111" s="11"/>
      <c r="BX111" s="11"/>
      <c r="BY111" s="27"/>
      <c r="BZ111" s="11"/>
      <c r="CA111" s="11" t="s">
        <v>48</v>
      </c>
      <c r="CF111" s="12" t="s">
        <v>48</v>
      </c>
      <c r="CG111" s="12" t="s">
        <v>48</v>
      </c>
      <c r="CH111" s="12" t="s">
        <v>48</v>
      </c>
      <c r="CI111" s="11"/>
      <c r="CJ111" s="11"/>
      <c r="CK111" s="11"/>
      <c r="CL111" s="11"/>
      <c r="CM111" s="27"/>
      <c r="CN111" s="11"/>
      <c r="CO111" s="11" t="s">
        <v>48</v>
      </c>
      <c r="CT111" s="12" t="s">
        <v>48</v>
      </c>
      <c r="CU111" s="12" t="s">
        <v>48</v>
      </c>
      <c r="CV111" s="12" t="s">
        <v>48</v>
      </c>
      <c r="CW111" s="11"/>
      <c r="CX111" s="11"/>
      <c r="CY111" s="11"/>
      <c r="CZ111" s="11"/>
      <c r="DA111" s="27"/>
      <c r="DB111" s="11"/>
      <c r="DC111" s="11" t="s">
        <v>48</v>
      </c>
      <c r="DH111" s="12" t="s">
        <v>48</v>
      </c>
      <c r="DI111" s="12" t="s">
        <v>48</v>
      </c>
      <c r="DJ111" s="12" t="s">
        <v>48</v>
      </c>
      <c r="DK111" s="11"/>
      <c r="DL111" s="11"/>
      <c r="DM111" s="11"/>
      <c r="DN111" s="11"/>
      <c r="DO111" s="27"/>
      <c r="DP111" s="11"/>
      <c r="DQ111" s="11" t="s">
        <v>48</v>
      </c>
      <c r="DV111" s="12" t="s">
        <v>48</v>
      </c>
      <c r="DW111" s="12" t="s">
        <v>48</v>
      </c>
      <c r="DX111" s="12" t="s">
        <v>48</v>
      </c>
      <c r="DY111" s="11"/>
      <c r="DZ111" s="11"/>
      <c r="EA111" s="11"/>
      <c r="EB111" s="11"/>
      <c r="EC111" s="27"/>
      <c r="ED111" s="11"/>
      <c r="EE111" s="11" t="s">
        <v>48</v>
      </c>
      <c r="EJ111" s="12" t="s">
        <v>48</v>
      </c>
      <c r="EK111" s="12" t="s">
        <v>48</v>
      </c>
      <c r="EL111" s="12" t="s">
        <v>48</v>
      </c>
      <c r="EM111" s="11"/>
      <c r="EN111" s="11"/>
      <c r="EO111" s="11"/>
      <c r="EP111" s="11"/>
      <c r="EQ111" s="27"/>
      <c r="ER111" s="11"/>
      <c r="ES111" s="11" t="s">
        <v>48</v>
      </c>
      <c r="EX111" s="12" t="s">
        <v>48</v>
      </c>
      <c r="EY111" s="12" t="s">
        <v>48</v>
      </c>
      <c r="EZ111" s="12" t="s">
        <v>48</v>
      </c>
      <c r="FA111" s="11"/>
      <c r="FB111" s="11"/>
      <c r="FC111" s="11"/>
      <c r="FD111" s="11"/>
      <c r="FE111" s="27"/>
      <c r="FF111" s="11"/>
      <c r="FG111" s="11" t="s">
        <v>48</v>
      </c>
      <c r="FL111" s="12" t="s">
        <v>48</v>
      </c>
      <c r="FM111" s="12" t="s">
        <v>48</v>
      </c>
      <c r="FN111" s="12" t="s">
        <v>48</v>
      </c>
      <c r="FO111" s="11"/>
      <c r="FP111" s="11"/>
      <c r="FQ111" s="11"/>
      <c r="FR111" s="11"/>
      <c r="FS111" s="27"/>
      <c r="FT111" s="11"/>
      <c r="FU111" s="11" t="s">
        <v>48</v>
      </c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N111" s="12" t="s">
        <v>48</v>
      </c>
      <c r="GO111" s="12" t="s">
        <v>48</v>
      </c>
      <c r="GP111" s="12" t="s">
        <v>48</v>
      </c>
      <c r="GQ111" s="11"/>
      <c r="GR111" s="11"/>
      <c r="GS111" s="11"/>
      <c r="GT111" s="11"/>
      <c r="GU111" s="27"/>
      <c r="GV111" s="11"/>
      <c r="GW111" s="11" t="s">
        <v>48</v>
      </c>
      <c r="GX111" s="11"/>
      <c r="GY111" s="11"/>
      <c r="GZ111" s="11"/>
      <c r="HA111" s="11"/>
      <c r="HB111" s="11"/>
      <c r="HC111" s="11"/>
      <c r="HD111" s="11"/>
      <c r="HI111" s="12" t="s">
        <v>48</v>
      </c>
      <c r="HJ111" s="12" t="s">
        <v>48</v>
      </c>
      <c r="HK111" s="12" t="s">
        <v>48</v>
      </c>
      <c r="HL111" s="11"/>
      <c r="HM111" s="11"/>
      <c r="HN111" s="11"/>
      <c r="HO111" s="11"/>
      <c r="HP111" s="27"/>
      <c r="HQ111" s="11"/>
      <c r="HR111" s="11" t="s">
        <v>48</v>
      </c>
      <c r="HW111" s="12" t="s">
        <v>48</v>
      </c>
      <c r="HX111" s="12" t="s">
        <v>48</v>
      </c>
      <c r="HY111" s="12" t="s">
        <v>48</v>
      </c>
    </row>
    <row r="112" spans="2:233" x14ac:dyDescent="0.2">
      <c r="B112" s="8">
        <v>44008</v>
      </c>
      <c r="C112" s="11"/>
      <c r="D112" s="11"/>
      <c r="E112" s="11"/>
      <c r="F112" s="11"/>
      <c r="G112" s="27"/>
      <c r="H112" s="11"/>
      <c r="I112" s="11" t="s">
        <v>48</v>
      </c>
      <c r="J112" s="11"/>
      <c r="K112" s="11"/>
      <c r="L112" s="11"/>
      <c r="M112" s="11"/>
      <c r="N112" s="27"/>
      <c r="O112" s="11"/>
      <c r="P112" s="11" t="s">
        <v>48</v>
      </c>
      <c r="Q112" s="11"/>
      <c r="R112" s="11"/>
      <c r="S112" s="11"/>
      <c r="T112" s="11"/>
      <c r="U112" s="27"/>
      <c r="V112" s="11"/>
      <c r="W112" s="11" t="s">
        <v>48</v>
      </c>
      <c r="AB112" s="12" t="s">
        <v>48</v>
      </c>
      <c r="AC112" s="12" t="s">
        <v>48</v>
      </c>
      <c r="AD112" s="12" t="s">
        <v>48</v>
      </c>
      <c r="AE112" s="11"/>
      <c r="AF112" s="11"/>
      <c r="AG112" s="11"/>
      <c r="AH112" s="11"/>
      <c r="AI112" s="27"/>
      <c r="AJ112" s="11"/>
      <c r="AK112" s="11" t="s">
        <v>48</v>
      </c>
      <c r="AP112" s="12" t="s">
        <v>48</v>
      </c>
      <c r="AQ112" s="12" t="s">
        <v>48</v>
      </c>
      <c r="AR112" s="12" t="s">
        <v>48</v>
      </c>
      <c r="AS112" s="11"/>
      <c r="AT112" s="11"/>
      <c r="AU112" s="11"/>
      <c r="AV112" s="11"/>
      <c r="AW112" s="27"/>
      <c r="AX112" s="11"/>
      <c r="AY112" s="11" t="s">
        <v>48</v>
      </c>
      <c r="BD112" s="12" t="s">
        <v>48</v>
      </c>
      <c r="BE112" s="12" t="s">
        <v>48</v>
      </c>
      <c r="BF112" s="12" t="s">
        <v>48</v>
      </c>
      <c r="BG112" s="11"/>
      <c r="BH112" s="11"/>
      <c r="BI112" s="11"/>
      <c r="BJ112" s="11"/>
      <c r="BK112" s="27"/>
      <c r="BL112" s="11"/>
      <c r="BM112" s="11" t="s">
        <v>48</v>
      </c>
      <c r="BR112" s="12" t="s">
        <v>48</v>
      </c>
      <c r="BS112" s="12" t="s">
        <v>48</v>
      </c>
      <c r="BT112" s="12" t="s">
        <v>48</v>
      </c>
      <c r="BU112" s="11"/>
      <c r="BV112" s="11"/>
      <c r="BW112" s="11"/>
      <c r="BX112" s="11"/>
      <c r="BY112" s="27"/>
      <c r="BZ112" s="11"/>
      <c r="CA112" s="11" t="s">
        <v>48</v>
      </c>
      <c r="CF112" s="12" t="s">
        <v>48</v>
      </c>
      <c r="CG112" s="12" t="s">
        <v>48</v>
      </c>
      <c r="CH112" s="12" t="s">
        <v>48</v>
      </c>
      <c r="CI112" s="11"/>
      <c r="CJ112" s="11"/>
      <c r="CK112" s="11"/>
      <c r="CL112" s="11"/>
      <c r="CM112" s="27"/>
      <c r="CN112" s="11"/>
      <c r="CO112" s="11" t="s">
        <v>48</v>
      </c>
      <c r="CT112" s="12" t="s">
        <v>48</v>
      </c>
      <c r="CU112" s="12" t="s">
        <v>48</v>
      </c>
      <c r="CV112" s="12" t="s">
        <v>48</v>
      </c>
      <c r="CW112" s="11"/>
      <c r="CX112" s="11"/>
      <c r="CY112" s="11"/>
      <c r="CZ112" s="11"/>
      <c r="DA112" s="27"/>
      <c r="DB112" s="11"/>
      <c r="DC112" s="11" t="s">
        <v>48</v>
      </c>
      <c r="DH112" s="12" t="s">
        <v>48</v>
      </c>
      <c r="DI112" s="12" t="s">
        <v>48</v>
      </c>
      <c r="DJ112" s="12" t="s">
        <v>48</v>
      </c>
      <c r="DK112" s="11"/>
      <c r="DL112" s="11"/>
      <c r="DM112" s="11"/>
      <c r="DN112" s="11"/>
      <c r="DO112" s="27"/>
      <c r="DP112" s="11"/>
      <c r="DQ112" s="11" t="s">
        <v>48</v>
      </c>
      <c r="DV112" s="12" t="s">
        <v>48</v>
      </c>
      <c r="DW112" s="12" t="s">
        <v>48</v>
      </c>
      <c r="DX112" s="12" t="s">
        <v>48</v>
      </c>
      <c r="DY112" s="11"/>
      <c r="DZ112" s="11"/>
      <c r="EA112" s="11"/>
      <c r="EB112" s="11"/>
      <c r="EC112" s="27"/>
      <c r="ED112" s="11"/>
      <c r="EE112" s="11" t="s">
        <v>48</v>
      </c>
      <c r="EJ112" s="12" t="s">
        <v>48</v>
      </c>
      <c r="EK112" s="12" t="s">
        <v>48</v>
      </c>
      <c r="EL112" s="12" t="s">
        <v>48</v>
      </c>
      <c r="EM112" s="11"/>
      <c r="EN112" s="11"/>
      <c r="EO112" s="11"/>
      <c r="EP112" s="11"/>
      <c r="EQ112" s="27"/>
      <c r="ER112" s="11"/>
      <c r="ES112" s="11" t="s">
        <v>48</v>
      </c>
      <c r="EX112" s="12" t="s">
        <v>48</v>
      </c>
      <c r="EY112" s="12" t="s">
        <v>48</v>
      </c>
      <c r="EZ112" s="12" t="s">
        <v>48</v>
      </c>
      <c r="FA112" s="11"/>
      <c r="FB112" s="11"/>
      <c r="FC112" s="11"/>
      <c r="FD112" s="11"/>
      <c r="FE112" s="27"/>
      <c r="FF112" s="11"/>
      <c r="FG112" s="11" t="s">
        <v>48</v>
      </c>
      <c r="FL112" s="12" t="s">
        <v>48</v>
      </c>
      <c r="FM112" s="12" t="s">
        <v>48</v>
      </c>
      <c r="FN112" s="12" t="s">
        <v>48</v>
      </c>
      <c r="FO112" s="11"/>
      <c r="FP112" s="11"/>
      <c r="FQ112" s="11"/>
      <c r="FR112" s="11"/>
      <c r="FS112" s="27"/>
      <c r="FT112" s="11"/>
      <c r="FU112" s="11" t="s">
        <v>48</v>
      </c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N112" s="12" t="s">
        <v>48</v>
      </c>
      <c r="GO112" s="12" t="s">
        <v>48</v>
      </c>
      <c r="GP112" s="12" t="s">
        <v>48</v>
      </c>
      <c r="GQ112" s="11"/>
      <c r="GR112" s="11"/>
      <c r="GS112" s="11"/>
      <c r="GT112" s="11"/>
      <c r="GU112" s="27"/>
      <c r="GV112" s="11"/>
      <c r="GW112" s="11" t="s">
        <v>48</v>
      </c>
      <c r="GX112" s="11"/>
      <c r="GY112" s="11"/>
      <c r="GZ112" s="11"/>
      <c r="HA112" s="11"/>
      <c r="HB112" s="11"/>
      <c r="HC112" s="11"/>
      <c r="HD112" s="11"/>
      <c r="HI112" s="12" t="s">
        <v>48</v>
      </c>
      <c r="HJ112" s="12" t="s">
        <v>48</v>
      </c>
      <c r="HK112" s="12" t="s">
        <v>48</v>
      </c>
      <c r="HL112" s="11"/>
      <c r="HM112" s="11"/>
      <c r="HN112" s="11"/>
      <c r="HO112" s="11"/>
      <c r="HP112" s="27"/>
      <c r="HQ112" s="11"/>
      <c r="HR112" s="11" t="s">
        <v>48</v>
      </c>
      <c r="HW112" s="12" t="s">
        <v>48</v>
      </c>
      <c r="HX112" s="12" t="s">
        <v>48</v>
      </c>
      <c r="HY112" s="12" t="s">
        <v>48</v>
      </c>
    </row>
    <row r="113" spans="2:233" x14ac:dyDescent="0.2">
      <c r="B113" s="8">
        <v>44009</v>
      </c>
      <c r="C113" s="11"/>
      <c r="D113" s="11"/>
      <c r="E113" s="11"/>
      <c r="F113" s="11"/>
      <c r="G113" s="27"/>
      <c r="H113" s="11"/>
      <c r="I113" s="11" t="s">
        <v>48</v>
      </c>
      <c r="J113" s="11"/>
      <c r="K113" s="11"/>
      <c r="L113" s="11"/>
      <c r="M113" s="11"/>
      <c r="N113" s="27"/>
      <c r="O113" s="11"/>
      <c r="P113" s="11" t="s">
        <v>48</v>
      </c>
      <c r="Q113" s="11"/>
      <c r="R113" s="11"/>
      <c r="S113" s="11"/>
      <c r="T113" s="11"/>
      <c r="U113" s="27"/>
      <c r="V113" s="11"/>
      <c r="W113" s="11" t="s">
        <v>48</v>
      </c>
      <c r="AB113" s="12" t="s">
        <v>48</v>
      </c>
      <c r="AC113" s="12" t="s">
        <v>48</v>
      </c>
      <c r="AD113" s="12" t="s">
        <v>48</v>
      </c>
      <c r="AE113" s="11"/>
      <c r="AF113" s="11"/>
      <c r="AG113" s="11"/>
      <c r="AH113" s="11"/>
      <c r="AI113" s="27"/>
      <c r="AJ113" s="11"/>
      <c r="AK113" s="11" t="s">
        <v>48</v>
      </c>
      <c r="AP113" s="12" t="s">
        <v>48</v>
      </c>
      <c r="AQ113" s="12" t="s">
        <v>48</v>
      </c>
      <c r="AR113" s="12" t="s">
        <v>48</v>
      </c>
      <c r="AS113" s="11"/>
      <c r="AT113" s="11"/>
      <c r="AU113" s="11"/>
      <c r="AV113" s="11"/>
      <c r="AW113" s="27"/>
      <c r="AX113" s="11"/>
      <c r="AY113" s="11" t="s">
        <v>48</v>
      </c>
      <c r="BD113" s="12" t="s">
        <v>48</v>
      </c>
      <c r="BE113" s="12" t="s">
        <v>48</v>
      </c>
      <c r="BF113" s="12" t="s">
        <v>48</v>
      </c>
      <c r="BG113" s="11"/>
      <c r="BH113" s="11"/>
      <c r="BI113" s="11"/>
      <c r="BJ113" s="11"/>
      <c r="BK113" s="27"/>
      <c r="BL113" s="11"/>
      <c r="BM113" s="11" t="s">
        <v>48</v>
      </c>
      <c r="BR113" s="12" t="s">
        <v>48</v>
      </c>
      <c r="BS113" s="12" t="s">
        <v>48</v>
      </c>
      <c r="BT113" s="12" t="s">
        <v>48</v>
      </c>
      <c r="BU113" s="11"/>
      <c r="BV113" s="11"/>
      <c r="BW113" s="11"/>
      <c r="BX113" s="11"/>
      <c r="BY113" s="27"/>
      <c r="BZ113" s="11"/>
      <c r="CA113" s="11" t="s">
        <v>48</v>
      </c>
      <c r="CF113" s="12" t="s">
        <v>48</v>
      </c>
      <c r="CG113" s="12" t="s">
        <v>48</v>
      </c>
      <c r="CH113" s="12" t="s">
        <v>48</v>
      </c>
      <c r="CI113" s="11"/>
      <c r="CJ113" s="11"/>
      <c r="CK113" s="11"/>
      <c r="CL113" s="11"/>
      <c r="CM113" s="27"/>
      <c r="CN113" s="11"/>
      <c r="CO113" s="11" t="s">
        <v>48</v>
      </c>
      <c r="CT113" s="12" t="s">
        <v>48</v>
      </c>
      <c r="CU113" s="12" t="s">
        <v>48</v>
      </c>
      <c r="CV113" s="12" t="s">
        <v>48</v>
      </c>
      <c r="CW113" s="11"/>
      <c r="CX113" s="11"/>
      <c r="CY113" s="11"/>
      <c r="CZ113" s="11"/>
      <c r="DA113" s="27"/>
      <c r="DB113" s="11"/>
      <c r="DC113" s="11" t="s">
        <v>48</v>
      </c>
      <c r="DH113" s="12" t="s">
        <v>48</v>
      </c>
      <c r="DI113" s="12" t="s">
        <v>48</v>
      </c>
      <c r="DJ113" s="12" t="s">
        <v>48</v>
      </c>
      <c r="DK113" s="11"/>
      <c r="DL113" s="11"/>
      <c r="DM113" s="11"/>
      <c r="DN113" s="11"/>
      <c r="DO113" s="27"/>
      <c r="DP113" s="11"/>
      <c r="DQ113" s="11" t="s">
        <v>48</v>
      </c>
      <c r="DV113" s="12" t="s">
        <v>48</v>
      </c>
      <c r="DW113" s="12" t="s">
        <v>48</v>
      </c>
      <c r="DX113" s="12" t="s">
        <v>48</v>
      </c>
      <c r="DY113" s="11"/>
      <c r="DZ113" s="11"/>
      <c r="EA113" s="11"/>
      <c r="EB113" s="11"/>
      <c r="EC113" s="27"/>
      <c r="ED113" s="11"/>
      <c r="EE113" s="11" t="s">
        <v>48</v>
      </c>
      <c r="EJ113" s="12" t="s">
        <v>48</v>
      </c>
      <c r="EK113" s="12" t="s">
        <v>48</v>
      </c>
      <c r="EL113" s="12" t="s">
        <v>48</v>
      </c>
      <c r="EM113" s="11"/>
      <c r="EN113" s="11"/>
      <c r="EO113" s="11"/>
      <c r="EP113" s="11"/>
      <c r="EQ113" s="27"/>
      <c r="ER113" s="11"/>
      <c r="ES113" s="11" t="s">
        <v>48</v>
      </c>
      <c r="EX113" s="12" t="s">
        <v>48</v>
      </c>
      <c r="EY113" s="12" t="s">
        <v>48</v>
      </c>
      <c r="EZ113" s="12" t="s">
        <v>48</v>
      </c>
      <c r="FA113" s="11"/>
      <c r="FB113" s="11"/>
      <c r="FC113" s="11"/>
      <c r="FD113" s="11"/>
      <c r="FE113" s="27"/>
      <c r="FF113" s="11"/>
      <c r="FG113" s="11" t="s">
        <v>48</v>
      </c>
      <c r="FL113" s="12" t="s">
        <v>48</v>
      </c>
      <c r="FM113" s="12" t="s">
        <v>48</v>
      </c>
      <c r="FN113" s="12" t="s">
        <v>48</v>
      </c>
      <c r="FO113" s="11"/>
      <c r="FP113" s="11"/>
      <c r="FQ113" s="11"/>
      <c r="FR113" s="11"/>
      <c r="FS113" s="27"/>
      <c r="FT113" s="11"/>
      <c r="FU113" s="11" t="s">
        <v>48</v>
      </c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N113" s="12" t="s">
        <v>48</v>
      </c>
      <c r="GO113" s="12" t="s">
        <v>48</v>
      </c>
      <c r="GP113" s="12" t="s">
        <v>48</v>
      </c>
      <c r="GQ113" s="11"/>
      <c r="GR113" s="11"/>
      <c r="GS113" s="11"/>
      <c r="GT113" s="11"/>
      <c r="GU113" s="27"/>
      <c r="GV113" s="11"/>
      <c r="GW113" s="11" t="s">
        <v>48</v>
      </c>
      <c r="GX113" s="11"/>
      <c r="GY113" s="11"/>
      <c r="GZ113" s="11"/>
      <c r="HA113" s="11"/>
      <c r="HB113" s="11"/>
      <c r="HC113" s="11"/>
      <c r="HD113" s="11"/>
      <c r="HI113" s="12" t="s">
        <v>48</v>
      </c>
      <c r="HJ113" s="12" t="s">
        <v>48</v>
      </c>
      <c r="HK113" s="12" t="s">
        <v>48</v>
      </c>
      <c r="HL113" s="11"/>
      <c r="HM113" s="11"/>
      <c r="HN113" s="11"/>
      <c r="HO113" s="11"/>
      <c r="HP113" s="27"/>
      <c r="HQ113" s="11"/>
      <c r="HR113" s="11" t="s">
        <v>48</v>
      </c>
      <c r="HW113" s="12" t="s">
        <v>48</v>
      </c>
      <c r="HX113" s="12" t="s">
        <v>48</v>
      </c>
      <c r="HY113" s="12" t="s">
        <v>48</v>
      </c>
    </row>
    <row r="114" spans="2:233" x14ac:dyDescent="0.2">
      <c r="B114" s="8">
        <v>44010</v>
      </c>
      <c r="C114" s="11"/>
      <c r="D114" s="11"/>
      <c r="E114" s="11"/>
      <c r="F114" s="11"/>
      <c r="G114" s="27"/>
      <c r="H114" s="11"/>
      <c r="I114" s="11" t="s">
        <v>48</v>
      </c>
      <c r="J114" s="11"/>
      <c r="K114" s="11"/>
      <c r="L114" s="11"/>
      <c r="M114" s="11"/>
      <c r="N114" s="27"/>
      <c r="O114" s="11"/>
      <c r="P114" s="11" t="s">
        <v>48</v>
      </c>
      <c r="Q114" s="11"/>
      <c r="R114" s="11"/>
      <c r="S114" s="11"/>
      <c r="T114" s="11"/>
      <c r="U114" s="27"/>
      <c r="V114" s="11"/>
      <c r="W114" s="11" t="s">
        <v>48</v>
      </c>
      <c r="AB114" s="12" t="s">
        <v>48</v>
      </c>
      <c r="AC114" s="12" t="s">
        <v>48</v>
      </c>
      <c r="AD114" s="12" t="s">
        <v>48</v>
      </c>
      <c r="AE114" s="11"/>
      <c r="AF114" s="11"/>
      <c r="AG114" s="11"/>
      <c r="AH114" s="11"/>
      <c r="AI114" s="27"/>
      <c r="AJ114" s="11"/>
      <c r="AK114" s="11" t="s">
        <v>48</v>
      </c>
      <c r="AP114" s="12" t="s">
        <v>48</v>
      </c>
      <c r="AQ114" s="12" t="s">
        <v>48</v>
      </c>
      <c r="AR114" s="12" t="s">
        <v>48</v>
      </c>
      <c r="AS114" s="11"/>
      <c r="AT114" s="11"/>
      <c r="AU114" s="11"/>
      <c r="AV114" s="11"/>
      <c r="AW114" s="27"/>
      <c r="AX114" s="11"/>
      <c r="AY114" s="11" t="s">
        <v>48</v>
      </c>
      <c r="BD114" s="12" t="s">
        <v>48</v>
      </c>
      <c r="BE114" s="12" t="s">
        <v>48</v>
      </c>
      <c r="BF114" s="12" t="s">
        <v>48</v>
      </c>
      <c r="BG114" s="11"/>
      <c r="BH114" s="11"/>
      <c r="BI114" s="11"/>
      <c r="BJ114" s="11"/>
      <c r="BK114" s="27"/>
      <c r="BL114" s="11"/>
      <c r="BM114" s="11" t="s">
        <v>48</v>
      </c>
      <c r="BR114" s="12" t="s">
        <v>48</v>
      </c>
      <c r="BS114" s="12" t="s">
        <v>48</v>
      </c>
      <c r="BT114" s="12" t="s">
        <v>48</v>
      </c>
      <c r="BU114" s="11"/>
      <c r="BV114" s="11"/>
      <c r="BW114" s="11"/>
      <c r="BX114" s="11"/>
      <c r="BY114" s="27"/>
      <c r="BZ114" s="11"/>
      <c r="CA114" s="11" t="s">
        <v>48</v>
      </c>
      <c r="CF114" s="12" t="s">
        <v>48</v>
      </c>
      <c r="CG114" s="12" t="s">
        <v>48</v>
      </c>
      <c r="CH114" s="12" t="s">
        <v>48</v>
      </c>
      <c r="CI114" s="11"/>
      <c r="CJ114" s="11"/>
      <c r="CK114" s="11"/>
      <c r="CL114" s="11"/>
      <c r="CM114" s="27"/>
      <c r="CN114" s="11"/>
      <c r="CO114" s="11" t="s">
        <v>48</v>
      </c>
      <c r="CT114" s="12" t="s">
        <v>48</v>
      </c>
      <c r="CU114" s="12" t="s">
        <v>48</v>
      </c>
      <c r="CV114" s="12" t="s">
        <v>48</v>
      </c>
      <c r="CW114" s="11"/>
      <c r="CX114" s="11"/>
      <c r="CY114" s="11"/>
      <c r="CZ114" s="11"/>
      <c r="DA114" s="27"/>
      <c r="DB114" s="11"/>
      <c r="DC114" s="11" t="s">
        <v>48</v>
      </c>
      <c r="DH114" s="12" t="s">
        <v>48</v>
      </c>
      <c r="DI114" s="12" t="s">
        <v>48</v>
      </c>
      <c r="DJ114" s="12" t="s">
        <v>48</v>
      </c>
      <c r="DK114" s="11"/>
      <c r="DL114" s="11"/>
      <c r="DM114" s="11"/>
      <c r="DN114" s="11"/>
      <c r="DO114" s="27"/>
      <c r="DP114" s="11"/>
      <c r="DQ114" s="11" t="s">
        <v>48</v>
      </c>
      <c r="DV114" s="12" t="s">
        <v>48</v>
      </c>
      <c r="DW114" s="12" t="s">
        <v>48</v>
      </c>
      <c r="DX114" s="12" t="s">
        <v>48</v>
      </c>
      <c r="DY114" s="11"/>
      <c r="DZ114" s="11"/>
      <c r="EA114" s="11"/>
      <c r="EB114" s="11"/>
      <c r="EC114" s="27"/>
      <c r="ED114" s="11"/>
      <c r="EE114" s="11" t="s">
        <v>48</v>
      </c>
      <c r="EJ114" s="12" t="s">
        <v>48</v>
      </c>
      <c r="EK114" s="12" t="s">
        <v>48</v>
      </c>
      <c r="EL114" s="12" t="s">
        <v>48</v>
      </c>
      <c r="EM114" s="11"/>
      <c r="EN114" s="11"/>
      <c r="EO114" s="11"/>
      <c r="EP114" s="11"/>
      <c r="EQ114" s="27"/>
      <c r="ER114" s="11"/>
      <c r="ES114" s="11" t="s">
        <v>48</v>
      </c>
      <c r="EX114" s="12" t="s">
        <v>48</v>
      </c>
      <c r="EY114" s="12" t="s">
        <v>48</v>
      </c>
      <c r="EZ114" s="12" t="s">
        <v>48</v>
      </c>
      <c r="FA114" s="11"/>
      <c r="FB114" s="11"/>
      <c r="FC114" s="11"/>
      <c r="FD114" s="11"/>
      <c r="FE114" s="27"/>
      <c r="FF114" s="11"/>
      <c r="FG114" s="11" t="s">
        <v>48</v>
      </c>
      <c r="FL114" s="12" t="s">
        <v>48</v>
      </c>
      <c r="FM114" s="12" t="s">
        <v>48</v>
      </c>
      <c r="FN114" s="12" t="s">
        <v>48</v>
      </c>
      <c r="FO114" s="11"/>
      <c r="FP114" s="11"/>
      <c r="FQ114" s="11"/>
      <c r="FR114" s="11"/>
      <c r="FS114" s="27"/>
      <c r="FT114" s="11"/>
      <c r="FU114" s="11" t="s">
        <v>48</v>
      </c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N114" s="12" t="s">
        <v>48</v>
      </c>
      <c r="GO114" s="12" t="s">
        <v>48</v>
      </c>
      <c r="GP114" s="12" t="s">
        <v>48</v>
      </c>
      <c r="GQ114" s="11"/>
      <c r="GR114" s="11"/>
      <c r="GS114" s="11"/>
      <c r="GT114" s="11"/>
      <c r="GU114" s="27"/>
      <c r="GV114" s="11"/>
      <c r="GW114" s="11" t="s">
        <v>48</v>
      </c>
      <c r="GX114" s="11"/>
      <c r="GY114" s="11"/>
      <c r="GZ114" s="11"/>
      <c r="HA114" s="11"/>
      <c r="HB114" s="11"/>
      <c r="HC114" s="11"/>
      <c r="HD114" s="11"/>
      <c r="HI114" s="12" t="s">
        <v>48</v>
      </c>
      <c r="HJ114" s="12" t="s">
        <v>48</v>
      </c>
      <c r="HK114" s="12" t="s">
        <v>48</v>
      </c>
      <c r="HL114" s="11"/>
      <c r="HM114" s="11"/>
      <c r="HN114" s="11"/>
      <c r="HO114" s="11"/>
      <c r="HP114" s="27"/>
      <c r="HQ114" s="11"/>
      <c r="HR114" s="11" t="s">
        <v>48</v>
      </c>
      <c r="HW114" s="12" t="s">
        <v>48</v>
      </c>
      <c r="HX114" s="12" t="s">
        <v>48</v>
      </c>
      <c r="HY114" s="12" t="s">
        <v>48</v>
      </c>
    </row>
    <row r="115" spans="2:233" x14ac:dyDescent="0.2">
      <c r="B115" s="8">
        <v>44011</v>
      </c>
      <c r="C115" s="11"/>
      <c r="D115" s="11"/>
      <c r="E115" s="11"/>
      <c r="F115" s="11"/>
      <c r="G115" s="27"/>
      <c r="H115" s="11"/>
      <c r="I115" s="11" t="s">
        <v>48</v>
      </c>
      <c r="J115" s="11"/>
      <c r="K115" s="11"/>
      <c r="L115" s="11"/>
      <c r="M115" s="11"/>
      <c r="N115" s="27"/>
      <c r="O115" s="11"/>
      <c r="P115" s="11" t="s">
        <v>48</v>
      </c>
      <c r="Q115" s="11"/>
      <c r="R115" s="11"/>
      <c r="S115" s="11"/>
      <c r="T115" s="11"/>
      <c r="U115" s="27"/>
      <c r="V115" s="11"/>
      <c r="W115" s="11" t="s">
        <v>48</v>
      </c>
      <c r="AB115" s="12" t="s">
        <v>48</v>
      </c>
      <c r="AC115" s="12" t="s">
        <v>48</v>
      </c>
      <c r="AD115" s="12" t="s">
        <v>48</v>
      </c>
      <c r="AE115" s="11"/>
      <c r="AF115" s="11"/>
      <c r="AG115" s="11"/>
      <c r="AH115" s="11"/>
      <c r="AI115" s="27"/>
      <c r="AJ115" s="11"/>
      <c r="AK115" s="11" t="s">
        <v>48</v>
      </c>
      <c r="AP115" s="12" t="s">
        <v>48</v>
      </c>
      <c r="AQ115" s="12" t="s">
        <v>48</v>
      </c>
      <c r="AR115" s="12" t="s">
        <v>48</v>
      </c>
      <c r="AS115" s="11"/>
      <c r="AT115" s="11"/>
      <c r="AU115" s="11"/>
      <c r="AV115" s="11"/>
      <c r="AW115" s="27"/>
      <c r="AX115" s="11"/>
      <c r="AY115" s="11" t="s">
        <v>48</v>
      </c>
      <c r="BD115" s="12" t="s">
        <v>48</v>
      </c>
      <c r="BE115" s="12" t="s">
        <v>48</v>
      </c>
      <c r="BF115" s="12" t="s">
        <v>48</v>
      </c>
      <c r="BG115" s="11"/>
      <c r="BH115" s="11"/>
      <c r="BI115" s="11"/>
      <c r="BJ115" s="11"/>
      <c r="BK115" s="27"/>
      <c r="BL115" s="11"/>
      <c r="BM115" s="11" t="s">
        <v>48</v>
      </c>
      <c r="BR115" s="12" t="s">
        <v>48</v>
      </c>
      <c r="BS115" s="12" t="s">
        <v>48</v>
      </c>
      <c r="BT115" s="12" t="s">
        <v>48</v>
      </c>
      <c r="BU115" s="11"/>
      <c r="BV115" s="11"/>
      <c r="BW115" s="11"/>
      <c r="BX115" s="11"/>
      <c r="BY115" s="27"/>
      <c r="BZ115" s="11"/>
      <c r="CA115" s="11" t="s">
        <v>48</v>
      </c>
      <c r="CF115" s="12" t="s">
        <v>48</v>
      </c>
      <c r="CG115" s="12" t="s">
        <v>48</v>
      </c>
      <c r="CH115" s="12" t="s">
        <v>48</v>
      </c>
      <c r="CI115" s="11"/>
      <c r="CJ115" s="11"/>
      <c r="CK115" s="11"/>
      <c r="CL115" s="11"/>
      <c r="CM115" s="27"/>
      <c r="CN115" s="11"/>
      <c r="CO115" s="11" t="s">
        <v>48</v>
      </c>
      <c r="CT115" s="12" t="s">
        <v>48</v>
      </c>
      <c r="CU115" s="12" t="s">
        <v>48</v>
      </c>
      <c r="CV115" s="12" t="s">
        <v>48</v>
      </c>
      <c r="CW115" s="11"/>
      <c r="CX115" s="11"/>
      <c r="CY115" s="11"/>
      <c r="CZ115" s="11"/>
      <c r="DA115" s="27"/>
      <c r="DB115" s="11"/>
      <c r="DC115" s="11" t="s">
        <v>48</v>
      </c>
      <c r="DH115" s="12" t="s">
        <v>48</v>
      </c>
      <c r="DI115" s="12" t="s">
        <v>48</v>
      </c>
      <c r="DJ115" s="12" t="s">
        <v>48</v>
      </c>
      <c r="DK115" s="11"/>
      <c r="DL115" s="11"/>
      <c r="DM115" s="11"/>
      <c r="DN115" s="11"/>
      <c r="DO115" s="27"/>
      <c r="DP115" s="11"/>
      <c r="DQ115" s="11" t="s">
        <v>48</v>
      </c>
      <c r="DV115" s="12" t="s">
        <v>48</v>
      </c>
      <c r="DW115" s="12" t="s">
        <v>48</v>
      </c>
      <c r="DX115" s="12" t="s">
        <v>48</v>
      </c>
      <c r="DY115" s="11"/>
      <c r="DZ115" s="11"/>
      <c r="EA115" s="11"/>
      <c r="EB115" s="11"/>
      <c r="EC115" s="27"/>
      <c r="ED115" s="11"/>
      <c r="EE115" s="11" t="s">
        <v>48</v>
      </c>
      <c r="EJ115" s="12" t="s">
        <v>48</v>
      </c>
      <c r="EK115" s="12" t="s">
        <v>48</v>
      </c>
      <c r="EL115" s="12" t="s">
        <v>48</v>
      </c>
      <c r="EM115" s="11"/>
      <c r="EN115" s="11"/>
      <c r="EO115" s="11"/>
      <c r="EP115" s="11"/>
      <c r="EQ115" s="27"/>
      <c r="ER115" s="11"/>
      <c r="ES115" s="11" t="s">
        <v>48</v>
      </c>
      <c r="EX115" s="12" t="s">
        <v>48</v>
      </c>
      <c r="EY115" s="12" t="s">
        <v>48</v>
      </c>
      <c r="EZ115" s="12" t="s">
        <v>48</v>
      </c>
      <c r="FA115" s="11"/>
      <c r="FB115" s="11"/>
      <c r="FC115" s="11"/>
      <c r="FD115" s="11"/>
      <c r="FE115" s="27"/>
      <c r="FF115" s="11"/>
      <c r="FG115" s="11" t="s">
        <v>48</v>
      </c>
      <c r="FL115" s="12" t="s">
        <v>48</v>
      </c>
      <c r="FM115" s="12" t="s">
        <v>48</v>
      </c>
      <c r="FN115" s="12" t="s">
        <v>48</v>
      </c>
      <c r="FO115" s="11"/>
      <c r="FP115" s="11"/>
      <c r="FQ115" s="11"/>
      <c r="FR115" s="11"/>
      <c r="FS115" s="27"/>
      <c r="FT115" s="11"/>
      <c r="FU115" s="11" t="s">
        <v>48</v>
      </c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N115" s="12" t="s">
        <v>48</v>
      </c>
      <c r="GO115" s="12" t="s">
        <v>48</v>
      </c>
      <c r="GP115" s="12" t="s">
        <v>48</v>
      </c>
      <c r="GQ115" s="11"/>
      <c r="GR115" s="11"/>
      <c r="GS115" s="11"/>
      <c r="GT115" s="11"/>
      <c r="GU115" s="27"/>
      <c r="GV115" s="11"/>
      <c r="GW115" s="11" t="s">
        <v>48</v>
      </c>
      <c r="GX115" s="11"/>
      <c r="GY115" s="11"/>
      <c r="GZ115" s="11"/>
      <c r="HA115" s="11"/>
      <c r="HB115" s="11"/>
      <c r="HC115" s="11"/>
      <c r="HD115" s="11"/>
      <c r="HI115" s="12" t="s">
        <v>48</v>
      </c>
      <c r="HJ115" s="12" t="s">
        <v>48</v>
      </c>
      <c r="HK115" s="12" t="s">
        <v>48</v>
      </c>
      <c r="HL115" s="11"/>
      <c r="HM115" s="11"/>
      <c r="HN115" s="11"/>
      <c r="HO115" s="11"/>
      <c r="HP115" s="27"/>
      <c r="HQ115" s="11"/>
      <c r="HR115" s="11" t="s">
        <v>48</v>
      </c>
      <c r="HW115" s="12" t="s">
        <v>48</v>
      </c>
      <c r="HX115" s="12" t="s">
        <v>48</v>
      </c>
      <c r="HY115" s="12" t="s">
        <v>48</v>
      </c>
    </row>
    <row r="116" spans="2:233" x14ac:dyDescent="0.2">
      <c r="B116" s="8">
        <v>44012</v>
      </c>
      <c r="C116" s="11"/>
      <c r="D116" s="11"/>
      <c r="E116" s="11"/>
      <c r="F116" s="11"/>
      <c r="G116" s="27"/>
      <c r="H116" s="11"/>
      <c r="I116" s="11" t="s">
        <v>48</v>
      </c>
      <c r="J116" s="11"/>
      <c r="K116" s="11"/>
      <c r="L116" s="11"/>
      <c r="M116" s="11"/>
      <c r="N116" s="27"/>
      <c r="O116" s="11"/>
      <c r="P116" s="11" t="s">
        <v>48</v>
      </c>
      <c r="Q116" s="11"/>
      <c r="R116" s="11"/>
      <c r="S116" s="11"/>
      <c r="T116" s="11"/>
      <c r="U116" s="27"/>
      <c r="V116" s="11"/>
      <c r="W116" s="11" t="s">
        <v>48</v>
      </c>
      <c r="AB116" s="12" t="s">
        <v>48</v>
      </c>
      <c r="AC116" s="12" t="s">
        <v>48</v>
      </c>
      <c r="AD116" s="12" t="s">
        <v>48</v>
      </c>
      <c r="AE116" s="11"/>
      <c r="AF116" s="11"/>
      <c r="AG116" s="11"/>
      <c r="AH116" s="11"/>
      <c r="AI116" s="27"/>
      <c r="AJ116" s="11"/>
      <c r="AK116" s="11" t="s">
        <v>48</v>
      </c>
      <c r="AP116" s="12" t="s">
        <v>48</v>
      </c>
      <c r="AQ116" s="12" t="s">
        <v>48</v>
      </c>
      <c r="AR116" s="12" t="s">
        <v>48</v>
      </c>
      <c r="AS116" s="11"/>
      <c r="AT116" s="11"/>
      <c r="AU116" s="11"/>
      <c r="AV116" s="11"/>
      <c r="AW116" s="27"/>
      <c r="AX116" s="11"/>
      <c r="AY116" s="11" t="s">
        <v>48</v>
      </c>
      <c r="BD116" s="12" t="s">
        <v>48</v>
      </c>
      <c r="BE116" s="12" t="s">
        <v>48</v>
      </c>
      <c r="BF116" s="12" t="s">
        <v>48</v>
      </c>
      <c r="BG116" s="11"/>
      <c r="BH116" s="11"/>
      <c r="BI116" s="11"/>
      <c r="BJ116" s="11"/>
      <c r="BK116" s="27"/>
      <c r="BL116" s="11"/>
      <c r="BM116" s="11" t="s">
        <v>48</v>
      </c>
      <c r="BR116" s="12" t="s">
        <v>48</v>
      </c>
      <c r="BS116" s="12" t="s">
        <v>48</v>
      </c>
      <c r="BT116" s="12" t="s">
        <v>48</v>
      </c>
      <c r="BU116" s="11"/>
      <c r="BV116" s="11"/>
      <c r="BW116" s="11"/>
      <c r="BX116" s="11"/>
      <c r="BY116" s="27"/>
      <c r="BZ116" s="11"/>
      <c r="CA116" s="11" t="s">
        <v>48</v>
      </c>
      <c r="CF116" s="12" t="s">
        <v>48</v>
      </c>
      <c r="CG116" s="12" t="s">
        <v>48</v>
      </c>
      <c r="CH116" s="12" t="s">
        <v>48</v>
      </c>
      <c r="CI116" s="11"/>
      <c r="CJ116" s="11"/>
      <c r="CK116" s="11"/>
      <c r="CL116" s="11"/>
      <c r="CM116" s="27"/>
      <c r="CN116" s="11"/>
      <c r="CO116" s="11" t="s">
        <v>48</v>
      </c>
      <c r="CT116" s="12" t="s">
        <v>48</v>
      </c>
      <c r="CU116" s="12" t="s">
        <v>48</v>
      </c>
      <c r="CV116" s="12" t="s">
        <v>48</v>
      </c>
      <c r="CW116" s="11"/>
      <c r="CX116" s="11"/>
      <c r="CY116" s="11"/>
      <c r="CZ116" s="11"/>
      <c r="DA116" s="27"/>
      <c r="DB116" s="11"/>
      <c r="DC116" s="11" t="s">
        <v>48</v>
      </c>
      <c r="DH116" s="12" t="s">
        <v>48</v>
      </c>
      <c r="DI116" s="12" t="s">
        <v>48</v>
      </c>
      <c r="DJ116" s="12" t="s">
        <v>48</v>
      </c>
      <c r="DK116" s="11"/>
      <c r="DL116" s="11"/>
      <c r="DM116" s="11"/>
      <c r="DN116" s="11"/>
      <c r="DO116" s="27"/>
      <c r="DP116" s="11"/>
      <c r="DQ116" s="11" t="s">
        <v>48</v>
      </c>
      <c r="DV116" s="12" t="s">
        <v>48</v>
      </c>
      <c r="DW116" s="12" t="s">
        <v>48</v>
      </c>
      <c r="DX116" s="12" t="s">
        <v>48</v>
      </c>
      <c r="DY116" s="11"/>
      <c r="DZ116" s="11"/>
      <c r="EA116" s="11"/>
      <c r="EB116" s="11"/>
      <c r="EC116" s="27"/>
      <c r="ED116" s="11"/>
      <c r="EE116" s="11" t="s">
        <v>48</v>
      </c>
      <c r="EJ116" s="12" t="s">
        <v>48</v>
      </c>
      <c r="EK116" s="12" t="s">
        <v>48</v>
      </c>
      <c r="EL116" s="12" t="s">
        <v>48</v>
      </c>
      <c r="EM116" s="11"/>
      <c r="EN116" s="11"/>
      <c r="EO116" s="11"/>
      <c r="EP116" s="11"/>
      <c r="EQ116" s="27"/>
      <c r="ER116" s="11"/>
      <c r="ES116" s="11" t="s">
        <v>48</v>
      </c>
      <c r="EX116" s="12" t="s">
        <v>48</v>
      </c>
      <c r="EY116" s="12" t="s">
        <v>48</v>
      </c>
      <c r="EZ116" s="12" t="s">
        <v>48</v>
      </c>
      <c r="FA116" s="11"/>
      <c r="FB116" s="11"/>
      <c r="FC116" s="11"/>
      <c r="FD116" s="11"/>
      <c r="FE116" s="27"/>
      <c r="FF116" s="11"/>
      <c r="FG116" s="11" t="s">
        <v>48</v>
      </c>
      <c r="FL116" s="12" t="s">
        <v>48</v>
      </c>
      <c r="FM116" s="12" t="s">
        <v>48</v>
      </c>
      <c r="FN116" s="12" t="s">
        <v>48</v>
      </c>
      <c r="FO116" s="11"/>
      <c r="FP116" s="11"/>
      <c r="FQ116" s="11"/>
      <c r="FR116" s="11"/>
      <c r="FS116" s="27"/>
      <c r="FT116" s="11"/>
      <c r="FU116" s="11" t="s">
        <v>48</v>
      </c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N116" s="12" t="s">
        <v>48</v>
      </c>
      <c r="GO116" s="12" t="s">
        <v>48</v>
      </c>
      <c r="GP116" s="12" t="s">
        <v>48</v>
      </c>
      <c r="GQ116" s="11"/>
      <c r="GR116" s="11"/>
      <c r="GS116" s="11"/>
      <c r="GT116" s="11"/>
      <c r="GU116" s="27"/>
      <c r="GV116" s="11"/>
      <c r="GW116" s="11" t="s">
        <v>48</v>
      </c>
      <c r="GX116" s="11"/>
      <c r="GY116" s="11"/>
      <c r="GZ116" s="11"/>
      <c r="HA116" s="11"/>
      <c r="HB116" s="11"/>
      <c r="HC116" s="11"/>
      <c r="HD116" s="11"/>
      <c r="HI116" s="12" t="s">
        <v>48</v>
      </c>
      <c r="HJ116" s="12" t="s">
        <v>48</v>
      </c>
      <c r="HK116" s="12" t="s">
        <v>48</v>
      </c>
      <c r="HL116" s="11"/>
      <c r="HM116" s="11"/>
      <c r="HN116" s="11"/>
      <c r="HO116" s="11"/>
      <c r="HP116" s="27"/>
      <c r="HQ116" s="11"/>
      <c r="HR116" s="11" t="s">
        <v>48</v>
      </c>
      <c r="HW116" s="12" t="s">
        <v>48</v>
      </c>
      <c r="HX116" s="12" t="s">
        <v>48</v>
      </c>
      <c r="HY116" s="12" t="s">
        <v>48</v>
      </c>
    </row>
    <row r="117" spans="2:233" x14ac:dyDescent="0.2">
      <c r="B117" s="8">
        <v>44013</v>
      </c>
      <c r="C117" s="11"/>
      <c r="D117" s="11"/>
      <c r="E117" s="11"/>
      <c r="F117" s="11"/>
      <c r="G117" s="27"/>
      <c r="H117" s="11"/>
      <c r="I117" s="11" t="s">
        <v>48</v>
      </c>
      <c r="J117" s="11"/>
      <c r="K117" s="11"/>
      <c r="L117" s="11"/>
      <c r="M117" s="11"/>
      <c r="N117" s="27"/>
      <c r="O117" s="11"/>
      <c r="P117" s="11" t="s">
        <v>48</v>
      </c>
      <c r="Q117" s="11"/>
      <c r="R117" s="11"/>
      <c r="S117" s="11"/>
      <c r="T117" s="11"/>
      <c r="U117" s="27"/>
      <c r="V117" s="11"/>
      <c r="W117" s="11" t="s">
        <v>48</v>
      </c>
      <c r="AB117" s="12" t="s">
        <v>48</v>
      </c>
      <c r="AC117" s="12" t="s">
        <v>48</v>
      </c>
      <c r="AD117" s="12" t="s">
        <v>48</v>
      </c>
      <c r="AE117" s="11"/>
      <c r="AF117" s="11"/>
      <c r="AG117" s="11"/>
      <c r="AH117" s="11"/>
      <c r="AI117" s="27"/>
      <c r="AJ117" s="11"/>
      <c r="AK117" s="11" t="s">
        <v>48</v>
      </c>
      <c r="AP117" s="12" t="s">
        <v>48</v>
      </c>
      <c r="AQ117" s="12" t="s">
        <v>48</v>
      </c>
      <c r="AR117" s="12" t="s">
        <v>48</v>
      </c>
      <c r="AS117" s="11"/>
      <c r="AT117" s="11"/>
      <c r="AU117" s="11"/>
      <c r="AV117" s="11"/>
      <c r="AW117" s="27"/>
      <c r="AX117" s="11"/>
      <c r="AY117" s="11" t="s">
        <v>48</v>
      </c>
      <c r="BD117" s="12" t="s">
        <v>48</v>
      </c>
      <c r="BE117" s="12" t="s">
        <v>48</v>
      </c>
      <c r="BF117" s="12" t="s">
        <v>48</v>
      </c>
      <c r="BG117" s="11"/>
      <c r="BH117" s="11"/>
      <c r="BI117" s="11"/>
      <c r="BJ117" s="11"/>
      <c r="BK117" s="27"/>
      <c r="BL117" s="11"/>
      <c r="BM117" s="11" t="s">
        <v>48</v>
      </c>
      <c r="BR117" s="12" t="s">
        <v>48</v>
      </c>
      <c r="BS117" s="12" t="s">
        <v>48</v>
      </c>
      <c r="BT117" s="12" t="s">
        <v>48</v>
      </c>
      <c r="BU117" s="11"/>
      <c r="BV117" s="11"/>
      <c r="BW117" s="11"/>
      <c r="BX117" s="11"/>
      <c r="BY117" s="27"/>
      <c r="BZ117" s="11"/>
      <c r="CA117" s="11" t="s">
        <v>48</v>
      </c>
      <c r="CF117" s="12" t="s">
        <v>48</v>
      </c>
      <c r="CG117" s="12" t="s">
        <v>48</v>
      </c>
      <c r="CH117" s="12" t="s">
        <v>48</v>
      </c>
      <c r="CI117" s="11"/>
      <c r="CJ117" s="11"/>
      <c r="CK117" s="11"/>
      <c r="CL117" s="11"/>
      <c r="CM117" s="27"/>
      <c r="CN117" s="11"/>
      <c r="CO117" s="11" t="s">
        <v>48</v>
      </c>
      <c r="CT117" s="12" t="s">
        <v>48</v>
      </c>
      <c r="CU117" s="12" t="s">
        <v>48</v>
      </c>
      <c r="CV117" s="12" t="s">
        <v>48</v>
      </c>
      <c r="CW117" s="11"/>
      <c r="CX117" s="11"/>
      <c r="CY117" s="11"/>
      <c r="CZ117" s="11"/>
      <c r="DA117" s="27"/>
      <c r="DB117" s="11"/>
      <c r="DC117" s="11" t="s">
        <v>48</v>
      </c>
      <c r="DH117" s="12" t="s">
        <v>48</v>
      </c>
      <c r="DI117" s="12" t="s">
        <v>48</v>
      </c>
      <c r="DJ117" s="12" t="s">
        <v>48</v>
      </c>
      <c r="DK117" s="11"/>
      <c r="DL117" s="11"/>
      <c r="DM117" s="11"/>
      <c r="DN117" s="11"/>
      <c r="DO117" s="27"/>
      <c r="DP117" s="11"/>
      <c r="DQ117" s="11" t="s">
        <v>48</v>
      </c>
      <c r="DV117" s="12" t="s">
        <v>48</v>
      </c>
      <c r="DW117" s="12" t="s">
        <v>48</v>
      </c>
      <c r="DX117" s="12" t="s">
        <v>48</v>
      </c>
      <c r="DY117" s="11"/>
      <c r="DZ117" s="11"/>
      <c r="EA117" s="11"/>
      <c r="EB117" s="11"/>
      <c r="EC117" s="27"/>
      <c r="ED117" s="11"/>
      <c r="EE117" s="11" t="s">
        <v>48</v>
      </c>
      <c r="EJ117" s="12" t="s">
        <v>48</v>
      </c>
      <c r="EK117" s="12" t="s">
        <v>48</v>
      </c>
      <c r="EL117" s="12" t="s">
        <v>48</v>
      </c>
      <c r="EM117" s="11"/>
      <c r="EN117" s="11"/>
      <c r="EO117" s="11"/>
      <c r="EP117" s="11"/>
      <c r="EQ117" s="27"/>
      <c r="ER117" s="11"/>
      <c r="ES117" s="11" t="s">
        <v>48</v>
      </c>
      <c r="EX117" s="12" t="s">
        <v>48</v>
      </c>
      <c r="EY117" s="12" t="s">
        <v>48</v>
      </c>
      <c r="EZ117" s="12" t="s">
        <v>48</v>
      </c>
      <c r="FA117" s="11"/>
      <c r="FB117" s="11"/>
      <c r="FC117" s="11"/>
      <c r="FD117" s="11"/>
      <c r="FE117" s="27"/>
      <c r="FF117" s="11"/>
      <c r="FG117" s="11" t="s">
        <v>48</v>
      </c>
      <c r="FL117" s="12" t="s">
        <v>48</v>
      </c>
      <c r="FM117" s="12" t="s">
        <v>48</v>
      </c>
      <c r="FN117" s="12" t="s">
        <v>48</v>
      </c>
      <c r="FO117" s="11"/>
      <c r="FP117" s="11"/>
      <c r="FQ117" s="11"/>
      <c r="FR117" s="11"/>
      <c r="FS117" s="27"/>
      <c r="FT117" s="11"/>
      <c r="FU117" s="11" t="s">
        <v>48</v>
      </c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N117" s="12" t="s">
        <v>48</v>
      </c>
      <c r="GO117" s="12" t="s">
        <v>48</v>
      </c>
      <c r="GP117" s="12" t="s">
        <v>48</v>
      </c>
      <c r="GQ117" s="11"/>
      <c r="GR117" s="11"/>
      <c r="GS117" s="11"/>
      <c r="GT117" s="11"/>
      <c r="GU117" s="27"/>
      <c r="GV117" s="11"/>
      <c r="GW117" s="11" t="s">
        <v>48</v>
      </c>
      <c r="GX117" s="11"/>
      <c r="GY117" s="11"/>
      <c r="GZ117" s="11"/>
      <c r="HA117" s="11"/>
      <c r="HB117" s="11"/>
      <c r="HC117" s="11"/>
      <c r="HD117" s="11"/>
      <c r="HI117" s="12" t="s">
        <v>48</v>
      </c>
      <c r="HJ117" s="12" t="s">
        <v>48</v>
      </c>
      <c r="HK117" s="12" t="s">
        <v>48</v>
      </c>
      <c r="HL117" s="11"/>
      <c r="HM117" s="11"/>
      <c r="HN117" s="11"/>
      <c r="HO117" s="11"/>
      <c r="HP117" s="27"/>
      <c r="HQ117" s="11"/>
      <c r="HR117" s="11" t="s">
        <v>48</v>
      </c>
      <c r="HW117" s="12" t="s">
        <v>48</v>
      </c>
      <c r="HX117" s="12" t="s">
        <v>48</v>
      </c>
      <c r="HY117" s="12" t="s">
        <v>48</v>
      </c>
    </row>
    <row r="118" spans="2:233" x14ac:dyDescent="0.2">
      <c r="B118" s="8">
        <v>44014</v>
      </c>
      <c r="C118" s="11"/>
      <c r="D118" s="11"/>
      <c r="E118" s="11"/>
      <c r="F118" s="11"/>
      <c r="G118" s="27"/>
      <c r="H118" s="11"/>
      <c r="I118" s="11" t="s">
        <v>48</v>
      </c>
      <c r="J118" s="11"/>
      <c r="K118" s="11"/>
      <c r="L118" s="11"/>
      <c r="M118" s="11"/>
      <c r="N118" s="27"/>
      <c r="O118" s="11"/>
      <c r="P118" s="11" t="s">
        <v>48</v>
      </c>
      <c r="Q118" s="11"/>
      <c r="R118" s="11"/>
      <c r="S118" s="11"/>
      <c r="T118" s="11"/>
      <c r="U118" s="27"/>
      <c r="V118" s="11"/>
      <c r="W118" s="11" t="s">
        <v>48</v>
      </c>
      <c r="AB118" s="12" t="s">
        <v>48</v>
      </c>
      <c r="AC118" s="12" t="s">
        <v>48</v>
      </c>
      <c r="AD118" s="12" t="s">
        <v>48</v>
      </c>
      <c r="AE118" s="11"/>
      <c r="AF118" s="11"/>
      <c r="AG118" s="11"/>
      <c r="AH118" s="11"/>
      <c r="AI118" s="27"/>
      <c r="AJ118" s="11"/>
      <c r="AK118" s="11" t="s">
        <v>48</v>
      </c>
      <c r="AP118" s="12" t="s">
        <v>48</v>
      </c>
      <c r="AQ118" s="12" t="s">
        <v>48</v>
      </c>
      <c r="AR118" s="12" t="s">
        <v>48</v>
      </c>
      <c r="AS118" s="11"/>
      <c r="AT118" s="11"/>
      <c r="AU118" s="11"/>
      <c r="AV118" s="11"/>
      <c r="AW118" s="27"/>
      <c r="AX118" s="11"/>
      <c r="AY118" s="11" t="s">
        <v>48</v>
      </c>
      <c r="BD118" s="12" t="s">
        <v>48</v>
      </c>
      <c r="BE118" s="12" t="s">
        <v>48</v>
      </c>
      <c r="BF118" s="12" t="s">
        <v>48</v>
      </c>
      <c r="BG118" s="11"/>
      <c r="BH118" s="11"/>
      <c r="BI118" s="11"/>
      <c r="BJ118" s="11"/>
      <c r="BK118" s="27"/>
      <c r="BL118" s="11"/>
      <c r="BM118" s="11" t="s">
        <v>48</v>
      </c>
      <c r="BR118" s="12" t="s">
        <v>48</v>
      </c>
      <c r="BS118" s="12" t="s">
        <v>48</v>
      </c>
      <c r="BT118" s="12" t="s">
        <v>48</v>
      </c>
      <c r="BU118" s="11"/>
      <c r="BV118" s="11"/>
      <c r="BW118" s="11"/>
      <c r="BX118" s="11"/>
      <c r="BY118" s="27"/>
      <c r="BZ118" s="11"/>
      <c r="CA118" s="11" t="s">
        <v>48</v>
      </c>
      <c r="CF118" s="12" t="s">
        <v>48</v>
      </c>
      <c r="CG118" s="12" t="s">
        <v>48</v>
      </c>
      <c r="CH118" s="12" t="s">
        <v>48</v>
      </c>
      <c r="CI118" s="11"/>
      <c r="CJ118" s="11"/>
      <c r="CK118" s="11"/>
      <c r="CL118" s="11"/>
      <c r="CM118" s="27"/>
      <c r="CN118" s="11"/>
      <c r="CO118" s="11" t="s">
        <v>48</v>
      </c>
      <c r="CT118" s="12" t="s">
        <v>48</v>
      </c>
      <c r="CU118" s="12" t="s">
        <v>48</v>
      </c>
      <c r="CV118" s="12" t="s">
        <v>48</v>
      </c>
      <c r="CW118" s="11"/>
      <c r="CX118" s="11"/>
      <c r="CY118" s="11"/>
      <c r="CZ118" s="11"/>
      <c r="DA118" s="27"/>
      <c r="DB118" s="11"/>
      <c r="DC118" s="11" t="s">
        <v>48</v>
      </c>
      <c r="DH118" s="12" t="s">
        <v>48</v>
      </c>
      <c r="DI118" s="12" t="s">
        <v>48</v>
      </c>
      <c r="DJ118" s="12" t="s">
        <v>48</v>
      </c>
      <c r="DK118" s="11"/>
      <c r="DL118" s="11"/>
      <c r="DM118" s="11"/>
      <c r="DN118" s="11"/>
      <c r="DO118" s="27"/>
      <c r="DP118" s="11"/>
      <c r="DQ118" s="11" t="s">
        <v>48</v>
      </c>
      <c r="DV118" s="12" t="s">
        <v>48</v>
      </c>
      <c r="DW118" s="12" t="s">
        <v>48</v>
      </c>
      <c r="DX118" s="12" t="s">
        <v>48</v>
      </c>
      <c r="DY118" s="11"/>
      <c r="DZ118" s="11"/>
      <c r="EA118" s="11"/>
      <c r="EB118" s="11"/>
      <c r="EC118" s="27"/>
      <c r="ED118" s="11"/>
      <c r="EE118" s="11" t="s">
        <v>48</v>
      </c>
      <c r="EJ118" s="12" t="s">
        <v>48</v>
      </c>
      <c r="EK118" s="12" t="s">
        <v>48</v>
      </c>
      <c r="EL118" s="12" t="s">
        <v>48</v>
      </c>
      <c r="EM118" s="11"/>
      <c r="EN118" s="11"/>
      <c r="EO118" s="11"/>
      <c r="EP118" s="11"/>
      <c r="EQ118" s="27"/>
      <c r="ER118" s="11"/>
      <c r="ES118" s="11" t="s">
        <v>48</v>
      </c>
      <c r="EX118" s="12" t="s">
        <v>48</v>
      </c>
      <c r="EY118" s="12" t="s">
        <v>48</v>
      </c>
      <c r="EZ118" s="12" t="s">
        <v>48</v>
      </c>
      <c r="FA118" s="11"/>
      <c r="FB118" s="11"/>
      <c r="FC118" s="11"/>
      <c r="FD118" s="11"/>
      <c r="FE118" s="27"/>
      <c r="FF118" s="11"/>
      <c r="FG118" s="11" t="s">
        <v>48</v>
      </c>
      <c r="FL118" s="12" t="s">
        <v>48</v>
      </c>
      <c r="FM118" s="12" t="s">
        <v>48</v>
      </c>
      <c r="FN118" s="12" t="s">
        <v>48</v>
      </c>
      <c r="FO118" s="11"/>
      <c r="FP118" s="11"/>
      <c r="FQ118" s="11"/>
      <c r="FR118" s="11"/>
      <c r="FS118" s="27"/>
      <c r="FT118" s="11"/>
      <c r="FU118" s="11" t="s">
        <v>48</v>
      </c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N118" s="12" t="s">
        <v>48</v>
      </c>
      <c r="GO118" s="12" t="s">
        <v>48</v>
      </c>
      <c r="GP118" s="12" t="s">
        <v>48</v>
      </c>
      <c r="GQ118" s="11"/>
      <c r="GR118" s="11"/>
      <c r="GS118" s="11"/>
      <c r="GT118" s="11"/>
      <c r="GU118" s="27"/>
      <c r="GV118" s="11"/>
      <c r="GW118" s="11" t="s">
        <v>48</v>
      </c>
      <c r="GX118" s="11"/>
      <c r="GY118" s="11"/>
      <c r="GZ118" s="11"/>
      <c r="HA118" s="11"/>
      <c r="HB118" s="11"/>
      <c r="HC118" s="11"/>
      <c r="HD118" s="11"/>
      <c r="HI118" s="12" t="s">
        <v>48</v>
      </c>
      <c r="HJ118" s="12" t="s">
        <v>48</v>
      </c>
      <c r="HK118" s="12" t="s">
        <v>48</v>
      </c>
      <c r="HL118" s="11"/>
      <c r="HM118" s="11"/>
      <c r="HN118" s="11"/>
      <c r="HO118" s="11"/>
      <c r="HP118" s="27"/>
      <c r="HQ118" s="11"/>
      <c r="HR118" s="11" t="s">
        <v>48</v>
      </c>
      <c r="HW118" s="12" t="s">
        <v>48</v>
      </c>
      <c r="HX118" s="12" t="s">
        <v>48</v>
      </c>
      <c r="HY118" s="12" t="s">
        <v>48</v>
      </c>
    </row>
    <row r="119" spans="2:233" x14ac:dyDescent="0.2">
      <c r="B119" s="8">
        <v>44015</v>
      </c>
      <c r="C119" s="11"/>
      <c r="D119" s="11"/>
      <c r="E119" s="11"/>
      <c r="F119" s="11"/>
      <c r="G119" s="27"/>
      <c r="H119" s="11"/>
      <c r="I119" s="11" t="s">
        <v>48</v>
      </c>
      <c r="J119" s="11"/>
      <c r="K119" s="11"/>
      <c r="L119" s="11"/>
      <c r="M119" s="11"/>
      <c r="N119" s="27"/>
      <c r="O119" s="11"/>
      <c r="P119" s="11" t="s">
        <v>48</v>
      </c>
      <c r="Q119" s="11"/>
      <c r="R119" s="11"/>
      <c r="S119" s="11"/>
      <c r="T119" s="11"/>
      <c r="U119" s="27"/>
      <c r="V119" s="11"/>
      <c r="W119" s="11" t="s">
        <v>48</v>
      </c>
      <c r="AB119" s="12" t="s">
        <v>48</v>
      </c>
      <c r="AC119" s="12" t="s">
        <v>48</v>
      </c>
      <c r="AD119" s="12" t="s">
        <v>48</v>
      </c>
      <c r="AE119" s="11"/>
      <c r="AF119" s="11"/>
      <c r="AG119" s="11"/>
      <c r="AH119" s="11"/>
      <c r="AI119" s="27"/>
      <c r="AJ119" s="11"/>
      <c r="AK119" s="11" t="s">
        <v>48</v>
      </c>
      <c r="AP119" s="12" t="s">
        <v>48</v>
      </c>
      <c r="AQ119" s="12" t="s">
        <v>48</v>
      </c>
      <c r="AR119" s="12" t="s">
        <v>48</v>
      </c>
      <c r="AS119" s="11"/>
      <c r="AT119" s="11"/>
      <c r="AU119" s="11"/>
      <c r="AV119" s="11"/>
      <c r="AW119" s="27"/>
      <c r="AX119" s="11"/>
      <c r="AY119" s="11" t="s">
        <v>48</v>
      </c>
      <c r="BD119" s="12" t="s">
        <v>48</v>
      </c>
      <c r="BE119" s="12" t="s">
        <v>48</v>
      </c>
      <c r="BF119" s="12" t="s">
        <v>48</v>
      </c>
      <c r="BG119" s="11"/>
      <c r="BH119" s="11"/>
      <c r="BI119" s="11"/>
      <c r="BJ119" s="11"/>
      <c r="BK119" s="27"/>
      <c r="BL119" s="11"/>
      <c r="BM119" s="11" t="s">
        <v>48</v>
      </c>
      <c r="BR119" s="12" t="s">
        <v>48</v>
      </c>
      <c r="BS119" s="12" t="s">
        <v>48</v>
      </c>
      <c r="BT119" s="12" t="s">
        <v>48</v>
      </c>
      <c r="BU119" s="11"/>
      <c r="BV119" s="11"/>
      <c r="BW119" s="11"/>
      <c r="BX119" s="11"/>
      <c r="BY119" s="27"/>
      <c r="BZ119" s="11"/>
      <c r="CA119" s="11" t="s">
        <v>48</v>
      </c>
      <c r="CF119" s="12" t="s">
        <v>48</v>
      </c>
      <c r="CG119" s="12" t="s">
        <v>48</v>
      </c>
      <c r="CH119" s="12" t="s">
        <v>48</v>
      </c>
      <c r="CI119" s="11"/>
      <c r="CJ119" s="11"/>
      <c r="CK119" s="11"/>
      <c r="CL119" s="11"/>
      <c r="CM119" s="27"/>
      <c r="CN119" s="11"/>
      <c r="CO119" s="11" t="s">
        <v>48</v>
      </c>
      <c r="CT119" s="12" t="s">
        <v>48</v>
      </c>
      <c r="CU119" s="12" t="s">
        <v>48</v>
      </c>
      <c r="CV119" s="12" t="s">
        <v>48</v>
      </c>
      <c r="CW119" s="11"/>
      <c r="CX119" s="11"/>
      <c r="CY119" s="11"/>
      <c r="CZ119" s="11"/>
      <c r="DA119" s="27"/>
      <c r="DB119" s="11"/>
      <c r="DC119" s="11" t="s">
        <v>48</v>
      </c>
      <c r="DH119" s="12" t="s">
        <v>48</v>
      </c>
      <c r="DI119" s="12" t="s">
        <v>48</v>
      </c>
      <c r="DJ119" s="12" t="s">
        <v>48</v>
      </c>
      <c r="DK119" s="11"/>
      <c r="DL119" s="11"/>
      <c r="DM119" s="11"/>
      <c r="DN119" s="11"/>
      <c r="DO119" s="27"/>
      <c r="DP119" s="11"/>
      <c r="DQ119" s="11" t="s">
        <v>48</v>
      </c>
      <c r="DV119" s="12" t="s">
        <v>48</v>
      </c>
      <c r="DW119" s="12" t="s">
        <v>48</v>
      </c>
      <c r="DX119" s="12" t="s">
        <v>48</v>
      </c>
      <c r="DY119" s="11"/>
      <c r="DZ119" s="11"/>
      <c r="EA119" s="11"/>
      <c r="EB119" s="11"/>
      <c r="EC119" s="27"/>
      <c r="ED119" s="11"/>
      <c r="EE119" s="11" t="s">
        <v>48</v>
      </c>
      <c r="EJ119" s="12" t="s">
        <v>48</v>
      </c>
      <c r="EK119" s="12" t="s">
        <v>48</v>
      </c>
      <c r="EL119" s="12" t="s">
        <v>48</v>
      </c>
      <c r="EM119" s="11"/>
      <c r="EN119" s="11"/>
      <c r="EO119" s="11"/>
      <c r="EP119" s="11"/>
      <c r="EQ119" s="27"/>
      <c r="ER119" s="11"/>
      <c r="ES119" s="11" t="s">
        <v>48</v>
      </c>
      <c r="EX119" s="12" t="s">
        <v>48</v>
      </c>
      <c r="EY119" s="12" t="s">
        <v>48</v>
      </c>
      <c r="EZ119" s="12" t="s">
        <v>48</v>
      </c>
      <c r="FA119" s="11"/>
      <c r="FB119" s="11"/>
      <c r="FC119" s="11"/>
      <c r="FD119" s="11"/>
      <c r="FE119" s="27"/>
      <c r="FF119" s="11"/>
      <c r="FG119" s="11" t="s">
        <v>48</v>
      </c>
      <c r="FL119" s="12" t="s">
        <v>48</v>
      </c>
      <c r="FM119" s="12" t="s">
        <v>48</v>
      </c>
      <c r="FN119" s="12" t="s">
        <v>48</v>
      </c>
      <c r="FO119" s="11"/>
      <c r="FP119" s="11"/>
      <c r="FQ119" s="11"/>
      <c r="FR119" s="11"/>
      <c r="FS119" s="27"/>
      <c r="FT119" s="11"/>
      <c r="FU119" s="11" t="s">
        <v>48</v>
      </c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N119" s="12" t="s">
        <v>48</v>
      </c>
      <c r="GO119" s="12" t="s">
        <v>48</v>
      </c>
      <c r="GP119" s="12" t="s">
        <v>48</v>
      </c>
      <c r="GQ119" s="11"/>
      <c r="GR119" s="11"/>
      <c r="GS119" s="11"/>
      <c r="GT119" s="11"/>
      <c r="GU119" s="27"/>
      <c r="GV119" s="11"/>
      <c r="GW119" s="11" t="s">
        <v>48</v>
      </c>
      <c r="GX119" s="11"/>
      <c r="GY119" s="11"/>
      <c r="GZ119" s="11"/>
      <c r="HA119" s="11"/>
      <c r="HB119" s="11"/>
      <c r="HC119" s="11"/>
      <c r="HD119" s="11"/>
      <c r="HI119" s="12" t="s">
        <v>48</v>
      </c>
      <c r="HJ119" s="12" t="s">
        <v>48</v>
      </c>
      <c r="HK119" s="12" t="s">
        <v>48</v>
      </c>
      <c r="HL119" s="11"/>
      <c r="HM119" s="11"/>
      <c r="HN119" s="11"/>
      <c r="HO119" s="11"/>
      <c r="HP119" s="27"/>
      <c r="HQ119" s="11"/>
      <c r="HR119" s="11" t="s">
        <v>48</v>
      </c>
      <c r="HW119" s="12" t="s">
        <v>48</v>
      </c>
      <c r="HX119" s="12" t="s">
        <v>48</v>
      </c>
      <c r="HY119" s="12" t="s">
        <v>48</v>
      </c>
    </row>
    <row r="120" spans="2:233" x14ac:dyDescent="0.2">
      <c r="B120" s="8">
        <v>44016</v>
      </c>
      <c r="C120" s="11"/>
      <c r="D120" s="11"/>
      <c r="E120" s="11"/>
      <c r="F120" s="11"/>
      <c r="G120" s="27"/>
      <c r="H120" s="11"/>
      <c r="I120" s="11" t="s">
        <v>48</v>
      </c>
      <c r="J120" s="11"/>
      <c r="K120" s="11"/>
      <c r="L120" s="11"/>
      <c r="M120" s="11"/>
      <c r="N120" s="27"/>
      <c r="O120" s="11"/>
      <c r="P120" s="11" t="s">
        <v>48</v>
      </c>
      <c r="Q120" s="11"/>
      <c r="R120" s="11"/>
      <c r="S120" s="11"/>
      <c r="T120" s="11"/>
      <c r="U120" s="27"/>
      <c r="V120" s="11"/>
      <c r="W120" s="11" t="s">
        <v>48</v>
      </c>
      <c r="AB120" s="12" t="s">
        <v>48</v>
      </c>
      <c r="AC120" s="12" t="s">
        <v>48</v>
      </c>
      <c r="AD120" s="12" t="s">
        <v>48</v>
      </c>
      <c r="AE120" s="11"/>
      <c r="AF120" s="11"/>
      <c r="AG120" s="11"/>
      <c r="AH120" s="11"/>
      <c r="AI120" s="27"/>
      <c r="AJ120" s="11"/>
      <c r="AK120" s="11" t="s">
        <v>48</v>
      </c>
      <c r="AP120" s="12" t="s">
        <v>48</v>
      </c>
      <c r="AQ120" s="12" t="s">
        <v>48</v>
      </c>
      <c r="AR120" s="12" t="s">
        <v>48</v>
      </c>
      <c r="AS120" s="11"/>
      <c r="AT120" s="11"/>
      <c r="AU120" s="11"/>
      <c r="AV120" s="11"/>
      <c r="AW120" s="27"/>
      <c r="AX120" s="11"/>
      <c r="AY120" s="11" t="s">
        <v>48</v>
      </c>
      <c r="BD120" s="12" t="s">
        <v>48</v>
      </c>
      <c r="BE120" s="12" t="s">
        <v>48</v>
      </c>
      <c r="BF120" s="12" t="s">
        <v>48</v>
      </c>
      <c r="BG120" s="11"/>
      <c r="BH120" s="11"/>
      <c r="BI120" s="11"/>
      <c r="BJ120" s="11"/>
      <c r="BK120" s="27"/>
      <c r="BL120" s="11"/>
      <c r="BM120" s="11" t="s">
        <v>48</v>
      </c>
      <c r="BR120" s="12" t="s">
        <v>48</v>
      </c>
      <c r="BS120" s="12" t="s">
        <v>48</v>
      </c>
      <c r="BT120" s="12" t="s">
        <v>48</v>
      </c>
      <c r="BU120" s="11"/>
      <c r="BV120" s="11"/>
      <c r="BW120" s="11"/>
      <c r="BX120" s="11"/>
      <c r="BY120" s="27"/>
      <c r="BZ120" s="11"/>
      <c r="CA120" s="11" t="s">
        <v>48</v>
      </c>
      <c r="CF120" s="12" t="s">
        <v>48</v>
      </c>
      <c r="CG120" s="12" t="s">
        <v>48</v>
      </c>
      <c r="CH120" s="12" t="s">
        <v>48</v>
      </c>
      <c r="CI120" s="11"/>
      <c r="CJ120" s="11"/>
      <c r="CK120" s="11"/>
      <c r="CL120" s="11"/>
      <c r="CM120" s="27"/>
      <c r="CN120" s="11"/>
      <c r="CO120" s="11" t="s">
        <v>48</v>
      </c>
      <c r="CT120" s="12" t="s">
        <v>48</v>
      </c>
      <c r="CU120" s="12" t="s">
        <v>48</v>
      </c>
      <c r="CV120" s="12" t="s">
        <v>48</v>
      </c>
      <c r="CW120" s="11"/>
      <c r="CX120" s="11"/>
      <c r="CY120" s="11"/>
      <c r="CZ120" s="11"/>
      <c r="DA120" s="27"/>
      <c r="DB120" s="11"/>
      <c r="DC120" s="11" t="s">
        <v>48</v>
      </c>
      <c r="DH120" s="12" t="s">
        <v>48</v>
      </c>
      <c r="DI120" s="12" t="s">
        <v>48</v>
      </c>
      <c r="DJ120" s="12" t="s">
        <v>48</v>
      </c>
      <c r="DK120" s="11"/>
      <c r="DL120" s="11"/>
      <c r="DM120" s="11"/>
      <c r="DN120" s="11"/>
      <c r="DO120" s="27"/>
      <c r="DP120" s="11"/>
      <c r="DQ120" s="11" t="s">
        <v>48</v>
      </c>
      <c r="DV120" s="12" t="s">
        <v>48</v>
      </c>
      <c r="DW120" s="12" t="s">
        <v>48</v>
      </c>
      <c r="DX120" s="12" t="s">
        <v>48</v>
      </c>
      <c r="DY120" s="11"/>
      <c r="DZ120" s="11"/>
      <c r="EA120" s="11"/>
      <c r="EB120" s="11"/>
      <c r="EC120" s="27"/>
      <c r="ED120" s="11"/>
      <c r="EE120" s="11" t="s">
        <v>48</v>
      </c>
      <c r="EJ120" s="12" t="s">
        <v>48</v>
      </c>
      <c r="EK120" s="12" t="s">
        <v>48</v>
      </c>
      <c r="EL120" s="12" t="s">
        <v>48</v>
      </c>
      <c r="EM120" s="11"/>
      <c r="EN120" s="11"/>
      <c r="EO120" s="11"/>
      <c r="EP120" s="11"/>
      <c r="EQ120" s="27"/>
      <c r="ER120" s="11"/>
      <c r="ES120" s="11" t="s">
        <v>48</v>
      </c>
      <c r="EX120" s="12" t="s">
        <v>48</v>
      </c>
      <c r="EY120" s="12" t="s">
        <v>48</v>
      </c>
      <c r="EZ120" s="12" t="s">
        <v>48</v>
      </c>
      <c r="FA120" s="11"/>
      <c r="FB120" s="11"/>
      <c r="FC120" s="11"/>
      <c r="FD120" s="11"/>
      <c r="FE120" s="27"/>
      <c r="FF120" s="11"/>
      <c r="FG120" s="11" t="s">
        <v>48</v>
      </c>
      <c r="FL120" s="12" t="s">
        <v>48</v>
      </c>
      <c r="FM120" s="12" t="s">
        <v>48</v>
      </c>
      <c r="FN120" s="12" t="s">
        <v>48</v>
      </c>
      <c r="FO120" s="11"/>
      <c r="FP120" s="11"/>
      <c r="FQ120" s="11"/>
      <c r="FR120" s="11"/>
      <c r="FS120" s="27"/>
      <c r="FT120" s="11"/>
      <c r="FU120" s="11" t="s">
        <v>48</v>
      </c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N120" s="12" t="s">
        <v>48</v>
      </c>
      <c r="GO120" s="12" t="s">
        <v>48</v>
      </c>
      <c r="GP120" s="12" t="s">
        <v>48</v>
      </c>
      <c r="GQ120" s="11"/>
      <c r="GR120" s="11"/>
      <c r="GS120" s="11"/>
      <c r="GT120" s="11"/>
      <c r="GU120" s="27"/>
      <c r="GV120" s="11"/>
      <c r="GW120" s="11" t="s">
        <v>48</v>
      </c>
      <c r="GX120" s="11"/>
      <c r="GY120" s="11"/>
      <c r="GZ120" s="11"/>
      <c r="HA120" s="11"/>
      <c r="HB120" s="11"/>
      <c r="HC120" s="11"/>
      <c r="HD120" s="11"/>
      <c r="HI120" s="12" t="s">
        <v>48</v>
      </c>
      <c r="HJ120" s="12" t="s">
        <v>48</v>
      </c>
      <c r="HK120" s="12" t="s">
        <v>48</v>
      </c>
      <c r="HL120" s="11"/>
      <c r="HM120" s="11"/>
      <c r="HN120" s="11"/>
      <c r="HO120" s="11"/>
      <c r="HP120" s="27"/>
      <c r="HQ120" s="11"/>
      <c r="HR120" s="11" t="s">
        <v>48</v>
      </c>
      <c r="HW120" s="12" t="s">
        <v>48</v>
      </c>
      <c r="HX120" s="12" t="s">
        <v>48</v>
      </c>
      <c r="HY120" s="12" t="s">
        <v>48</v>
      </c>
    </row>
    <row r="121" spans="2:233" x14ac:dyDescent="0.2">
      <c r="B121" s="8">
        <v>44017</v>
      </c>
      <c r="C121" s="11"/>
      <c r="D121" s="11"/>
      <c r="E121" s="11"/>
      <c r="F121" s="11"/>
      <c r="G121" s="27"/>
      <c r="H121" s="11"/>
      <c r="I121" s="11" t="s">
        <v>48</v>
      </c>
      <c r="J121" s="11"/>
      <c r="K121" s="11"/>
      <c r="L121" s="11"/>
      <c r="M121" s="11"/>
      <c r="N121" s="27"/>
      <c r="O121" s="11"/>
      <c r="P121" s="11" t="s">
        <v>48</v>
      </c>
      <c r="Q121" s="11"/>
      <c r="R121" s="11"/>
      <c r="S121" s="11"/>
      <c r="T121" s="11"/>
      <c r="U121" s="27"/>
      <c r="V121" s="11"/>
      <c r="W121" s="11" t="s">
        <v>48</v>
      </c>
      <c r="AB121" s="12" t="s">
        <v>48</v>
      </c>
      <c r="AC121" s="12" t="s">
        <v>48</v>
      </c>
      <c r="AD121" s="12" t="s">
        <v>48</v>
      </c>
      <c r="AE121" s="11"/>
      <c r="AF121" s="11"/>
      <c r="AG121" s="11"/>
      <c r="AH121" s="11"/>
      <c r="AI121" s="27"/>
      <c r="AJ121" s="11"/>
      <c r="AK121" s="11" t="s">
        <v>48</v>
      </c>
      <c r="AP121" s="12" t="s">
        <v>48</v>
      </c>
      <c r="AQ121" s="12" t="s">
        <v>48</v>
      </c>
      <c r="AR121" s="12" t="s">
        <v>48</v>
      </c>
      <c r="AS121" s="11"/>
      <c r="AT121" s="11"/>
      <c r="AU121" s="11"/>
      <c r="AV121" s="11"/>
      <c r="AW121" s="27"/>
      <c r="AX121" s="11"/>
      <c r="AY121" s="11" t="s">
        <v>48</v>
      </c>
      <c r="BD121" s="12" t="s">
        <v>48</v>
      </c>
      <c r="BE121" s="12" t="s">
        <v>48</v>
      </c>
      <c r="BF121" s="12" t="s">
        <v>48</v>
      </c>
      <c r="BG121" s="11"/>
      <c r="BH121" s="11"/>
      <c r="BI121" s="11"/>
      <c r="BJ121" s="11"/>
      <c r="BK121" s="27"/>
      <c r="BL121" s="11"/>
      <c r="BM121" s="11" t="s">
        <v>48</v>
      </c>
      <c r="BR121" s="12" t="s">
        <v>48</v>
      </c>
      <c r="BS121" s="12" t="s">
        <v>48</v>
      </c>
      <c r="BT121" s="12" t="s">
        <v>48</v>
      </c>
      <c r="BU121" s="11"/>
      <c r="BV121" s="11"/>
      <c r="BW121" s="11"/>
      <c r="BX121" s="11"/>
      <c r="BY121" s="27"/>
      <c r="BZ121" s="11"/>
      <c r="CA121" s="11" t="s">
        <v>48</v>
      </c>
      <c r="CF121" s="12" t="s">
        <v>48</v>
      </c>
      <c r="CG121" s="12" t="s">
        <v>48</v>
      </c>
      <c r="CH121" s="12" t="s">
        <v>48</v>
      </c>
      <c r="CI121" s="11"/>
      <c r="CJ121" s="11"/>
      <c r="CK121" s="11"/>
      <c r="CL121" s="11"/>
      <c r="CM121" s="27"/>
      <c r="CN121" s="11"/>
      <c r="CO121" s="11" t="s">
        <v>48</v>
      </c>
      <c r="CT121" s="12" t="s">
        <v>48</v>
      </c>
      <c r="CU121" s="12" t="s">
        <v>48</v>
      </c>
      <c r="CV121" s="12" t="s">
        <v>48</v>
      </c>
      <c r="CW121" s="11"/>
      <c r="CX121" s="11"/>
      <c r="CY121" s="11"/>
      <c r="CZ121" s="11"/>
      <c r="DA121" s="27"/>
      <c r="DB121" s="11"/>
      <c r="DC121" s="11" t="s">
        <v>48</v>
      </c>
      <c r="DH121" s="12" t="s">
        <v>48</v>
      </c>
      <c r="DI121" s="12" t="s">
        <v>48</v>
      </c>
      <c r="DJ121" s="12" t="s">
        <v>48</v>
      </c>
      <c r="DK121" s="11"/>
      <c r="DL121" s="11"/>
      <c r="DM121" s="11"/>
      <c r="DN121" s="11"/>
      <c r="DO121" s="27"/>
      <c r="DP121" s="11"/>
      <c r="DQ121" s="11" t="s">
        <v>48</v>
      </c>
      <c r="DV121" s="12" t="s">
        <v>48</v>
      </c>
      <c r="DW121" s="12" t="s">
        <v>48</v>
      </c>
      <c r="DX121" s="12" t="s">
        <v>48</v>
      </c>
      <c r="DY121" s="11"/>
      <c r="DZ121" s="11"/>
      <c r="EA121" s="11"/>
      <c r="EB121" s="11"/>
      <c r="EC121" s="27"/>
      <c r="ED121" s="11"/>
      <c r="EE121" s="11" t="s">
        <v>48</v>
      </c>
      <c r="EJ121" s="12" t="s">
        <v>48</v>
      </c>
      <c r="EK121" s="12" t="s">
        <v>48</v>
      </c>
      <c r="EL121" s="12" t="s">
        <v>48</v>
      </c>
      <c r="EM121" s="11"/>
      <c r="EN121" s="11"/>
      <c r="EO121" s="11"/>
      <c r="EP121" s="11"/>
      <c r="EQ121" s="27"/>
      <c r="ER121" s="11"/>
      <c r="ES121" s="11" t="s">
        <v>48</v>
      </c>
      <c r="EX121" s="12" t="s">
        <v>48</v>
      </c>
      <c r="EY121" s="12" t="s">
        <v>48</v>
      </c>
      <c r="EZ121" s="12" t="s">
        <v>48</v>
      </c>
      <c r="FA121" s="11"/>
      <c r="FB121" s="11"/>
      <c r="FC121" s="11"/>
      <c r="FD121" s="11"/>
      <c r="FE121" s="27"/>
      <c r="FF121" s="11"/>
      <c r="FG121" s="11" t="s">
        <v>48</v>
      </c>
      <c r="FL121" s="12" t="s">
        <v>48</v>
      </c>
      <c r="FM121" s="12" t="s">
        <v>48</v>
      </c>
      <c r="FN121" s="12" t="s">
        <v>48</v>
      </c>
      <c r="FO121" s="11"/>
      <c r="FP121" s="11"/>
      <c r="FQ121" s="11"/>
      <c r="FR121" s="11"/>
      <c r="FS121" s="27"/>
      <c r="FT121" s="11"/>
      <c r="FU121" s="11" t="s">
        <v>48</v>
      </c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N121" s="12" t="s">
        <v>48</v>
      </c>
      <c r="GO121" s="12" t="s">
        <v>48</v>
      </c>
      <c r="GP121" s="12" t="s">
        <v>48</v>
      </c>
      <c r="GQ121" s="11"/>
      <c r="GR121" s="11"/>
      <c r="GS121" s="11"/>
      <c r="GT121" s="11"/>
      <c r="GU121" s="27"/>
      <c r="GV121" s="11"/>
      <c r="GW121" s="11" t="s">
        <v>48</v>
      </c>
      <c r="GX121" s="11"/>
      <c r="GY121" s="11"/>
      <c r="GZ121" s="11"/>
      <c r="HA121" s="11"/>
      <c r="HB121" s="11"/>
      <c r="HC121" s="11"/>
      <c r="HD121" s="11"/>
      <c r="HI121" s="12" t="s">
        <v>48</v>
      </c>
      <c r="HJ121" s="12" t="s">
        <v>48</v>
      </c>
      <c r="HK121" s="12" t="s">
        <v>48</v>
      </c>
      <c r="HL121" s="11"/>
      <c r="HM121" s="11"/>
      <c r="HN121" s="11"/>
      <c r="HO121" s="11"/>
      <c r="HP121" s="27"/>
      <c r="HQ121" s="11"/>
      <c r="HR121" s="11" t="s">
        <v>48</v>
      </c>
      <c r="HW121" s="12" t="s">
        <v>48</v>
      </c>
      <c r="HX121" s="12" t="s">
        <v>48</v>
      </c>
      <c r="HY121" s="12" t="s">
        <v>48</v>
      </c>
    </row>
    <row r="122" spans="2:233" x14ac:dyDescent="0.2">
      <c r="B122" s="8">
        <v>44018</v>
      </c>
      <c r="C122" s="11"/>
      <c r="D122" s="11"/>
      <c r="E122" s="11"/>
      <c r="F122" s="11"/>
      <c r="G122" s="27"/>
      <c r="H122" s="11"/>
      <c r="I122" s="11" t="s">
        <v>48</v>
      </c>
      <c r="J122" s="11"/>
      <c r="K122" s="11"/>
      <c r="L122" s="11"/>
      <c r="M122" s="11"/>
      <c r="N122" s="27"/>
      <c r="O122" s="11"/>
      <c r="P122" s="11" t="s">
        <v>48</v>
      </c>
      <c r="Q122" s="11"/>
      <c r="R122" s="11"/>
      <c r="S122" s="11"/>
      <c r="T122" s="11"/>
      <c r="U122" s="27"/>
      <c r="V122" s="11"/>
      <c r="W122" s="11" t="s">
        <v>48</v>
      </c>
      <c r="AB122" s="12" t="s">
        <v>48</v>
      </c>
      <c r="AC122" s="12" t="s">
        <v>48</v>
      </c>
      <c r="AD122" s="12" t="s">
        <v>48</v>
      </c>
      <c r="AE122" s="11"/>
      <c r="AF122" s="11"/>
      <c r="AG122" s="11"/>
      <c r="AH122" s="11"/>
      <c r="AI122" s="27"/>
      <c r="AJ122" s="11"/>
      <c r="AK122" s="11" t="s">
        <v>48</v>
      </c>
      <c r="AP122" s="12" t="s">
        <v>48</v>
      </c>
      <c r="AQ122" s="12" t="s">
        <v>48</v>
      </c>
      <c r="AR122" s="12" t="s">
        <v>48</v>
      </c>
      <c r="AS122" s="11"/>
      <c r="AT122" s="11"/>
      <c r="AU122" s="11"/>
      <c r="AV122" s="11"/>
      <c r="AW122" s="27"/>
      <c r="AX122" s="11"/>
      <c r="AY122" s="11" t="s">
        <v>48</v>
      </c>
      <c r="BD122" s="12" t="s">
        <v>48</v>
      </c>
      <c r="BE122" s="12" t="s">
        <v>48</v>
      </c>
      <c r="BF122" s="12" t="s">
        <v>48</v>
      </c>
      <c r="BG122" s="11"/>
      <c r="BH122" s="11"/>
      <c r="BI122" s="11"/>
      <c r="BJ122" s="11"/>
      <c r="BK122" s="27"/>
      <c r="BL122" s="11"/>
      <c r="BM122" s="11" t="s">
        <v>48</v>
      </c>
      <c r="BR122" s="12" t="s">
        <v>48</v>
      </c>
      <c r="BS122" s="12" t="s">
        <v>48</v>
      </c>
      <c r="BT122" s="12" t="s">
        <v>48</v>
      </c>
      <c r="BU122" s="11"/>
      <c r="BV122" s="11"/>
      <c r="BW122" s="11"/>
      <c r="BX122" s="11"/>
      <c r="BY122" s="27"/>
      <c r="BZ122" s="11"/>
      <c r="CA122" s="11" t="s">
        <v>48</v>
      </c>
      <c r="CF122" s="12" t="s">
        <v>48</v>
      </c>
      <c r="CG122" s="12" t="s">
        <v>48</v>
      </c>
      <c r="CH122" s="12" t="s">
        <v>48</v>
      </c>
      <c r="CI122" s="11"/>
      <c r="CJ122" s="11"/>
      <c r="CK122" s="11"/>
      <c r="CL122" s="11"/>
      <c r="CM122" s="27"/>
      <c r="CN122" s="11"/>
      <c r="CO122" s="11" t="s">
        <v>48</v>
      </c>
      <c r="CT122" s="12" t="s">
        <v>48</v>
      </c>
      <c r="CU122" s="12" t="s">
        <v>48</v>
      </c>
      <c r="CV122" s="12" t="s">
        <v>48</v>
      </c>
      <c r="CW122" s="11"/>
      <c r="CX122" s="11"/>
      <c r="CY122" s="11"/>
      <c r="CZ122" s="11"/>
      <c r="DA122" s="27"/>
      <c r="DB122" s="11"/>
      <c r="DC122" s="11" t="s">
        <v>48</v>
      </c>
      <c r="DH122" s="12" t="s">
        <v>48</v>
      </c>
      <c r="DI122" s="12" t="s">
        <v>48</v>
      </c>
      <c r="DJ122" s="12" t="s">
        <v>48</v>
      </c>
      <c r="DK122" s="11"/>
      <c r="DL122" s="11"/>
      <c r="DM122" s="11"/>
      <c r="DN122" s="11"/>
      <c r="DO122" s="27"/>
      <c r="DP122" s="11"/>
      <c r="DQ122" s="11" t="s">
        <v>48</v>
      </c>
      <c r="DV122" s="12" t="s">
        <v>48</v>
      </c>
      <c r="DW122" s="12" t="s">
        <v>48</v>
      </c>
      <c r="DX122" s="12" t="s">
        <v>48</v>
      </c>
      <c r="DY122" s="11"/>
      <c r="DZ122" s="11"/>
      <c r="EA122" s="11"/>
      <c r="EB122" s="11"/>
      <c r="EC122" s="27"/>
      <c r="ED122" s="11"/>
      <c r="EE122" s="11" t="s">
        <v>48</v>
      </c>
      <c r="EJ122" s="12" t="s">
        <v>48</v>
      </c>
      <c r="EK122" s="12" t="s">
        <v>48</v>
      </c>
      <c r="EL122" s="12" t="s">
        <v>48</v>
      </c>
      <c r="EM122" s="11"/>
      <c r="EN122" s="11"/>
      <c r="EO122" s="11"/>
      <c r="EP122" s="11"/>
      <c r="EQ122" s="27"/>
      <c r="ER122" s="11"/>
      <c r="ES122" s="11" t="s">
        <v>48</v>
      </c>
      <c r="EX122" s="12" t="s">
        <v>48</v>
      </c>
      <c r="EY122" s="12" t="s">
        <v>48</v>
      </c>
      <c r="EZ122" s="12" t="s">
        <v>48</v>
      </c>
      <c r="FA122" s="11"/>
      <c r="FB122" s="11"/>
      <c r="FC122" s="11"/>
      <c r="FD122" s="11"/>
      <c r="FE122" s="27"/>
      <c r="FF122" s="11"/>
      <c r="FG122" s="11" t="s">
        <v>48</v>
      </c>
      <c r="FL122" s="12" t="s">
        <v>48</v>
      </c>
      <c r="FM122" s="12" t="s">
        <v>48</v>
      </c>
      <c r="FN122" s="12" t="s">
        <v>48</v>
      </c>
      <c r="FO122" s="11"/>
      <c r="FP122" s="11"/>
      <c r="FQ122" s="11"/>
      <c r="FR122" s="11"/>
      <c r="FS122" s="27"/>
      <c r="FT122" s="11"/>
      <c r="FU122" s="11" t="s">
        <v>48</v>
      </c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N122" s="12" t="s">
        <v>48</v>
      </c>
      <c r="GO122" s="12" t="s">
        <v>48</v>
      </c>
      <c r="GP122" s="12" t="s">
        <v>48</v>
      </c>
      <c r="GQ122" s="11"/>
      <c r="GR122" s="11"/>
      <c r="GS122" s="11"/>
      <c r="GT122" s="11"/>
      <c r="GU122" s="27"/>
      <c r="GV122" s="11"/>
      <c r="GW122" s="11" t="s">
        <v>48</v>
      </c>
      <c r="GX122" s="11"/>
      <c r="GY122" s="11"/>
      <c r="GZ122" s="11"/>
      <c r="HA122" s="11"/>
      <c r="HB122" s="11"/>
      <c r="HC122" s="11"/>
      <c r="HD122" s="11"/>
      <c r="HI122" s="12" t="s">
        <v>48</v>
      </c>
      <c r="HJ122" s="12" t="s">
        <v>48</v>
      </c>
      <c r="HK122" s="12" t="s">
        <v>48</v>
      </c>
      <c r="HL122" s="11"/>
      <c r="HM122" s="11"/>
      <c r="HN122" s="11"/>
      <c r="HO122" s="11"/>
      <c r="HP122" s="27"/>
      <c r="HQ122" s="11"/>
      <c r="HR122" s="11" t="s">
        <v>48</v>
      </c>
      <c r="HW122" s="12" t="s">
        <v>48</v>
      </c>
      <c r="HX122" s="12" t="s">
        <v>48</v>
      </c>
      <c r="HY122" s="12" t="s">
        <v>48</v>
      </c>
    </row>
    <row r="123" spans="2:233" x14ac:dyDescent="0.2">
      <c r="B123" s="8">
        <v>44019</v>
      </c>
      <c r="C123" s="11"/>
      <c r="D123" s="11"/>
      <c r="E123" s="11"/>
      <c r="F123" s="11"/>
      <c r="G123" s="27"/>
      <c r="H123" s="11"/>
      <c r="I123" s="11" t="s">
        <v>48</v>
      </c>
      <c r="J123" s="11"/>
      <c r="K123" s="11"/>
      <c r="L123" s="11"/>
      <c r="M123" s="11"/>
      <c r="N123" s="27"/>
      <c r="O123" s="11"/>
      <c r="P123" s="11" t="s">
        <v>48</v>
      </c>
      <c r="Q123" s="11"/>
      <c r="R123" s="11"/>
      <c r="S123" s="11"/>
      <c r="T123" s="11"/>
      <c r="U123" s="27"/>
      <c r="V123" s="11"/>
      <c r="W123" s="11" t="s">
        <v>48</v>
      </c>
      <c r="AB123" s="12" t="s">
        <v>48</v>
      </c>
      <c r="AC123" s="12" t="s">
        <v>48</v>
      </c>
      <c r="AD123" s="12" t="s">
        <v>48</v>
      </c>
      <c r="AE123" s="11"/>
      <c r="AF123" s="11"/>
      <c r="AG123" s="11"/>
      <c r="AH123" s="11"/>
      <c r="AI123" s="27"/>
      <c r="AJ123" s="11"/>
      <c r="AK123" s="11" t="s">
        <v>48</v>
      </c>
      <c r="AP123" s="12" t="s">
        <v>48</v>
      </c>
      <c r="AQ123" s="12" t="s">
        <v>48</v>
      </c>
      <c r="AR123" s="12" t="s">
        <v>48</v>
      </c>
      <c r="AS123" s="11"/>
      <c r="AT123" s="11"/>
      <c r="AU123" s="11"/>
      <c r="AV123" s="11"/>
      <c r="AW123" s="27"/>
      <c r="AX123" s="11"/>
      <c r="AY123" s="11" t="s">
        <v>48</v>
      </c>
      <c r="BD123" s="12" t="s">
        <v>48</v>
      </c>
      <c r="BE123" s="12" t="s">
        <v>48</v>
      </c>
      <c r="BF123" s="12" t="s">
        <v>48</v>
      </c>
      <c r="BG123" s="11"/>
      <c r="BH123" s="11"/>
      <c r="BI123" s="11"/>
      <c r="BJ123" s="11"/>
      <c r="BK123" s="27"/>
      <c r="BL123" s="11"/>
      <c r="BM123" s="11" t="s">
        <v>48</v>
      </c>
      <c r="BR123" s="12" t="s">
        <v>48</v>
      </c>
      <c r="BS123" s="12" t="s">
        <v>48</v>
      </c>
      <c r="BT123" s="12" t="s">
        <v>48</v>
      </c>
      <c r="BU123" s="11"/>
      <c r="BV123" s="11"/>
      <c r="BW123" s="11"/>
      <c r="BX123" s="11"/>
      <c r="BY123" s="27"/>
      <c r="BZ123" s="11"/>
      <c r="CA123" s="11" t="s">
        <v>48</v>
      </c>
      <c r="CF123" s="12" t="s">
        <v>48</v>
      </c>
      <c r="CG123" s="12" t="s">
        <v>48</v>
      </c>
      <c r="CH123" s="12" t="s">
        <v>48</v>
      </c>
      <c r="CI123" s="11"/>
      <c r="CJ123" s="11"/>
      <c r="CK123" s="11"/>
      <c r="CL123" s="11"/>
      <c r="CM123" s="27"/>
      <c r="CN123" s="11"/>
      <c r="CO123" s="11" t="s">
        <v>48</v>
      </c>
      <c r="CT123" s="12" t="s">
        <v>48</v>
      </c>
      <c r="CU123" s="12" t="s">
        <v>48</v>
      </c>
      <c r="CV123" s="12" t="s">
        <v>48</v>
      </c>
      <c r="CW123" s="11"/>
      <c r="CX123" s="11"/>
      <c r="CY123" s="11"/>
      <c r="CZ123" s="11"/>
      <c r="DA123" s="27"/>
      <c r="DB123" s="11"/>
      <c r="DC123" s="11" t="s">
        <v>48</v>
      </c>
      <c r="DH123" s="12" t="s">
        <v>48</v>
      </c>
      <c r="DI123" s="12" t="s">
        <v>48</v>
      </c>
      <c r="DJ123" s="12" t="s">
        <v>48</v>
      </c>
      <c r="DK123" s="11"/>
      <c r="DL123" s="11"/>
      <c r="DM123" s="11"/>
      <c r="DN123" s="11"/>
      <c r="DO123" s="27"/>
      <c r="DP123" s="11"/>
      <c r="DQ123" s="11" t="s">
        <v>48</v>
      </c>
      <c r="DV123" s="12" t="s">
        <v>48</v>
      </c>
      <c r="DW123" s="12" t="s">
        <v>48</v>
      </c>
      <c r="DX123" s="12" t="s">
        <v>48</v>
      </c>
      <c r="DY123" s="11"/>
      <c r="DZ123" s="11"/>
      <c r="EA123" s="11"/>
      <c r="EB123" s="11"/>
      <c r="EC123" s="27"/>
      <c r="ED123" s="11"/>
      <c r="EE123" s="11" t="s">
        <v>48</v>
      </c>
      <c r="EJ123" s="12" t="s">
        <v>48</v>
      </c>
      <c r="EK123" s="12" t="s">
        <v>48</v>
      </c>
      <c r="EL123" s="12" t="s">
        <v>48</v>
      </c>
      <c r="EM123" s="11"/>
      <c r="EN123" s="11"/>
      <c r="EO123" s="11"/>
      <c r="EP123" s="11"/>
      <c r="EQ123" s="27"/>
      <c r="ER123" s="11"/>
      <c r="ES123" s="11" t="s">
        <v>48</v>
      </c>
      <c r="EX123" s="12" t="s">
        <v>48</v>
      </c>
      <c r="EY123" s="12" t="s">
        <v>48</v>
      </c>
      <c r="EZ123" s="12" t="s">
        <v>48</v>
      </c>
      <c r="FA123" s="11"/>
      <c r="FB123" s="11"/>
      <c r="FC123" s="11"/>
      <c r="FD123" s="11"/>
      <c r="FE123" s="27"/>
      <c r="FF123" s="11"/>
      <c r="FG123" s="11" t="s">
        <v>48</v>
      </c>
      <c r="FL123" s="12" t="s">
        <v>48</v>
      </c>
      <c r="FM123" s="12" t="s">
        <v>48</v>
      </c>
      <c r="FN123" s="12" t="s">
        <v>48</v>
      </c>
      <c r="FO123" s="11"/>
      <c r="FP123" s="11"/>
      <c r="FQ123" s="11"/>
      <c r="FR123" s="11"/>
      <c r="FS123" s="27"/>
      <c r="FT123" s="11"/>
      <c r="FU123" s="11" t="s">
        <v>48</v>
      </c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N123" s="12" t="s">
        <v>48</v>
      </c>
      <c r="GO123" s="12" t="s">
        <v>48</v>
      </c>
      <c r="GP123" s="12" t="s">
        <v>48</v>
      </c>
      <c r="GQ123" s="11"/>
      <c r="GR123" s="11"/>
      <c r="GS123" s="11"/>
      <c r="GT123" s="11"/>
      <c r="GU123" s="27"/>
      <c r="GV123" s="11"/>
      <c r="GW123" s="11" t="s">
        <v>48</v>
      </c>
      <c r="GX123" s="11"/>
      <c r="GY123" s="11"/>
      <c r="GZ123" s="11"/>
      <c r="HA123" s="11"/>
      <c r="HB123" s="11"/>
      <c r="HC123" s="11"/>
      <c r="HD123" s="11"/>
      <c r="HI123" s="12" t="s">
        <v>48</v>
      </c>
      <c r="HJ123" s="12" t="s">
        <v>48</v>
      </c>
      <c r="HK123" s="12" t="s">
        <v>48</v>
      </c>
      <c r="HL123" s="11"/>
      <c r="HM123" s="11"/>
      <c r="HN123" s="11"/>
      <c r="HO123" s="11"/>
      <c r="HP123" s="27"/>
      <c r="HQ123" s="11"/>
      <c r="HR123" s="11" t="s">
        <v>48</v>
      </c>
      <c r="HW123" s="12" t="s">
        <v>48</v>
      </c>
      <c r="HX123" s="12" t="s">
        <v>48</v>
      </c>
      <c r="HY123" s="12" t="s">
        <v>48</v>
      </c>
    </row>
    <row r="124" spans="2:233" x14ac:dyDescent="0.2">
      <c r="B124" s="8">
        <v>44020</v>
      </c>
      <c r="C124" s="11"/>
      <c r="D124" s="11"/>
      <c r="E124" s="11"/>
      <c r="F124" s="11"/>
      <c r="G124" s="27"/>
      <c r="H124" s="11"/>
      <c r="I124" s="11" t="s">
        <v>48</v>
      </c>
      <c r="J124" s="11"/>
      <c r="K124" s="11"/>
      <c r="L124" s="11"/>
      <c r="M124" s="11"/>
      <c r="N124" s="27"/>
      <c r="O124" s="11"/>
      <c r="P124" s="11" t="s">
        <v>48</v>
      </c>
      <c r="Q124" s="11"/>
      <c r="R124" s="11"/>
      <c r="S124" s="11"/>
      <c r="T124" s="11"/>
      <c r="U124" s="27"/>
      <c r="V124" s="11"/>
      <c r="W124" s="11" t="s">
        <v>48</v>
      </c>
      <c r="AB124" s="12" t="s">
        <v>48</v>
      </c>
      <c r="AC124" s="12" t="s">
        <v>48</v>
      </c>
      <c r="AD124" s="12" t="s">
        <v>48</v>
      </c>
      <c r="AE124" s="11"/>
      <c r="AF124" s="11"/>
      <c r="AG124" s="11"/>
      <c r="AH124" s="11"/>
      <c r="AI124" s="27"/>
      <c r="AJ124" s="11"/>
      <c r="AK124" s="11" t="s">
        <v>48</v>
      </c>
      <c r="AP124" s="12" t="s">
        <v>48</v>
      </c>
      <c r="AQ124" s="12" t="s">
        <v>48</v>
      </c>
      <c r="AR124" s="12" t="s">
        <v>48</v>
      </c>
      <c r="AS124" s="11"/>
      <c r="AT124" s="11"/>
      <c r="AU124" s="11"/>
      <c r="AV124" s="11"/>
      <c r="AW124" s="27"/>
      <c r="AX124" s="11"/>
      <c r="AY124" s="11" t="s">
        <v>48</v>
      </c>
      <c r="BD124" s="12" t="s">
        <v>48</v>
      </c>
      <c r="BE124" s="12" t="s">
        <v>48</v>
      </c>
      <c r="BF124" s="12" t="s">
        <v>48</v>
      </c>
      <c r="BG124" s="11"/>
      <c r="BH124" s="11"/>
      <c r="BI124" s="11"/>
      <c r="BJ124" s="11"/>
      <c r="BK124" s="27"/>
      <c r="BL124" s="11"/>
      <c r="BM124" s="11" t="s">
        <v>48</v>
      </c>
      <c r="BR124" s="12" t="s">
        <v>48</v>
      </c>
      <c r="BS124" s="12" t="s">
        <v>48</v>
      </c>
      <c r="BT124" s="12" t="s">
        <v>48</v>
      </c>
      <c r="BU124" s="11"/>
      <c r="BV124" s="11"/>
      <c r="BW124" s="11"/>
      <c r="BX124" s="11"/>
      <c r="BY124" s="27"/>
      <c r="BZ124" s="11"/>
      <c r="CA124" s="11" t="s">
        <v>48</v>
      </c>
      <c r="CF124" s="12" t="s">
        <v>48</v>
      </c>
      <c r="CG124" s="12" t="s">
        <v>48</v>
      </c>
      <c r="CH124" s="12" t="s">
        <v>48</v>
      </c>
      <c r="CI124" s="11"/>
      <c r="CJ124" s="11"/>
      <c r="CK124" s="11"/>
      <c r="CL124" s="11"/>
      <c r="CM124" s="27"/>
      <c r="CN124" s="11"/>
      <c r="CO124" s="11" t="s">
        <v>48</v>
      </c>
      <c r="CT124" s="12" t="s">
        <v>48</v>
      </c>
      <c r="CU124" s="12" t="s">
        <v>48</v>
      </c>
      <c r="CV124" s="12" t="s">
        <v>48</v>
      </c>
      <c r="CW124" s="11"/>
      <c r="CX124" s="11"/>
      <c r="CY124" s="11"/>
      <c r="CZ124" s="11"/>
      <c r="DA124" s="27"/>
      <c r="DB124" s="11"/>
      <c r="DC124" s="11" t="s">
        <v>48</v>
      </c>
      <c r="DH124" s="12" t="s">
        <v>48</v>
      </c>
      <c r="DI124" s="12" t="s">
        <v>48</v>
      </c>
      <c r="DJ124" s="12" t="s">
        <v>48</v>
      </c>
      <c r="DK124" s="11"/>
      <c r="DL124" s="11"/>
      <c r="DM124" s="11"/>
      <c r="DN124" s="11"/>
      <c r="DO124" s="27"/>
      <c r="DP124" s="11"/>
      <c r="DQ124" s="11" t="s">
        <v>48</v>
      </c>
      <c r="DV124" s="12" t="s">
        <v>48</v>
      </c>
      <c r="DW124" s="12" t="s">
        <v>48</v>
      </c>
      <c r="DX124" s="12" t="s">
        <v>48</v>
      </c>
      <c r="DY124" s="11"/>
      <c r="DZ124" s="11"/>
      <c r="EA124" s="11"/>
      <c r="EB124" s="11"/>
      <c r="EC124" s="27"/>
      <c r="ED124" s="11"/>
      <c r="EE124" s="11" t="s">
        <v>48</v>
      </c>
      <c r="EJ124" s="12" t="s">
        <v>48</v>
      </c>
      <c r="EK124" s="12" t="s">
        <v>48</v>
      </c>
      <c r="EL124" s="12" t="s">
        <v>48</v>
      </c>
      <c r="EM124" s="11"/>
      <c r="EN124" s="11"/>
      <c r="EO124" s="11"/>
      <c r="EP124" s="11"/>
      <c r="EQ124" s="27"/>
      <c r="ER124" s="11"/>
      <c r="ES124" s="11" t="s">
        <v>48</v>
      </c>
      <c r="EX124" s="12" t="s">
        <v>48</v>
      </c>
      <c r="EY124" s="12" t="s">
        <v>48</v>
      </c>
      <c r="EZ124" s="12" t="s">
        <v>48</v>
      </c>
      <c r="FA124" s="11"/>
      <c r="FB124" s="11"/>
      <c r="FC124" s="11"/>
      <c r="FD124" s="11"/>
      <c r="FE124" s="27"/>
      <c r="FF124" s="11"/>
      <c r="FG124" s="11" t="s">
        <v>48</v>
      </c>
      <c r="FL124" s="12" t="s">
        <v>48</v>
      </c>
      <c r="FM124" s="12" t="s">
        <v>48</v>
      </c>
      <c r="FN124" s="12" t="s">
        <v>48</v>
      </c>
      <c r="FO124" s="11"/>
      <c r="FP124" s="11"/>
      <c r="FQ124" s="11"/>
      <c r="FR124" s="11"/>
      <c r="FS124" s="27"/>
      <c r="FT124" s="11"/>
      <c r="FU124" s="11" t="s">
        <v>48</v>
      </c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N124" s="12" t="s">
        <v>48</v>
      </c>
      <c r="GO124" s="12" t="s">
        <v>48</v>
      </c>
      <c r="GP124" s="12" t="s">
        <v>48</v>
      </c>
      <c r="GQ124" s="11"/>
      <c r="GR124" s="11"/>
      <c r="GS124" s="11"/>
      <c r="GT124" s="11"/>
      <c r="GU124" s="27"/>
      <c r="GV124" s="11"/>
      <c r="GW124" s="11" t="s">
        <v>48</v>
      </c>
      <c r="GX124" s="11"/>
      <c r="GY124" s="11"/>
      <c r="GZ124" s="11"/>
      <c r="HA124" s="11"/>
      <c r="HB124" s="11"/>
      <c r="HC124" s="11"/>
      <c r="HD124" s="11"/>
      <c r="HI124" s="12" t="s">
        <v>48</v>
      </c>
      <c r="HJ124" s="12" t="s">
        <v>48</v>
      </c>
      <c r="HK124" s="12" t="s">
        <v>48</v>
      </c>
      <c r="HL124" s="11"/>
      <c r="HM124" s="11"/>
      <c r="HN124" s="11"/>
      <c r="HO124" s="11"/>
      <c r="HP124" s="27"/>
      <c r="HQ124" s="11"/>
      <c r="HR124" s="11" t="s">
        <v>48</v>
      </c>
      <c r="HW124" s="12" t="s">
        <v>48</v>
      </c>
      <c r="HX124" s="12" t="s">
        <v>48</v>
      </c>
      <c r="HY124" s="12" t="s">
        <v>48</v>
      </c>
    </row>
    <row r="125" spans="2:233" x14ac:dyDescent="0.2">
      <c r="B125" s="8">
        <v>44021</v>
      </c>
      <c r="C125" s="11"/>
      <c r="D125" s="11"/>
      <c r="E125" s="11"/>
      <c r="F125" s="11"/>
      <c r="G125" s="27"/>
      <c r="H125" s="11"/>
      <c r="I125" s="11" t="s">
        <v>48</v>
      </c>
      <c r="J125" s="11"/>
      <c r="K125" s="11"/>
      <c r="L125" s="11"/>
      <c r="M125" s="11"/>
      <c r="N125" s="27"/>
      <c r="O125" s="11"/>
      <c r="P125" s="11" t="s">
        <v>48</v>
      </c>
      <c r="Q125" s="11"/>
      <c r="R125" s="11"/>
      <c r="S125" s="11"/>
      <c r="T125" s="11"/>
      <c r="U125" s="27"/>
      <c r="V125" s="11"/>
      <c r="W125" s="11" t="s">
        <v>48</v>
      </c>
      <c r="AB125" s="12" t="s">
        <v>48</v>
      </c>
      <c r="AC125" s="12" t="s">
        <v>48</v>
      </c>
      <c r="AD125" s="12" t="s">
        <v>48</v>
      </c>
      <c r="AE125" s="11"/>
      <c r="AF125" s="11"/>
      <c r="AG125" s="11"/>
      <c r="AH125" s="11"/>
      <c r="AI125" s="27"/>
      <c r="AJ125" s="11"/>
      <c r="AK125" s="11" t="s">
        <v>48</v>
      </c>
      <c r="AP125" s="12" t="s">
        <v>48</v>
      </c>
      <c r="AQ125" s="12" t="s">
        <v>48</v>
      </c>
      <c r="AR125" s="12" t="s">
        <v>48</v>
      </c>
      <c r="AS125" s="11"/>
      <c r="AT125" s="11"/>
      <c r="AU125" s="11"/>
      <c r="AV125" s="11"/>
      <c r="AW125" s="27"/>
      <c r="AX125" s="11"/>
      <c r="AY125" s="11" t="s">
        <v>48</v>
      </c>
      <c r="BD125" s="12" t="s">
        <v>48</v>
      </c>
      <c r="BE125" s="12" t="s">
        <v>48</v>
      </c>
      <c r="BF125" s="12" t="s">
        <v>48</v>
      </c>
      <c r="BG125" s="11"/>
      <c r="BH125" s="11"/>
      <c r="BI125" s="11"/>
      <c r="BJ125" s="11"/>
      <c r="BK125" s="27"/>
      <c r="BL125" s="11"/>
      <c r="BM125" s="11" t="s">
        <v>48</v>
      </c>
      <c r="BR125" s="12" t="s">
        <v>48</v>
      </c>
      <c r="BS125" s="12" t="s">
        <v>48</v>
      </c>
      <c r="BT125" s="12" t="s">
        <v>48</v>
      </c>
      <c r="BU125" s="11"/>
      <c r="BV125" s="11"/>
      <c r="BW125" s="11"/>
      <c r="BX125" s="11"/>
      <c r="BY125" s="27"/>
      <c r="BZ125" s="11"/>
      <c r="CA125" s="11" t="s">
        <v>48</v>
      </c>
      <c r="CF125" s="12" t="s">
        <v>48</v>
      </c>
      <c r="CG125" s="12" t="s">
        <v>48</v>
      </c>
      <c r="CH125" s="12" t="s">
        <v>48</v>
      </c>
      <c r="CI125" s="11"/>
      <c r="CJ125" s="11"/>
      <c r="CK125" s="11"/>
      <c r="CL125" s="11"/>
      <c r="CM125" s="27"/>
      <c r="CN125" s="11"/>
      <c r="CO125" s="11" t="s">
        <v>48</v>
      </c>
      <c r="CT125" s="12" t="s">
        <v>48</v>
      </c>
      <c r="CU125" s="12" t="s">
        <v>48</v>
      </c>
      <c r="CV125" s="12" t="s">
        <v>48</v>
      </c>
      <c r="CW125" s="11"/>
      <c r="CX125" s="11"/>
      <c r="CY125" s="11"/>
      <c r="CZ125" s="11"/>
      <c r="DA125" s="27"/>
      <c r="DB125" s="11"/>
      <c r="DC125" s="11" t="s">
        <v>48</v>
      </c>
      <c r="DH125" s="12" t="s">
        <v>48</v>
      </c>
      <c r="DI125" s="12" t="s">
        <v>48</v>
      </c>
      <c r="DJ125" s="12" t="s">
        <v>48</v>
      </c>
      <c r="DK125" s="11"/>
      <c r="DL125" s="11"/>
      <c r="DM125" s="11"/>
      <c r="DN125" s="11"/>
      <c r="DO125" s="27"/>
      <c r="DP125" s="11"/>
      <c r="DQ125" s="11" t="s">
        <v>48</v>
      </c>
      <c r="DV125" s="12" t="s">
        <v>48</v>
      </c>
      <c r="DW125" s="12" t="s">
        <v>48</v>
      </c>
      <c r="DX125" s="12" t="s">
        <v>48</v>
      </c>
      <c r="DY125" s="11"/>
      <c r="DZ125" s="11"/>
      <c r="EA125" s="11"/>
      <c r="EB125" s="11"/>
      <c r="EC125" s="27"/>
      <c r="ED125" s="11"/>
      <c r="EE125" s="11" t="s">
        <v>48</v>
      </c>
      <c r="EJ125" s="12" t="s">
        <v>48</v>
      </c>
      <c r="EK125" s="12" t="s">
        <v>48</v>
      </c>
      <c r="EL125" s="12" t="s">
        <v>48</v>
      </c>
      <c r="EM125" s="11"/>
      <c r="EN125" s="11"/>
      <c r="EO125" s="11"/>
      <c r="EP125" s="11"/>
      <c r="EQ125" s="27"/>
      <c r="ER125" s="11"/>
      <c r="ES125" s="11" t="s">
        <v>48</v>
      </c>
      <c r="EX125" s="12" t="s">
        <v>48</v>
      </c>
      <c r="EY125" s="12" t="s">
        <v>48</v>
      </c>
      <c r="EZ125" s="12" t="s">
        <v>48</v>
      </c>
      <c r="FA125" s="11"/>
      <c r="FB125" s="11"/>
      <c r="FC125" s="11"/>
      <c r="FD125" s="11"/>
      <c r="FE125" s="27"/>
      <c r="FF125" s="11"/>
      <c r="FG125" s="11" t="s">
        <v>48</v>
      </c>
      <c r="FL125" s="12" t="s">
        <v>48</v>
      </c>
      <c r="FM125" s="12" t="s">
        <v>48</v>
      </c>
      <c r="FN125" s="12" t="s">
        <v>48</v>
      </c>
      <c r="FO125" s="11"/>
      <c r="FP125" s="11"/>
      <c r="FQ125" s="11"/>
      <c r="FR125" s="11"/>
      <c r="FS125" s="27"/>
      <c r="FT125" s="11"/>
      <c r="FU125" s="11" t="s">
        <v>48</v>
      </c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N125" s="12" t="s">
        <v>48</v>
      </c>
      <c r="GO125" s="12" t="s">
        <v>48</v>
      </c>
      <c r="GP125" s="12" t="s">
        <v>48</v>
      </c>
      <c r="GQ125" s="11"/>
      <c r="GR125" s="11"/>
      <c r="GS125" s="11"/>
      <c r="GT125" s="11"/>
      <c r="GU125" s="27"/>
      <c r="GV125" s="11"/>
      <c r="GW125" s="11" t="s">
        <v>48</v>
      </c>
      <c r="GX125" s="11"/>
      <c r="GY125" s="11"/>
      <c r="GZ125" s="11"/>
      <c r="HA125" s="11"/>
      <c r="HB125" s="11"/>
      <c r="HC125" s="11"/>
      <c r="HD125" s="11"/>
      <c r="HI125" s="12" t="s">
        <v>48</v>
      </c>
      <c r="HJ125" s="12" t="s">
        <v>48</v>
      </c>
      <c r="HK125" s="12" t="s">
        <v>48</v>
      </c>
      <c r="HL125" s="11"/>
      <c r="HM125" s="11"/>
      <c r="HN125" s="11"/>
      <c r="HO125" s="11"/>
      <c r="HP125" s="27"/>
      <c r="HQ125" s="11"/>
      <c r="HR125" s="11" t="s">
        <v>48</v>
      </c>
      <c r="HW125" s="12" t="s">
        <v>48</v>
      </c>
      <c r="HX125" s="12" t="s">
        <v>48</v>
      </c>
      <c r="HY125" s="12" t="s">
        <v>48</v>
      </c>
    </row>
    <row r="126" spans="2:233" x14ac:dyDescent="0.2">
      <c r="B126" s="8">
        <v>44022</v>
      </c>
      <c r="C126" s="11"/>
      <c r="D126" s="11"/>
      <c r="E126" s="11"/>
      <c r="F126" s="11"/>
      <c r="G126" s="27"/>
      <c r="H126" s="11"/>
      <c r="I126" s="11" t="s">
        <v>48</v>
      </c>
      <c r="J126" s="11"/>
      <c r="K126" s="11"/>
      <c r="L126" s="11"/>
      <c r="M126" s="11"/>
      <c r="N126" s="27"/>
      <c r="O126" s="11"/>
      <c r="P126" s="11" t="s">
        <v>48</v>
      </c>
      <c r="Q126" s="11"/>
      <c r="R126" s="11"/>
      <c r="S126" s="11"/>
      <c r="T126" s="11"/>
      <c r="U126" s="27"/>
      <c r="V126" s="11"/>
      <c r="W126" s="11" t="s">
        <v>48</v>
      </c>
      <c r="AB126" s="12" t="s">
        <v>48</v>
      </c>
      <c r="AC126" s="12" t="s">
        <v>48</v>
      </c>
      <c r="AD126" s="12" t="s">
        <v>48</v>
      </c>
      <c r="AE126" s="11"/>
      <c r="AF126" s="11"/>
      <c r="AG126" s="11"/>
      <c r="AH126" s="11"/>
      <c r="AI126" s="27"/>
      <c r="AJ126" s="11"/>
      <c r="AK126" s="11" t="s">
        <v>48</v>
      </c>
      <c r="AP126" s="12" t="s">
        <v>48</v>
      </c>
      <c r="AQ126" s="12" t="s">
        <v>48</v>
      </c>
      <c r="AR126" s="12" t="s">
        <v>48</v>
      </c>
      <c r="AS126" s="11"/>
      <c r="AT126" s="11"/>
      <c r="AU126" s="11"/>
      <c r="AV126" s="11"/>
      <c r="AW126" s="27"/>
      <c r="AX126" s="11"/>
      <c r="AY126" s="11" t="s">
        <v>48</v>
      </c>
      <c r="BD126" s="12" t="s">
        <v>48</v>
      </c>
      <c r="BE126" s="12" t="s">
        <v>48</v>
      </c>
      <c r="BF126" s="12" t="s">
        <v>48</v>
      </c>
      <c r="BG126" s="11"/>
      <c r="BH126" s="11"/>
      <c r="BI126" s="11"/>
      <c r="BJ126" s="11"/>
      <c r="BK126" s="27"/>
      <c r="BL126" s="11"/>
      <c r="BM126" s="11" t="s">
        <v>48</v>
      </c>
      <c r="BR126" s="12" t="s">
        <v>48</v>
      </c>
      <c r="BS126" s="12" t="s">
        <v>48</v>
      </c>
      <c r="BT126" s="12" t="s">
        <v>48</v>
      </c>
      <c r="BU126" s="11"/>
      <c r="BV126" s="11"/>
      <c r="BW126" s="11"/>
      <c r="BX126" s="11"/>
      <c r="BY126" s="27"/>
      <c r="BZ126" s="11"/>
      <c r="CA126" s="11" t="s">
        <v>48</v>
      </c>
      <c r="CF126" s="12" t="s">
        <v>48</v>
      </c>
      <c r="CG126" s="12" t="s">
        <v>48</v>
      </c>
      <c r="CH126" s="12" t="s">
        <v>48</v>
      </c>
      <c r="CI126" s="11"/>
      <c r="CJ126" s="11"/>
      <c r="CK126" s="11"/>
      <c r="CL126" s="11"/>
      <c r="CM126" s="27"/>
      <c r="CN126" s="11"/>
      <c r="CO126" s="11" t="s">
        <v>48</v>
      </c>
      <c r="CT126" s="12" t="s">
        <v>48</v>
      </c>
      <c r="CU126" s="12" t="s">
        <v>48</v>
      </c>
      <c r="CV126" s="12" t="s">
        <v>48</v>
      </c>
      <c r="CW126" s="11"/>
      <c r="CX126" s="11"/>
      <c r="CY126" s="11"/>
      <c r="CZ126" s="11"/>
      <c r="DA126" s="27"/>
      <c r="DB126" s="11"/>
      <c r="DC126" s="11" t="s">
        <v>48</v>
      </c>
      <c r="DH126" s="12" t="s">
        <v>48</v>
      </c>
      <c r="DI126" s="12" t="s">
        <v>48</v>
      </c>
      <c r="DJ126" s="12" t="s">
        <v>48</v>
      </c>
      <c r="DK126" s="11"/>
      <c r="DL126" s="11"/>
      <c r="DM126" s="11"/>
      <c r="DN126" s="11"/>
      <c r="DO126" s="27"/>
      <c r="DP126" s="11"/>
      <c r="DQ126" s="11" t="s">
        <v>48</v>
      </c>
      <c r="DV126" s="12" t="s">
        <v>48</v>
      </c>
      <c r="DW126" s="12" t="s">
        <v>48</v>
      </c>
      <c r="DX126" s="12" t="s">
        <v>48</v>
      </c>
      <c r="DY126" s="11"/>
      <c r="DZ126" s="11"/>
      <c r="EA126" s="11"/>
      <c r="EB126" s="11"/>
      <c r="EC126" s="27"/>
      <c r="ED126" s="11"/>
      <c r="EE126" s="11" t="s">
        <v>48</v>
      </c>
      <c r="EJ126" s="12" t="s">
        <v>48</v>
      </c>
      <c r="EK126" s="12" t="s">
        <v>48</v>
      </c>
      <c r="EL126" s="12" t="s">
        <v>48</v>
      </c>
      <c r="EM126" s="11"/>
      <c r="EN126" s="11"/>
      <c r="EO126" s="11"/>
      <c r="EP126" s="11"/>
      <c r="EQ126" s="27"/>
      <c r="ER126" s="11"/>
      <c r="ES126" s="11" t="s">
        <v>48</v>
      </c>
      <c r="EX126" s="12" t="s">
        <v>48</v>
      </c>
      <c r="EY126" s="12" t="s">
        <v>48</v>
      </c>
      <c r="EZ126" s="12" t="s">
        <v>48</v>
      </c>
      <c r="FA126" s="11"/>
      <c r="FB126" s="11"/>
      <c r="FC126" s="11"/>
      <c r="FD126" s="11"/>
      <c r="FE126" s="27"/>
      <c r="FF126" s="11"/>
      <c r="FG126" s="11" t="s">
        <v>48</v>
      </c>
      <c r="FL126" s="12" t="s">
        <v>48</v>
      </c>
      <c r="FM126" s="12" t="s">
        <v>48</v>
      </c>
      <c r="FN126" s="12" t="s">
        <v>48</v>
      </c>
      <c r="FO126" s="11"/>
      <c r="FP126" s="11"/>
      <c r="FQ126" s="11"/>
      <c r="FR126" s="11"/>
      <c r="FS126" s="27"/>
      <c r="FT126" s="11"/>
      <c r="FU126" s="11" t="s">
        <v>48</v>
      </c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N126" s="12" t="s">
        <v>48</v>
      </c>
      <c r="GO126" s="12" t="s">
        <v>48</v>
      </c>
      <c r="GP126" s="12" t="s">
        <v>48</v>
      </c>
      <c r="GQ126" s="11"/>
      <c r="GR126" s="11"/>
      <c r="GS126" s="11"/>
      <c r="GT126" s="11"/>
      <c r="GU126" s="27"/>
      <c r="GV126" s="11"/>
      <c r="GW126" s="11" t="s">
        <v>48</v>
      </c>
      <c r="GX126" s="11"/>
      <c r="GY126" s="11"/>
      <c r="GZ126" s="11"/>
      <c r="HA126" s="11"/>
      <c r="HB126" s="11"/>
      <c r="HC126" s="11"/>
      <c r="HD126" s="11"/>
      <c r="HI126" s="12" t="s">
        <v>48</v>
      </c>
      <c r="HJ126" s="12" t="s">
        <v>48</v>
      </c>
      <c r="HK126" s="12" t="s">
        <v>48</v>
      </c>
      <c r="HL126" s="11"/>
      <c r="HM126" s="11"/>
      <c r="HN126" s="11"/>
      <c r="HO126" s="11"/>
      <c r="HP126" s="27"/>
      <c r="HQ126" s="11"/>
      <c r="HR126" s="11" t="s">
        <v>48</v>
      </c>
      <c r="HW126" s="12" t="s">
        <v>48</v>
      </c>
      <c r="HX126" s="12" t="s">
        <v>48</v>
      </c>
      <c r="HY126" s="12" t="s">
        <v>48</v>
      </c>
    </row>
    <row r="127" spans="2:233" x14ac:dyDescent="0.2">
      <c r="B127" s="8">
        <v>44023</v>
      </c>
      <c r="C127" s="11"/>
      <c r="D127" s="11"/>
      <c r="E127" s="11"/>
      <c r="F127" s="11"/>
      <c r="G127" s="27"/>
      <c r="H127" s="11"/>
      <c r="I127" s="11" t="s">
        <v>48</v>
      </c>
      <c r="J127" s="11"/>
      <c r="K127" s="11"/>
      <c r="L127" s="11"/>
      <c r="M127" s="11"/>
      <c r="N127" s="27"/>
      <c r="O127" s="11"/>
      <c r="P127" s="11" t="s">
        <v>48</v>
      </c>
      <c r="Q127" s="11"/>
      <c r="R127" s="11"/>
      <c r="S127" s="11"/>
      <c r="T127" s="11"/>
      <c r="U127" s="27"/>
      <c r="V127" s="11"/>
      <c r="W127" s="11" t="s">
        <v>48</v>
      </c>
      <c r="AB127" s="12" t="s">
        <v>48</v>
      </c>
      <c r="AC127" s="12" t="s">
        <v>48</v>
      </c>
      <c r="AD127" s="12" t="s">
        <v>48</v>
      </c>
      <c r="AE127" s="11"/>
      <c r="AF127" s="11"/>
      <c r="AG127" s="11"/>
      <c r="AH127" s="11"/>
      <c r="AI127" s="27"/>
      <c r="AJ127" s="11"/>
      <c r="AK127" s="11" t="s">
        <v>48</v>
      </c>
      <c r="AP127" s="12" t="s">
        <v>48</v>
      </c>
      <c r="AQ127" s="12" t="s">
        <v>48</v>
      </c>
      <c r="AR127" s="12" t="s">
        <v>48</v>
      </c>
      <c r="AS127" s="11"/>
      <c r="AT127" s="11"/>
      <c r="AU127" s="11"/>
      <c r="AV127" s="11"/>
      <c r="AW127" s="27"/>
      <c r="AX127" s="11"/>
      <c r="AY127" s="11" t="s">
        <v>48</v>
      </c>
      <c r="BD127" s="12" t="s">
        <v>48</v>
      </c>
      <c r="BE127" s="12" t="s">
        <v>48</v>
      </c>
      <c r="BF127" s="12" t="s">
        <v>48</v>
      </c>
      <c r="BG127" s="11"/>
      <c r="BH127" s="11"/>
      <c r="BI127" s="11"/>
      <c r="BJ127" s="11"/>
      <c r="BK127" s="27"/>
      <c r="BL127" s="11"/>
      <c r="BM127" s="11" t="s">
        <v>48</v>
      </c>
      <c r="BR127" s="12" t="s">
        <v>48</v>
      </c>
      <c r="BS127" s="12" t="s">
        <v>48</v>
      </c>
      <c r="BT127" s="12" t="s">
        <v>48</v>
      </c>
      <c r="BU127" s="11"/>
      <c r="BV127" s="11"/>
      <c r="BW127" s="11"/>
      <c r="BX127" s="11"/>
      <c r="BY127" s="27"/>
      <c r="BZ127" s="11"/>
      <c r="CA127" s="11" t="s">
        <v>48</v>
      </c>
      <c r="CF127" s="12" t="s">
        <v>48</v>
      </c>
      <c r="CG127" s="12" t="s">
        <v>48</v>
      </c>
      <c r="CH127" s="12" t="s">
        <v>48</v>
      </c>
      <c r="CI127" s="11"/>
      <c r="CJ127" s="11"/>
      <c r="CK127" s="11"/>
      <c r="CL127" s="11"/>
      <c r="CM127" s="27"/>
      <c r="CN127" s="11"/>
      <c r="CO127" s="11" t="s">
        <v>48</v>
      </c>
      <c r="CT127" s="12" t="s">
        <v>48</v>
      </c>
      <c r="CU127" s="12" t="s">
        <v>48</v>
      </c>
      <c r="CV127" s="12" t="s">
        <v>48</v>
      </c>
      <c r="CW127" s="11"/>
      <c r="CX127" s="11"/>
      <c r="CY127" s="11"/>
      <c r="CZ127" s="11"/>
      <c r="DA127" s="27"/>
      <c r="DB127" s="11"/>
      <c r="DC127" s="11" t="s">
        <v>48</v>
      </c>
      <c r="DH127" s="12" t="s">
        <v>48</v>
      </c>
      <c r="DI127" s="12" t="s">
        <v>48</v>
      </c>
      <c r="DJ127" s="12" t="s">
        <v>48</v>
      </c>
      <c r="DK127" s="11"/>
      <c r="DL127" s="11"/>
      <c r="DM127" s="11"/>
      <c r="DN127" s="11"/>
      <c r="DO127" s="27"/>
      <c r="DP127" s="11"/>
      <c r="DQ127" s="11" t="s">
        <v>48</v>
      </c>
      <c r="DV127" s="12" t="s">
        <v>48</v>
      </c>
      <c r="DW127" s="12" t="s">
        <v>48</v>
      </c>
      <c r="DX127" s="12" t="s">
        <v>48</v>
      </c>
      <c r="DY127" s="11"/>
      <c r="DZ127" s="11"/>
      <c r="EA127" s="11"/>
      <c r="EB127" s="11"/>
      <c r="EC127" s="27"/>
      <c r="ED127" s="11"/>
      <c r="EE127" s="11" t="s">
        <v>48</v>
      </c>
      <c r="EJ127" s="12" t="s">
        <v>48</v>
      </c>
      <c r="EK127" s="12" t="s">
        <v>48</v>
      </c>
      <c r="EL127" s="12" t="s">
        <v>48</v>
      </c>
      <c r="EM127" s="11"/>
      <c r="EN127" s="11"/>
      <c r="EO127" s="11"/>
      <c r="EP127" s="11"/>
      <c r="EQ127" s="27"/>
      <c r="ER127" s="11"/>
      <c r="ES127" s="11" t="s">
        <v>48</v>
      </c>
      <c r="EX127" s="12" t="s">
        <v>48</v>
      </c>
      <c r="EY127" s="12" t="s">
        <v>48</v>
      </c>
      <c r="EZ127" s="12" t="s">
        <v>48</v>
      </c>
      <c r="FA127" s="11"/>
      <c r="FB127" s="11"/>
      <c r="FC127" s="11"/>
      <c r="FD127" s="11"/>
      <c r="FE127" s="27"/>
      <c r="FF127" s="11"/>
      <c r="FG127" s="11" t="s">
        <v>48</v>
      </c>
      <c r="FL127" s="12" t="s">
        <v>48</v>
      </c>
      <c r="FM127" s="12" t="s">
        <v>48</v>
      </c>
      <c r="FN127" s="12" t="s">
        <v>48</v>
      </c>
      <c r="FO127" s="11"/>
      <c r="FP127" s="11"/>
      <c r="FQ127" s="11"/>
      <c r="FR127" s="11"/>
      <c r="FS127" s="27"/>
      <c r="FT127" s="11"/>
      <c r="FU127" s="11" t="s">
        <v>48</v>
      </c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N127" s="12" t="s">
        <v>48</v>
      </c>
      <c r="GO127" s="12" t="s">
        <v>48</v>
      </c>
      <c r="GP127" s="12" t="s">
        <v>48</v>
      </c>
      <c r="GQ127" s="11"/>
      <c r="GR127" s="11"/>
      <c r="GS127" s="11"/>
      <c r="GT127" s="11"/>
      <c r="GU127" s="27"/>
      <c r="GV127" s="11"/>
      <c r="GW127" s="11" t="s">
        <v>48</v>
      </c>
      <c r="GX127" s="11"/>
      <c r="GY127" s="11"/>
      <c r="GZ127" s="11"/>
      <c r="HA127" s="11"/>
      <c r="HB127" s="11"/>
      <c r="HC127" s="11"/>
      <c r="HD127" s="11"/>
      <c r="HI127" s="12" t="s">
        <v>48</v>
      </c>
      <c r="HJ127" s="12" t="s">
        <v>48</v>
      </c>
      <c r="HK127" s="12" t="s">
        <v>48</v>
      </c>
      <c r="HL127" s="11"/>
      <c r="HM127" s="11"/>
      <c r="HN127" s="11"/>
      <c r="HO127" s="11"/>
      <c r="HP127" s="27"/>
      <c r="HQ127" s="11"/>
      <c r="HR127" s="11" t="s">
        <v>48</v>
      </c>
      <c r="HW127" s="12" t="s">
        <v>48</v>
      </c>
      <c r="HX127" s="12" t="s">
        <v>48</v>
      </c>
      <c r="HY127" s="12" t="s">
        <v>48</v>
      </c>
    </row>
    <row r="128" spans="2:233" x14ac:dyDescent="0.2">
      <c r="B128" s="8">
        <v>44024</v>
      </c>
      <c r="C128" s="11"/>
      <c r="D128" s="11"/>
      <c r="E128" s="11"/>
      <c r="F128" s="11"/>
      <c r="G128" s="27"/>
      <c r="H128" s="11"/>
      <c r="I128" s="11" t="s">
        <v>48</v>
      </c>
      <c r="J128" s="11"/>
      <c r="K128" s="11"/>
      <c r="L128" s="11"/>
      <c r="M128" s="11"/>
      <c r="N128" s="27"/>
      <c r="O128" s="11"/>
      <c r="P128" s="11" t="s">
        <v>48</v>
      </c>
      <c r="Q128" s="11"/>
      <c r="R128" s="11"/>
      <c r="S128" s="11"/>
      <c r="T128" s="11"/>
      <c r="U128" s="27"/>
      <c r="V128" s="11"/>
      <c r="W128" s="11" t="s">
        <v>48</v>
      </c>
      <c r="AB128" s="12" t="s">
        <v>48</v>
      </c>
      <c r="AC128" s="12" t="s">
        <v>48</v>
      </c>
      <c r="AD128" s="12" t="s">
        <v>48</v>
      </c>
      <c r="AE128" s="11"/>
      <c r="AF128" s="11"/>
      <c r="AG128" s="11"/>
      <c r="AH128" s="11"/>
      <c r="AI128" s="27"/>
      <c r="AJ128" s="11"/>
      <c r="AK128" s="11" t="s">
        <v>48</v>
      </c>
      <c r="AP128" s="12" t="s">
        <v>48</v>
      </c>
      <c r="AQ128" s="12" t="s">
        <v>48</v>
      </c>
      <c r="AR128" s="12" t="s">
        <v>48</v>
      </c>
      <c r="AS128" s="11"/>
      <c r="AT128" s="11"/>
      <c r="AU128" s="11"/>
      <c r="AV128" s="11"/>
      <c r="AW128" s="27"/>
      <c r="AX128" s="11"/>
      <c r="AY128" s="11" t="s">
        <v>48</v>
      </c>
      <c r="BD128" s="12" t="s">
        <v>48</v>
      </c>
      <c r="BE128" s="12" t="s">
        <v>48</v>
      </c>
      <c r="BF128" s="12" t="s">
        <v>48</v>
      </c>
      <c r="BG128" s="11"/>
      <c r="BH128" s="11"/>
      <c r="BI128" s="11"/>
      <c r="BJ128" s="11"/>
      <c r="BK128" s="27"/>
      <c r="BL128" s="11"/>
      <c r="BM128" s="11" t="s">
        <v>48</v>
      </c>
      <c r="BR128" s="12" t="s">
        <v>48</v>
      </c>
      <c r="BS128" s="12" t="s">
        <v>48</v>
      </c>
      <c r="BT128" s="12" t="s">
        <v>48</v>
      </c>
      <c r="BU128" s="11"/>
      <c r="BV128" s="11"/>
      <c r="BW128" s="11"/>
      <c r="BX128" s="11"/>
      <c r="BY128" s="27"/>
      <c r="BZ128" s="11"/>
      <c r="CA128" s="11" t="s">
        <v>48</v>
      </c>
      <c r="CF128" s="12" t="s">
        <v>48</v>
      </c>
      <c r="CG128" s="12" t="s">
        <v>48</v>
      </c>
      <c r="CH128" s="12" t="s">
        <v>48</v>
      </c>
      <c r="CI128" s="11"/>
      <c r="CJ128" s="11"/>
      <c r="CK128" s="11"/>
      <c r="CL128" s="11"/>
      <c r="CM128" s="27"/>
      <c r="CN128" s="11"/>
      <c r="CO128" s="11" t="s">
        <v>48</v>
      </c>
      <c r="CT128" s="12" t="s">
        <v>48</v>
      </c>
      <c r="CU128" s="12" t="s">
        <v>48</v>
      </c>
      <c r="CV128" s="12" t="s">
        <v>48</v>
      </c>
      <c r="CW128" s="11"/>
      <c r="CX128" s="11"/>
      <c r="CY128" s="11"/>
      <c r="CZ128" s="11"/>
      <c r="DA128" s="27"/>
      <c r="DB128" s="11"/>
      <c r="DC128" s="11" t="s">
        <v>48</v>
      </c>
      <c r="DH128" s="12" t="s">
        <v>48</v>
      </c>
      <c r="DI128" s="12" t="s">
        <v>48</v>
      </c>
      <c r="DJ128" s="12" t="s">
        <v>48</v>
      </c>
      <c r="DK128" s="11"/>
      <c r="DL128" s="11"/>
      <c r="DM128" s="11"/>
      <c r="DN128" s="11"/>
      <c r="DO128" s="27"/>
      <c r="DP128" s="11"/>
      <c r="DQ128" s="11" t="s">
        <v>48</v>
      </c>
      <c r="DV128" s="12" t="s">
        <v>48</v>
      </c>
      <c r="DW128" s="12" t="s">
        <v>48</v>
      </c>
      <c r="DX128" s="12" t="s">
        <v>48</v>
      </c>
      <c r="DY128" s="11"/>
      <c r="DZ128" s="11"/>
      <c r="EA128" s="11"/>
      <c r="EB128" s="11"/>
      <c r="EC128" s="27"/>
      <c r="ED128" s="11"/>
      <c r="EE128" s="11" t="s">
        <v>48</v>
      </c>
      <c r="EJ128" s="12" t="s">
        <v>48</v>
      </c>
      <c r="EK128" s="12" t="s">
        <v>48</v>
      </c>
      <c r="EL128" s="12" t="s">
        <v>48</v>
      </c>
      <c r="EM128" s="11"/>
      <c r="EN128" s="11"/>
      <c r="EO128" s="11"/>
      <c r="EP128" s="11"/>
      <c r="EQ128" s="27"/>
      <c r="ER128" s="11"/>
      <c r="ES128" s="11" t="s">
        <v>48</v>
      </c>
      <c r="EX128" s="12" t="s">
        <v>48</v>
      </c>
      <c r="EY128" s="12" t="s">
        <v>48</v>
      </c>
      <c r="EZ128" s="12" t="s">
        <v>48</v>
      </c>
      <c r="FA128" s="11"/>
      <c r="FB128" s="11"/>
      <c r="FC128" s="11"/>
      <c r="FD128" s="11"/>
      <c r="FE128" s="27"/>
      <c r="FF128" s="11"/>
      <c r="FG128" s="11" t="s">
        <v>48</v>
      </c>
      <c r="FL128" s="12" t="s">
        <v>48</v>
      </c>
      <c r="FM128" s="12" t="s">
        <v>48</v>
      </c>
      <c r="FN128" s="12" t="s">
        <v>48</v>
      </c>
      <c r="FO128" s="11"/>
      <c r="FP128" s="11"/>
      <c r="FQ128" s="11"/>
      <c r="FR128" s="11"/>
      <c r="FS128" s="27"/>
      <c r="FT128" s="11"/>
      <c r="FU128" s="11" t="s">
        <v>48</v>
      </c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N128" s="12" t="s">
        <v>48</v>
      </c>
      <c r="GO128" s="12" t="s">
        <v>48</v>
      </c>
      <c r="GP128" s="12" t="s">
        <v>48</v>
      </c>
      <c r="GQ128" s="11"/>
      <c r="GR128" s="11"/>
      <c r="GS128" s="11"/>
      <c r="GT128" s="11"/>
      <c r="GU128" s="27"/>
      <c r="GV128" s="11"/>
      <c r="GW128" s="11" t="s">
        <v>48</v>
      </c>
      <c r="GX128" s="11"/>
      <c r="GY128" s="11"/>
      <c r="GZ128" s="11"/>
      <c r="HA128" s="11"/>
      <c r="HB128" s="11"/>
      <c r="HC128" s="11"/>
      <c r="HD128" s="11"/>
      <c r="HI128" s="12" t="s">
        <v>48</v>
      </c>
      <c r="HJ128" s="12" t="s">
        <v>48</v>
      </c>
      <c r="HK128" s="12" t="s">
        <v>48</v>
      </c>
      <c r="HL128" s="11"/>
      <c r="HM128" s="11"/>
      <c r="HN128" s="11"/>
      <c r="HO128" s="11"/>
      <c r="HP128" s="27"/>
      <c r="HQ128" s="11"/>
      <c r="HR128" s="11" t="s">
        <v>48</v>
      </c>
      <c r="HW128" s="12" t="s">
        <v>48</v>
      </c>
      <c r="HX128" s="12" t="s">
        <v>48</v>
      </c>
      <c r="HY128" s="12" t="s">
        <v>48</v>
      </c>
    </row>
    <row r="129" spans="2:233" x14ac:dyDescent="0.2">
      <c r="B129" s="8">
        <v>44025</v>
      </c>
      <c r="C129" s="11"/>
      <c r="D129" s="11"/>
      <c r="E129" s="11"/>
      <c r="F129" s="11"/>
      <c r="G129" s="27"/>
      <c r="H129" s="11"/>
      <c r="I129" s="11" t="s">
        <v>48</v>
      </c>
      <c r="J129" s="11"/>
      <c r="K129" s="11"/>
      <c r="L129" s="11"/>
      <c r="M129" s="11"/>
      <c r="N129" s="27"/>
      <c r="O129" s="11"/>
      <c r="P129" s="11" t="s">
        <v>48</v>
      </c>
      <c r="Q129" s="11"/>
      <c r="R129" s="11"/>
      <c r="S129" s="11"/>
      <c r="T129" s="11"/>
      <c r="U129" s="27"/>
      <c r="V129" s="11"/>
      <c r="W129" s="11" t="s">
        <v>48</v>
      </c>
      <c r="AB129" s="12" t="s">
        <v>48</v>
      </c>
      <c r="AC129" s="12" t="s">
        <v>48</v>
      </c>
      <c r="AD129" s="12" t="s">
        <v>48</v>
      </c>
      <c r="AE129" s="11"/>
      <c r="AF129" s="11"/>
      <c r="AG129" s="11"/>
      <c r="AH129" s="11"/>
      <c r="AI129" s="27"/>
      <c r="AJ129" s="11"/>
      <c r="AK129" s="11" t="s">
        <v>48</v>
      </c>
      <c r="AP129" s="12" t="s">
        <v>48</v>
      </c>
      <c r="AQ129" s="12" t="s">
        <v>48</v>
      </c>
      <c r="AR129" s="12" t="s">
        <v>48</v>
      </c>
      <c r="AS129" s="11"/>
      <c r="AT129" s="11"/>
      <c r="AU129" s="11"/>
      <c r="AV129" s="11"/>
      <c r="AW129" s="27"/>
      <c r="AX129" s="11"/>
      <c r="AY129" s="11" t="s">
        <v>48</v>
      </c>
      <c r="BD129" s="12" t="s">
        <v>48</v>
      </c>
      <c r="BE129" s="12" t="s">
        <v>48</v>
      </c>
      <c r="BF129" s="12" t="s">
        <v>48</v>
      </c>
      <c r="BG129" s="11"/>
      <c r="BH129" s="11"/>
      <c r="BI129" s="11"/>
      <c r="BJ129" s="11"/>
      <c r="BK129" s="27"/>
      <c r="BL129" s="11"/>
      <c r="BM129" s="11" t="s">
        <v>48</v>
      </c>
      <c r="BR129" s="12" t="s">
        <v>48</v>
      </c>
      <c r="BS129" s="12" t="s">
        <v>48</v>
      </c>
      <c r="BT129" s="12" t="s">
        <v>48</v>
      </c>
      <c r="BU129" s="11"/>
      <c r="BV129" s="11"/>
      <c r="BW129" s="11"/>
      <c r="BX129" s="11"/>
      <c r="BY129" s="27"/>
      <c r="BZ129" s="11"/>
      <c r="CA129" s="11" t="s">
        <v>48</v>
      </c>
      <c r="CF129" s="12" t="s">
        <v>48</v>
      </c>
      <c r="CG129" s="12" t="s">
        <v>48</v>
      </c>
      <c r="CH129" s="12" t="s">
        <v>48</v>
      </c>
      <c r="CI129" s="11"/>
      <c r="CJ129" s="11"/>
      <c r="CK129" s="11"/>
      <c r="CL129" s="11"/>
      <c r="CM129" s="27"/>
      <c r="CN129" s="11"/>
      <c r="CO129" s="11" t="s">
        <v>48</v>
      </c>
      <c r="CT129" s="12" t="s">
        <v>48</v>
      </c>
      <c r="CU129" s="12" t="s">
        <v>48</v>
      </c>
      <c r="CV129" s="12" t="s">
        <v>48</v>
      </c>
      <c r="CW129" s="11"/>
      <c r="CX129" s="11"/>
      <c r="CY129" s="11"/>
      <c r="CZ129" s="11"/>
      <c r="DA129" s="27"/>
      <c r="DB129" s="11"/>
      <c r="DC129" s="11" t="s">
        <v>48</v>
      </c>
      <c r="DH129" s="12" t="s">
        <v>48</v>
      </c>
      <c r="DI129" s="12" t="s">
        <v>48</v>
      </c>
      <c r="DJ129" s="12" t="s">
        <v>48</v>
      </c>
      <c r="DK129" s="11"/>
      <c r="DL129" s="11"/>
      <c r="DM129" s="11"/>
      <c r="DN129" s="11"/>
      <c r="DO129" s="27"/>
      <c r="DP129" s="11"/>
      <c r="DQ129" s="11" t="s">
        <v>48</v>
      </c>
      <c r="DV129" s="12" t="s">
        <v>48</v>
      </c>
      <c r="DW129" s="12" t="s">
        <v>48</v>
      </c>
      <c r="DX129" s="12" t="s">
        <v>48</v>
      </c>
      <c r="DY129" s="11"/>
      <c r="DZ129" s="11"/>
      <c r="EA129" s="11"/>
      <c r="EB129" s="11"/>
      <c r="EC129" s="27"/>
      <c r="ED129" s="11"/>
      <c r="EE129" s="11" t="s">
        <v>48</v>
      </c>
      <c r="EJ129" s="12" t="s">
        <v>48</v>
      </c>
      <c r="EK129" s="12" t="s">
        <v>48</v>
      </c>
      <c r="EL129" s="12" t="s">
        <v>48</v>
      </c>
      <c r="EM129" s="11"/>
      <c r="EN129" s="11"/>
      <c r="EO129" s="11"/>
      <c r="EP129" s="11"/>
      <c r="EQ129" s="27"/>
      <c r="ER129" s="11"/>
      <c r="ES129" s="11" t="s">
        <v>48</v>
      </c>
      <c r="EX129" s="12" t="s">
        <v>48</v>
      </c>
      <c r="EY129" s="12" t="s">
        <v>48</v>
      </c>
      <c r="EZ129" s="12" t="s">
        <v>48</v>
      </c>
      <c r="FA129" s="11"/>
      <c r="FB129" s="11"/>
      <c r="FC129" s="11"/>
      <c r="FD129" s="11"/>
      <c r="FE129" s="27"/>
      <c r="FF129" s="11"/>
      <c r="FG129" s="11" t="s">
        <v>48</v>
      </c>
      <c r="FL129" s="12" t="s">
        <v>48</v>
      </c>
      <c r="FM129" s="12" t="s">
        <v>48</v>
      </c>
      <c r="FN129" s="12" t="s">
        <v>48</v>
      </c>
      <c r="FO129" s="11"/>
      <c r="FP129" s="11"/>
      <c r="FQ129" s="11"/>
      <c r="FR129" s="11"/>
      <c r="FS129" s="27"/>
      <c r="FT129" s="11"/>
      <c r="FU129" s="11" t="s">
        <v>48</v>
      </c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N129" s="12" t="s">
        <v>48</v>
      </c>
      <c r="GO129" s="12" t="s">
        <v>48</v>
      </c>
      <c r="GP129" s="12" t="s">
        <v>48</v>
      </c>
      <c r="GQ129" s="11"/>
      <c r="GR129" s="11"/>
      <c r="GS129" s="11"/>
      <c r="GT129" s="11"/>
      <c r="GU129" s="27"/>
      <c r="GV129" s="11"/>
      <c r="GW129" s="11" t="s">
        <v>48</v>
      </c>
      <c r="GX129" s="11"/>
      <c r="GY129" s="11"/>
      <c r="GZ129" s="11"/>
      <c r="HA129" s="11"/>
      <c r="HB129" s="11"/>
      <c r="HC129" s="11"/>
      <c r="HD129" s="11"/>
      <c r="HI129" s="12" t="s">
        <v>48</v>
      </c>
      <c r="HJ129" s="12" t="s">
        <v>48</v>
      </c>
      <c r="HK129" s="12" t="s">
        <v>48</v>
      </c>
      <c r="HL129" s="11"/>
      <c r="HM129" s="11"/>
      <c r="HN129" s="11"/>
      <c r="HO129" s="11"/>
      <c r="HP129" s="27"/>
      <c r="HQ129" s="11"/>
      <c r="HR129" s="11" t="s">
        <v>48</v>
      </c>
      <c r="HW129" s="12" t="s">
        <v>48</v>
      </c>
      <c r="HX129" s="12" t="s">
        <v>48</v>
      </c>
      <c r="HY129" s="12" t="s">
        <v>48</v>
      </c>
    </row>
    <row r="130" spans="2:233" x14ac:dyDescent="0.2">
      <c r="B130" s="8">
        <v>44026</v>
      </c>
      <c r="C130" s="11"/>
      <c r="D130" s="11"/>
      <c r="E130" s="11"/>
      <c r="F130" s="11"/>
      <c r="G130" s="27"/>
      <c r="H130" s="11"/>
      <c r="I130" s="11" t="s">
        <v>48</v>
      </c>
      <c r="J130" s="11"/>
      <c r="K130" s="11"/>
      <c r="L130" s="11"/>
      <c r="M130" s="11"/>
      <c r="N130" s="27"/>
      <c r="O130" s="11"/>
      <c r="P130" s="11" t="s">
        <v>48</v>
      </c>
      <c r="Q130" s="11"/>
      <c r="R130" s="11"/>
      <c r="S130" s="11"/>
      <c r="T130" s="11"/>
      <c r="U130" s="27"/>
      <c r="V130" s="11"/>
      <c r="W130" s="11" t="s">
        <v>48</v>
      </c>
      <c r="AB130" s="12" t="s">
        <v>48</v>
      </c>
      <c r="AC130" s="12" t="s">
        <v>48</v>
      </c>
      <c r="AD130" s="12" t="s">
        <v>48</v>
      </c>
      <c r="AE130" s="11"/>
      <c r="AF130" s="11"/>
      <c r="AG130" s="11"/>
      <c r="AH130" s="11"/>
      <c r="AI130" s="27"/>
      <c r="AJ130" s="11"/>
      <c r="AK130" s="11" t="s">
        <v>48</v>
      </c>
      <c r="AP130" s="12" t="s">
        <v>48</v>
      </c>
      <c r="AQ130" s="12" t="s">
        <v>48</v>
      </c>
      <c r="AR130" s="12" t="s">
        <v>48</v>
      </c>
      <c r="AS130" s="11"/>
      <c r="AT130" s="11"/>
      <c r="AU130" s="11"/>
      <c r="AV130" s="11"/>
      <c r="AW130" s="27"/>
      <c r="AX130" s="11"/>
      <c r="AY130" s="11" t="s">
        <v>48</v>
      </c>
      <c r="BD130" s="12" t="s">
        <v>48</v>
      </c>
      <c r="BE130" s="12" t="s">
        <v>48</v>
      </c>
      <c r="BF130" s="12" t="s">
        <v>48</v>
      </c>
      <c r="BG130" s="11"/>
      <c r="BH130" s="11"/>
      <c r="BI130" s="11"/>
      <c r="BJ130" s="11"/>
      <c r="BK130" s="27"/>
      <c r="BL130" s="11"/>
      <c r="BM130" s="11" t="s">
        <v>48</v>
      </c>
      <c r="BR130" s="12" t="s">
        <v>48</v>
      </c>
      <c r="BS130" s="12" t="s">
        <v>48</v>
      </c>
      <c r="BT130" s="12" t="s">
        <v>48</v>
      </c>
      <c r="BU130" s="11"/>
      <c r="BV130" s="11"/>
      <c r="BW130" s="11"/>
      <c r="BX130" s="11"/>
      <c r="BY130" s="27"/>
      <c r="BZ130" s="11"/>
      <c r="CA130" s="11" t="s">
        <v>48</v>
      </c>
      <c r="CF130" s="12" t="s">
        <v>48</v>
      </c>
      <c r="CG130" s="12" t="s">
        <v>48</v>
      </c>
      <c r="CH130" s="12" t="s">
        <v>48</v>
      </c>
      <c r="CI130" s="11"/>
      <c r="CJ130" s="11"/>
      <c r="CK130" s="11"/>
      <c r="CL130" s="11"/>
      <c r="CM130" s="27"/>
      <c r="CN130" s="11"/>
      <c r="CO130" s="11" t="s">
        <v>48</v>
      </c>
      <c r="CT130" s="12" t="s">
        <v>48</v>
      </c>
      <c r="CU130" s="12" t="s">
        <v>48</v>
      </c>
      <c r="CV130" s="12" t="s">
        <v>48</v>
      </c>
      <c r="CW130" s="11"/>
      <c r="CX130" s="11"/>
      <c r="CY130" s="11"/>
      <c r="CZ130" s="11"/>
      <c r="DA130" s="27"/>
      <c r="DB130" s="11"/>
      <c r="DC130" s="11" t="s">
        <v>48</v>
      </c>
      <c r="DH130" s="12" t="s">
        <v>48</v>
      </c>
      <c r="DI130" s="12" t="s">
        <v>48</v>
      </c>
      <c r="DJ130" s="12" t="s">
        <v>48</v>
      </c>
      <c r="DK130" s="11"/>
      <c r="DL130" s="11"/>
      <c r="DM130" s="11"/>
      <c r="DN130" s="11"/>
      <c r="DO130" s="27"/>
      <c r="DP130" s="11"/>
      <c r="DQ130" s="11" t="s">
        <v>48</v>
      </c>
      <c r="DV130" s="12" t="s">
        <v>48</v>
      </c>
      <c r="DW130" s="12" t="s">
        <v>48</v>
      </c>
      <c r="DX130" s="12" t="s">
        <v>48</v>
      </c>
      <c r="DY130" s="11"/>
      <c r="DZ130" s="11"/>
      <c r="EA130" s="11"/>
      <c r="EB130" s="11"/>
      <c r="EC130" s="27"/>
      <c r="ED130" s="11"/>
      <c r="EE130" s="11" t="s">
        <v>48</v>
      </c>
      <c r="EJ130" s="12" t="s">
        <v>48</v>
      </c>
      <c r="EK130" s="12" t="s">
        <v>48</v>
      </c>
      <c r="EL130" s="12" t="s">
        <v>48</v>
      </c>
      <c r="EM130" s="11"/>
      <c r="EN130" s="11"/>
      <c r="EO130" s="11"/>
      <c r="EP130" s="11"/>
      <c r="EQ130" s="27"/>
      <c r="ER130" s="11"/>
      <c r="ES130" s="11" t="s">
        <v>48</v>
      </c>
      <c r="EX130" s="12" t="s">
        <v>48</v>
      </c>
      <c r="EY130" s="12" t="s">
        <v>48</v>
      </c>
      <c r="EZ130" s="12" t="s">
        <v>48</v>
      </c>
      <c r="FA130" s="11"/>
      <c r="FB130" s="11"/>
      <c r="FC130" s="11"/>
      <c r="FD130" s="11"/>
      <c r="FE130" s="27"/>
      <c r="FF130" s="11"/>
      <c r="FG130" s="11" t="s">
        <v>48</v>
      </c>
      <c r="FL130" s="12" t="s">
        <v>48</v>
      </c>
      <c r="FM130" s="12" t="s">
        <v>48</v>
      </c>
      <c r="FN130" s="12" t="s">
        <v>48</v>
      </c>
      <c r="FO130" s="11"/>
      <c r="FP130" s="11"/>
      <c r="FQ130" s="11"/>
      <c r="FR130" s="11"/>
      <c r="FS130" s="27"/>
      <c r="FT130" s="11"/>
      <c r="FU130" s="11" t="s">
        <v>48</v>
      </c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N130" s="12" t="s">
        <v>48</v>
      </c>
      <c r="GO130" s="12" t="s">
        <v>48</v>
      </c>
      <c r="GP130" s="12" t="s">
        <v>48</v>
      </c>
      <c r="GQ130" s="11"/>
      <c r="GR130" s="11"/>
      <c r="GS130" s="11"/>
      <c r="GT130" s="11"/>
      <c r="GU130" s="27"/>
      <c r="GV130" s="11"/>
      <c r="GW130" s="11" t="s">
        <v>48</v>
      </c>
      <c r="GX130" s="11"/>
      <c r="GY130" s="11"/>
      <c r="GZ130" s="11"/>
      <c r="HA130" s="11"/>
      <c r="HB130" s="11"/>
      <c r="HC130" s="11"/>
      <c r="HD130" s="11"/>
      <c r="HI130" s="12" t="s">
        <v>48</v>
      </c>
      <c r="HJ130" s="12" t="s">
        <v>48</v>
      </c>
      <c r="HK130" s="12" t="s">
        <v>48</v>
      </c>
      <c r="HL130" s="11"/>
      <c r="HM130" s="11"/>
      <c r="HN130" s="11"/>
      <c r="HO130" s="11"/>
      <c r="HP130" s="27"/>
      <c r="HQ130" s="11"/>
      <c r="HR130" s="11" t="s">
        <v>48</v>
      </c>
      <c r="HW130" s="12" t="s">
        <v>48</v>
      </c>
      <c r="HX130" s="12" t="s">
        <v>48</v>
      </c>
      <c r="HY130" s="12" t="s">
        <v>48</v>
      </c>
    </row>
    <row r="131" spans="2:233" x14ac:dyDescent="0.2">
      <c r="B131" s="8">
        <v>44027</v>
      </c>
      <c r="C131" s="11"/>
      <c r="D131" s="11"/>
      <c r="E131" s="11"/>
      <c r="F131" s="11"/>
      <c r="G131" s="27"/>
      <c r="H131" s="11"/>
      <c r="I131" s="11" t="s">
        <v>48</v>
      </c>
      <c r="J131" s="11"/>
      <c r="K131" s="11"/>
      <c r="L131" s="11"/>
      <c r="M131" s="11"/>
      <c r="N131" s="27"/>
      <c r="O131" s="11"/>
      <c r="P131" s="11" t="s">
        <v>48</v>
      </c>
      <c r="Q131" s="11"/>
      <c r="R131" s="11"/>
      <c r="S131" s="11"/>
      <c r="T131" s="11"/>
      <c r="U131" s="27"/>
      <c r="V131" s="11"/>
      <c r="W131" s="11" t="s">
        <v>48</v>
      </c>
      <c r="AB131" s="12" t="s">
        <v>48</v>
      </c>
      <c r="AC131" s="12" t="s">
        <v>48</v>
      </c>
      <c r="AD131" s="12" t="s">
        <v>48</v>
      </c>
      <c r="AE131" s="11"/>
      <c r="AF131" s="11"/>
      <c r="AG131" s="11"/>
      <c r="AH131" s="11"/>
      <c r="AI131" s="27"/>
      <c r="AJ131" s="11"/>
      <c r="AK131" s="11" t="s">
        <v>48</v>
      </c>
      <c r="AP131" s="12" t="s">
        <v>48</v>
      </c>
      <c r="AQ131" s="12" t="s">
        <v>48</v>
      </c>
      <c r="AR131" s="12" t="s">
        <v>48</v>
      </c>
      <c r="AS131" s="11"/>
      <c r="AT131" s="11"/>
      <c r="AU131" s="11"/>
      <c r="AV131" s="11"/>
      <c r="AW131" s="27"/>
      <c r="AX131" s="11"/>
      <c r="AY131" s="11" t="s">
        <v>48</v>
      </c>
      <c r="BD131" s="12" t="s">
        <v>48</v>
      </c>
      <c r="BE131" s="12" t="s">
        <v>48</v>
      </c>
      <c r="BF131" s="12" t="s">
        <v>48</v>
      </c>
      <c r="BG131" s="11"/>
      <c r="BH131" s="11"/>
      <c r="BI131" s="11"/>
      <c r="BJ131" s="11"/>
      <c r="BK131" s="27"/>
      <c r="BL131" s="11"/>
      <c r="BM131" s="11" t="s">
        <v>48</v>
      </c>
      <c r="BR131" s="12" t="s">
        <v>48</v>
      </c>
      <c r="BS131" s="12" t="s">
        <v>48</v>
      </c>
      <c r="BT131" s="12" t="s">
        <v>48</v>
      </c>
      <c r="BU131" s="11"/>
      <c r="BV131" s="11"/>
      <c r="BW131" s="11"/>
      <c r="BX131" s="11"/>
      <c r="BY131" s="27"/>
      <c r="BZ131" s="11"/>
      <c r="CA131" s="11" t="s">
        <v>48</v>
      </c>
      <c r="CF131" s="12" t="s">
        <v>48</v>
      </c>
      <c r="CG131" s="12" t="s">
        <v>48</v>
      </c>
      <c r="CH131" s="12" t="s">
        <v>48</v>
      </c>
      <c r="CI131" s="11"/>
      <c r="CJ131" s="11"/>
      <c r="CK131" s="11"/>
      <c r="CL131" s="11"/>
      <c r="CM131" s="27"/>
      <c r="CN131" s="11"/>
      <c r="CO131" s="11" t="s">
        <v>48</v>
      </c>
      <c r="CT131" s="12" t="s">
        <v>48</v>
      </c>
      <c r="CU131" s="12" t="s">
        <v>48</v>
      </c>
      <c r="CV131" s="12" t="s">
        <v>48</v>
      </c>
      <c r="CW131" s="11"/>
      <c r="CX131" s="11"/>
      <c r="CY131" s="11"/>
      <c r="CZ131" s="11"/>
      <c r="DA131" s="27"/>
      <c r="DB131" s="11"/>
      <c r="DC131" s="11" t="s">
        <v>48</v>
      </c>
      <c r="DH131" s="12" t="s">
        <v>48</v>
      </c>
      <c r="DI131" s="12" t="s">
        <v>48</v>
      </c>
      <c r="DJ131" s="12" t="s">
        <v>48</v>
      </c>
      <c r="DK131" s="11"/>
      <c r="DL131" s="11"/>
      <c r="DM131" s="11"/>
      <c r="DN131" s="11"/>
      <c r="DO131" s="27"/>
      <c r="DP131" s="11"/>
      <c r="DQ131" s="11" t="s">
        <v>48</v>
      </c>
      <c r="DV131" s="12" t="s">
        <v>48</v>
      </c>
      <c r="DW131" s="12" t="s">
        <v>48</v>
      </c>
      <c r="DX131" s="12" t="s">
        <v>48</v>
      </c>
      <c r="DY131" s="11"/>
      <c r="DZ131" s="11"/>
      <c r="EA131" s="11"/>
      <c r="EB131" s="11"/>
      <c r="EC131" s="27"/>
      <c r="ED131" s="11"/>
      <c r="EE131" s="11" t="s">
        <v>48</v>
      </c>
      <c r="EJ131" s="12" t="s">
        <v>48</v>
      </c>
      <c r="EK131" s="12" t="s">
        <v>48</v>
      </c>
      <c r="EL131" s="12" t="s">
        <v>48</v>
      </c>
      <c r="EM131" s="11"/>
      <c r="EN131" s="11"/>
      <c r="EO131" s="11"/>
      <c r="EP131" s="11"/>
      <c r="EQ131" s="27"/>
      <c r="ER131" s="11"/>
      <c r="ES131" s="11" t="s">
        <v>48</v>
      </c>
      <c r="EX131" s="12" t="s">
        <v>48</v>
      </c>
      <c r="EY131" s="12" t="s">
        <v>48</v>
      </c>
      <c r="EZ131" s="12" t="s">
        <v>48</v>
      </c>
      <c r="FA131" s="11"/>
      <c r="FB131" s="11"/>
      <c r="FC131" s="11"/>
      <c r="FD131" s="11"/>
      <c r="FE131" s="27"/>
      <c r="FF131" s="11"/>
      <c r="FG131" s="11" t="s">
        <v>48</v>
      </c>
      <c r="FL131" s="12" t="s">
        <v>48</v>
      </c>
      <c r="FM131" s="12" t="s">
        <v>48</v>
      </c>
      <c r="FN131" s="12" t="s">
        <v>48</v>
      </c>
      <c r="FO131" s="11"/>
      <c r="FP131" s="11"/>
      <c r="FQ131" s="11"/>
      <c r="FR131" s="11"/>
      <c r="FS131" s="27"/>
      <c r="FT131" s="11"/>
      <c r="FU131" s="11" t="s">
        <v>48</v>
      </c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N131" s="12" t="s">
        <v>48</v>
      </c>
      <c r="GO131" s="12" t="s">
        <v>48</v>
      </c>
      <c r="GP131" s="12" t="s">
        <v>48</v>
      </c>
      <c r="GQ131" s="11"/>
      <c r="GR131" s="11"/>
      <c r="GS131" s="11"/>
      <c r="GT131" s="11"/>
      <c r="GU131" s="27"/>
      <c r="GV131" s="11"/>
      <c r="GW131" s="11" t="s">
        <v>48</v>
      </c>
      <c r="GX131" s="11"/>
      <c r="GY131" s="11"/>
      <c r="GZ131" s="11"/>
      <c r="HA131" s="11"/>
      <c r="HB131" s="11"/>
      <c r="HC131" s="11"/>
      <c r="HD131" s="11"/>
      <c r="HI131" s="12" t="s">
        <v>48</v>
      </c>
      <c r="HJ131" s="12" t="s">
        <v>48</v>
      </c>
      <c r="HK131" s="12" t="s">
        <v>48</v>
      </c>
      <c r="HL131" s="11"/>
      <c r="HM131" s="11"/>
      <c r="HN131" s="11"/>
      <c r="HO131" s="11"/>
      <c r="HP131" s="27"/>
      <c r="HQ131" s="11"/>
      <c r="HR131" s="11" t="s">
        <v>48</v>
      </c>
      <c r="HW131" s="12" t="s">
        <v>48</v>
      </c>
      <c r="HX131" s="12" t="s">
        <v>48</v>
      </c>
      <c r="HY131" s="12" t="s">
        <v>48</v>
      </c>
    </row>
    <row r="132" spans="2:233" x14ac:dyDescent="0.2">
      <c r="B132" s="8">
        <v>44028</v>
      </c>
      <c r="C132" s="11"/>
      <c r="D132" s="11"/>
      <c r="E132" s="11"/>
      <c r="F132" s="11"/>
      <c r="G132" s="27"/>
      <c r="H132" s="11"/>
      <c r="I132" s="11" t="s">
        <v>48</v>
      </c>
      <c r="J132" s="11"/>
      <c r="K132" s="11"/>
      <c r="L132" s="11"/>
      <c r="M132" s="11"/>
      <c r="N132" s="27"/>
      <c r="O132" s="11"/>
      <c r="P132" s="11" t="s">
        <v>48</v>
      </c>
      <c r="Q132" s="11"/>
      <c r="R132" s="11"/>
      <c r="S132" s="11"/>
      <c r="T132" s="11"/>
      <c r="U132" s="27"/>
      <c r="V132" s="11"/>
      <c r="W132" s="11" t="s">
        <v>48</v>
      </c>
      <c r="AB132" s="12" t="s">
        <v>48</v>
      </c>
      <c r="AC132" s="12" t="s">
        <v>48</v>
      </c>
      <c r="AD132" s="12" t="s">
        <v>48</v>
      </c>
      <c r="AE132" s="11"/>
      <c r="AF132" s="11"/>
      <c r="AG132" s="11"/>
      <c r="AH132" s="11"/>
      <c r="AI132" s="27"/>
      <c r="AJ132" s="11"/>
      <c r="AK132" s="11" t="s">
        <v>48</v>
      </c>
      <c r="AP132" s="12" t="s">
        <v>48</v>
      </c>
      <c r="AQ132" s="12" t="s">
        <v>48</v>
      </c>
      <c r="AR132" s="12" t="s">
        <v>48</v>
      </c>
      <c r="AS132" s="11"/>
      <c r="AT132" s="11"/>
      <c r="AU132" s="11"/>
      <c r="AV132" s="11"/>
      <c r="AW132" s="27"/>
      <c r="AX132" s="11"/>
      <c r="AY132" s="11" t="s">
        <v>48</v>
      </c>
      <c r="BD132" s="12" t="s">
        <v>48</v>
      </c>
      <c r="BE132" s="12" t="s">
        <v>48</v>
      </c>
      <c r="BF132" s="12" t="s">
        <v>48</v>
      </c>
      <c r="BG132" s="11"/>
      <c r="BH132" s="11"/>
      <c r="BI132" s="11"/>
      <c r="BJ132" s="11"/>
      <c r="BK132" s="27"/>
      <c r="BL132" s="11"/>
      <c r="BM132" s="11" t="s">
        <v>48</v>
      </c>
      <c r="BR132" s="12" t="s">
        <v>48</v>
      </c>
      <c r="BS132" s="12" t="s">
        <v>48</v>
      </c>
      <c r="BT132" s="12" t="s">
        <v>48</v>
      </c>
      <c r="BU132" s="11"/>
      <c r="BV132" s="11"/>
      <c r="BW132" s="11"/>
      <c r="BX132" s="11"/>
      <c r="BY132" s="27"/>
      <c r="BZ132" s="11"/>
      <c r="CA132" s="11" t="s">
        <v>48</v>
      </c>
      <c r="CF132" s="12" t="s">
        <v>48</v>
      </c>
      <c r="CG132" s="12" t="s">
        <v>48</v>
      </c>
      <c r="CH132" s="12" t="s">
        <v>48</v>
      </c>
      <c r="CI132" s="11"/>
      <c r="CJ132" s="11"/>
      <c r="CK132" s="11"/>
      <c r="CL132" s="11"/>
      <c r="CM132" s="27"/>
      <c r="CN132" s="11"/>
      <c r="CO132" s="11" t="s">
        <v>48</v>
      </c>
      <c r="CT132" s="12" t="s">
        <v>48</v>
      </c>
      <c r="CU132" s="12" t="s">
        <v>48</v>
      </c>
      <c r="CV132" s="12" t="s">
        <v>48</v>
      </c>
      <c r="CW132" s="11"/>
      <c r="CX132" s="11"/>
      <c r="CY132" s="11"/>
      <c r="CZ132" s="11"/>
      <c r="DA132" s="27"/>
      <c r="DB132" s="11"/>
      <c r="DC132" s="11" t="s">
        <v>48</v>
      </c>
      <c r="DH132" s="12" t="s">
        <v>48</v>
      </c>
      <c r="DI132" s="12" t="s">
        <v>48</v>
      </c>
      <c r="DJ132" s="12" t="s">
        <v>48</v>
      </c>
      <c r="DK132" s="11"/>
      <c r="DL132" s="11"/>
      <c r="DM132" s="11"/>
      <c r="DN132" s="11"/>
      <c r="DO132" s="27"/>
      <c r="DP132" s="11"/>
      <c r="DQ132" s="11" t="s">
        <v>48</v>
      </c>
      <c r="DV132" s="12" t="s">
        <v>48</v>
      </c>
      <c r="DW132" s="12" t="s">
        <v>48</v>
      </c>
      <c r="DX132" s="12" t="s">
        <v>48</v>
      </c>
      <c r="DY132" s="11"/>
      <c r="DZ132" s="11"/>
      <c r="EA132" s="11"/>
      <c r="EB132" s="11"/>
      <c r="EC132" s="27"/>
      <c r="ED132" s="11"/>
      <c r="EE132" s="11" t="s">
        <v>48</v>
      </c>
      <c r="EJ132" s="12" t="s">
        <v>48</v>
      </c>
      <c r="EK132" s="12" t="s">
        <v>48</v>
      </c>
      <c r="EL132" s="12" t="s">
        <v>48</v>
      </c>
      <c r="EM132" s="11"/>
      <c r="EN132" s="11"/>
      <c r="EO132" s="11"/>
      <c r="EP132" s="11"/>
      <c r="EQ132" s="27"/>
      <c r="ER132" s="11"/>
      <c r="ES132" s="11" t="s">
        <v>48</v>
      </c>
      <c r="EX132" s="12" t="s">
        <v>48</v>
      </c>
      <c r="EY132" s="12" t="s">
        <v>48</v>
      </c>
      <c r="EZ132" s="12" t="s">
        <v>48</v>
      </c>
      <c r="FA132" s="11"/>
      <c r="FB132" s="11"/>
      <c r="FC132" s="11"/>
      <c r="FD132" s="11"/>
      <c r="FE132" s="27"/>
      <c r="FF132" s="11"/>
      <c r="FG132" s="11" t="s">
        <v>48</v>
      </c>
      <c r="FL132" s="12" t="s">
        <v>48</v>
      </c>
      <c r="FM132" s="12" t="s">
        <v>48</v>
      </c>
      <c r="FN132" s="12" t="s">
        <v>48</v>
      </c>
      <c r="FO132" s="11"/>
      <c r="FP132" s="11"/>
      <c r="FQ132" s="11"/>
      <c r="FR132" s="11"/>
      <c r="FS132" s="27"/>
      <c r="FT132" s="11"/>
      <c r="FU132" s="11" t="s">
        <v>48</v>
      </c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N132" s="12" t="s">
        <v>48</v>
      </c>
      <c r="GO132" s="12" t="s">
        <v>48</v>
      </c>
      <c r="GP132" s="12" t="s">
        <v>48</v>
      </c>
      <c r="GQ132" s="11"/>
      <c r="GR132" s="11"/>
      <c r="GS132" s="11"/>
      <c r="GT132" s="11"/>
      <c r="GU132" s="27"/>
      <c r="GV132" s="11"/>
      <c r="GW132" s="11" t="s">
        <v>48</v>
      </c>
      <c r="GX132" s="11"/>
      <c r="GY132" s="11"/>
      <c r="GZ132" s="11"/>
      <c r="HA132" s="11"/>
      <c r="HB132" s="11"/>
      <c r="HC132" s="11"/>
      <c r="HD132" s="11"/>
      <c r="HI132" s="12" t="s">
        <v>48</v>
      </c>
      <c r="HJ132" s="12" t="s">
        <v>48</v>
      </c>
      <c r="HK132" s="12" t="s">
        <v>48</v>
      </c>
      <c r="HL132" s="11"/>
      <c r="HM132" s="11"/>
      <c r="HN132" s="11"/>
      <c r="HO132" s="11"/>
      <c r="HP132" s="27"/>
      <c r="HQ132" s="11"/>
      <c r="HR132" s="11" t="s">
        <v>48</v>
      </c>
      <c r="HW132" s="12" t="s">
        <v>48</v>
      </c>
      <c r="HX132" s="12" t="s">
        <v>48</v>
      </c>
      <c r="HY132" s="12" t="s">
        <v>48</v>
      </c>
    </row>
    <row r="133" spans="2:233" x14ac:dyDescent="0.2">
      <c r="B133" s="8">
        <v>44029</v>
      </c>
      <c r="C133" s="11"/>
      <c r="D133" s="11"/>
      <c r="E133" s="11"/>
      <c r="F133" s="11"/>
      <c r="G133" s="27"/>
      <c r="H133" s="11"/>
      <c r="I133" s="11" t="s">
        <v>48</v>
      </c>
      <c r="J133" s="11"/>
      <c r="K133" s="11"/>
      <c r="L133" s="11"/>
      <c r="M133" s="11"/>
      <c r="N133" s="27"/>
      <c r="O133" s="11"/>
      <c r="P133" s="11" t="s">
        <v>48</v>
      </c>
      <c r="Q133" s="11"/>
      <c r="R133" s="11"/>
      <c r="S133" s="11"/>
      <c r="T133" s="11"/>
      <c r="U133" s="27"/>
      <c r="V133" s="11"/>
      <c r="W133" s="11" t="s">
        <v>48</v>
      </c>
      <c r="AB133" s="12" t="s">
        <v>48</v>
      </c>
      <c r="AC133" s="12" t="s">
        <v>48</v>
      </c>
      <c r="AD133" s="12" t="s">
        <v>48</v>
      </c>
      <c r="AE133" s="11"/>
      <c r="AF133" s="11"/>
      <c r="AG133" s="11"/>
      <c r="AH133" s="11"/>
      <c r="AI133" s="27"/>
      <c r="AJ133" s="11"/>
      <c r="AK133" s="11" t="s">
        <v>48</v>
      </c>
      <c r="AP133" s="12" t="s">
        <v>48</v>
      </c>
      <c r="AQ133" s="12" t="s">
        <v>48</v>
      </c>
      <c r="AR133" s="12" t="s">
        <v>48</v>
      </c>
      <c r="AS133" s="11"/>
      <c r="AT133" s="11"/>
      <c r="AU133" s="11"/>
      <c r="AV133" s="11"/>
      <c r="AW133" s="27"/>
      <c r="AX133" s="11"/>
      <c r="AY133" s="11" t="s">
        <v>48</v>
      </c>
      <c r="BD133" s="12" t="s">
        <v>48</v>
      </c>
      <c r="BE133" s="12" t="s">
        <v>48</v>
      </c>
      <c r="BF133" s="12" t="s">
        <v>48</v>
      </c>
      <c r="BG133" s="11"/>
      <c r="BH133" s="11"/>
      <c r="BI133" s="11"/>
      <c r="BJ133" s="11"/>
      <c r="BK133" s="27"/>
      <c r="BL133" s="11"/>
      <c r="BM133" s="11" t="s">
        <v>48</v>
      </c>
      <c r="BR133" s="12" t="s">
        <v>48</v>
      </c>
      <c r="BS133" s="12" t="s">
        <v>48</v>
      </c>
      <c r="BT133" s="12" t="s">
        <v>48</v>
      </c>
      <c r="BU133" s="11"/>
      <c r="BV133" s="11"/>
      <c r="BW133" s="11"/>
      <c r="BX133" s="11"/>
      <c r="BY133" s="27"/>
      <c r="BZ133" s="11"/>
      <c r="CA133" s="11" t="s">
        <v>48</v>
      </c>
      <c r="CF133" s="12" t="s">
        <v>48</v>
      </c>
      <c r="CG133" s="12" t="s">
        <v>48</v>
      </c>
      <c r="CH133" s="12" t="s">
        <v>48</v>
      </c>
      <c r="CI133" s="11"/>
      <c r="CJ133" s="11"/>
      <c r="CK133" s="11"/>
      <c r="CL133" s="11"/>
      <c r="CM133" s="27"/>
      <c r="CN133" s="11"/>
      <c r="CO133" s="11" t="s">
        <v>48</v>
      </c>
      <c r="CT133" s="12" t="s">
        <v>48</v>
      </c>
      <c r="CU133" s="12" t="s">
        <v>48</v>
      </c>
      <c r="CV133" s="12" t="s">
        <v>48</v>
      </c>
      <c r="CW133" s="11"/>
      <c r="CX133" s="11"/>
      <c r="CY133" s="11"/>
      <c r="CZ133" s="11"/>
      <c r="DA133" s="27"/>
      <c r="DB133" s="11"/>
      <c r="DC133" s="11" t="s">
        <v>48</v>
      </c>
      <c r="DH133" s="12" t="s">
        <v>48</v>
      </c>
      <c r="DI133" s="12" t="s">
        <v>48</v>
      </c>
      <c r="DJ133" s="12" t="s">
        <v>48</v>
      </c>
      <c r="DK133" s="11"/>
      <c r="DL133" s="11"/>
      <c r="DM133" s="11"/>
      <c r="DN133" s="11"/>
      <c r="DO133" s="27"/>
      <c r="DP133" s="11"/>
      <c r="DQ133" s="11" t="s">
        <v>48</v>
      </c>
      <c r="DV133" s="12" t="s">
        <v>48</v>
      </c>
      <c r="DW133" s="12" t="s">
        <v>48</v>
      </c>
      <c r="DX133" s="12" t="s">
        <v>48</v>
      </c>
      <c r="DY133" s="11"/>
      <c r="DZ133" s="11"/>
      <c r="EA133" s="11"/>
      <c r="EB133" s="11"/>
      <c r="EC133" s="27"/>
      <c r="ED133" s="11"/>
      <c r="EE133" s="11" t="s">
        <v>48</v>
      </c>
      <c r="EJ133" s="12" t="s">
        <v>48</v>
      </c>
      <c r="EK133" s="12" t="s">
        <v>48</v>
      </c>
      <c r="EL133" s="12" t="s">
        <v>48</v>
      </c>
      <c r="EM133" s="11"/>
      <c r="EN133" s="11"/>
      <c r="EO133" s="11"/>
      <c r="EP133" s="11"/>
      <c r="EQ133" s="27"/>
      <c r="ER133" s="11"/>
      <c r="ES133" s="11" t="s">
        <v>48</v>
      </c>
      <c r="EX133" s="12" t="s">
        <v>48</v>
      </c>
      <c r="EY133" s="12" t="s">
        <v>48</v>
      </c>
      <c r="EZ133" s="12" t="s">
        <v>48</v>
      </c>
      <c r="FA133" s="11"/>
      <c r="FB133" s="11"/>
      <c r="FC133" s="11"/>
      <c r="FD133" s="11"/>
      <c r="FE133" s="27"/>
      <c r="FF133" s="11"/>
      <c r="FG133" s="11" t="s">
        <v>48</v>
      </c>
      <c r="FL133" s="12" t="s">
        <v>48</v>
      </c>
      <c r="FM133" s="12" t="s">
        <v>48</v>
      </c>
      <c r="FN133" s="12" t="s">
        <v>48</v>
      </c>
      <c r="FO133" s="11"/>
      <c r="FP133" s="11"/>
      <c r="FQ133" s="11"/>
      <c r="FR133" s="11"/>
      <c r="FS133" s="27"/>
      <c r="FT133" s="11"/>
      <c r="FU133" s="11" t="s">
        <v>48</v>
      </c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N133" s="12" t="s">
        <v>48</v>
      </c>
      <c r="GO133" s="12" t="s">
        <v>48</v>
      </c>
      <c r="GP133" s="12" t="s">
        <v>48</v>
      </c>
      <c r="GQ133" s="11"/>
      <c r="GR133" s="11"/>
      <c r="GS133" s="11"/>
      <c r="GT133" s="11"/>
      <c r="GU133" s="27"/>
      <c r="GV133" s="11"/>
      <c r="GW133" s="11" t="s">
        <v>48</v>
      </c>
      <c r="GX133" s="11"/>
      <c r="GY133" s="11"/>
      <c r="GZ133" s="11"/>
      <c r="HA133" s="11"/>
      <c r="HB133" s="11"/>
      <c r="HC133" s="11"/>
      <c r="HD133" s="11"/>
      <c r="HI133" s="12" t="s">
        <v>48</v>
      </c>
      <c r="HJ133" s="12" t="s">
        <v>48</v>
      </c>
      <c r="HK133" s="12" t="s">
        <v>48</v>
      </c>
      <c r="HL133" s="11"/>
      <c r="HM133" s="11"/>
      <c r="HN133" s="11"/>
      <c r="HO133" s="11"/>
      <c r="HP133" s="27"/>
      <c r="HQ133" s="11"/>
      <c r="HR133" s="11" t="s">
        <v>48</v>
      </c>
      <c r="HW133" s="12" t="s">
        <v>48</v>
      </c>
      <c r="HX133" s="12" t="s">
        <v>48</v>
      </c>
      <c r="HY133" s="12" t="s">
        <v>48</v>
      </c>
    </row>
    <row r="134" spans="2:233" x14ac:dyDescent="0.2">
      <c r="B134" s="8">
        <v>44030</v>
      </c>
      <c r="C134" s="11"/>
      <c r="D134" s="11"/>
      <c r="E134" s="11"/>
      <c r="F134" s="11"/>
      <c r="G134" s="27"/>
      <c r="H134" s="11"/>
      <c r="I134" s="11" t="s">
        <v>48</v>
      </c>
      <c r="J134" s="11"/>
      <c r="K134" s="11"/>
      <c r="L134" s="11"/>
      <c r="M134" s="11"/>
      <c r="N134" s="27"/>
      <c r="O134" s="11"/>
      <c r="P134" s="11" t="s">
        <v>48</v>
      </c>
      <c r="Q134" s="11"/>
      <c r="R134" s="11"/>
      <c r="S134" s="11"/>
      <c r="T134" s="11"/>
      <c r="U134" s="27"/>
      <c r="V134" s="11"/>
      <c r="W134" s="11" t="s">
        <v>48</v>
      </c>
      <c r="AB134" s="12" t="s">
        <v>48</v>
      </c>
      <c r="AC134" s="12" t="s">
        <v>48</v>
      </c>
      <c r="AD134" s="12" t="s">
        <v>48</v>
      </c>
      <c r="AE134" s="11"/>
      <c r="AF134" s="11"/>
      <c r="AG134" s="11"/>
      <c r="AH134" s="11"/>
      <c r="AI134" s="27"/>
      <c r="AJ134" s="11"/>
      <c r="AK134" s="11" t="s">
        <v>48</v>
      </c>
      <c r="AP134" s="12" t="s">
        <v>48</v>
      </c>
      <c r="AQ134" s="12" t="s">
        <v>48</v>
      </c>
      <c r="AR134" s="12" t="s">
        <v>48</v>
      </c>
      <c r="AS134" s="11"/>
      <c r="AT134" s="11"/>
      <c r="AU134" s="11"/>
      <c r="AV134" s="11"/>
      <c r="AW134" s="27"/>
      <c r="AX134" s="11"/>
      <c r="AY134" s="11" t="s">
        <v>48</v>
      </c>
      <c r="BD134" s="12" t="s">
        <v>48</v>
      </c>
      <c r="BE134" s="12" t="s">
        <v>48</v>
      </c>
      <c r="BF134" s="12" t="s">
        <v>48</v>
      </c>
      <c r="BG134" s="11"/>
      <c r="BH134" s="11"/>
      <c r="BI134" s="11"/>
      <c r="BJ134" s="11"/>
      <c r="BK134" s="27"/>
      <c r="BL134" s="11"/>
      <c r="BM134" s="11" t="s">
        <v>48</v>
      </c>
      <c r="BR134" s="12" t="s">
        <v>48</v>
      </c>
      <c r="BS134" s="12" t="s">
        <v>48</v>
      </c>
      <c r="BT134" s="12" t="s">
        <v>48</v>
      </c>
      <c r="BU134" s="11"/>
      <c r="BV134" s="11"/>
      <c r="BW134" s="11"/>
      <c r="BX134" s="11"/>
      <c r="BY134" s="27"/>
      <c r="BZ134" s="11"/>
      <c r="CA134" s="11" t="s">
        <v>48</v>
      </c>
      <c r="CF134" s="12" t="s">
        <v>48</v>
      </c>
      <c r="CG134" s="12" t="s">
        <v>48</v>
      </c>
      <c r="CH134" s="12" t="s">
        <v>48</v>
      </c>
      <c r="CI134" s="11"/>
      <c r="CJ134" s="11"/>
      <c r="CK134" s="11"/>
      <c r="CL134" s="11"/>
      <c r="CM134" s="27"/>
      <c r="CN134" s="11"/>
      <c r="CO134" s="11" t="s">
        <v>48</v>
      </c>
      <c r="CT134" s="12" t="s">
        <v>48</v>
      </c>
      <c r="CU134" s="12" t="s">
        <v>48</v>
      </c>
      <c r="CV134" s="12" t="s">
        <v>48</v>
      </c>
      <c r="CW134" s="11"/>
      <c r="CX134" s="11"/>
      <c r="CY134" s="11"/>
      <c r="CZ134" s="11"/>
      <c r="DA134" s="27"/>
      <c r="DB134" s="11"/>
      <c r="DC134" s="11" t="s">
        <v>48</v>
      </c>
      <c r="DH134" s="12" t="s">
        <v>48</v>
      </c>
      <c r="DI134" s="12" t="s">
        <v>48</v>
      </c>
      <c r="DJ134" s="12" t="s">
        <v>48</v>
      </c>
      <c r="DK134" s="11"/>
      <c r="DL134" s="11"/>
      <c r="DM134" s="11"/>
      <c r="DN134" s="11"/>
      <c r="DO134" s="27"/>
      <c r="DP134" s="11"/>
      <c r="DQ134" s="11" t="s">
        <v>48</v>
      </c>
      <c r="DV134" s="12" t="s">
        <v>48</v>
      </c>
      <c r="DW134" s="12" t="s">
        <v>48</v>
      </c>
      <c r="DX134" s="12" t="s">
        <v>48</v>
      </c>
      <c r="DY134" s="11"/>
      <c r="DZ134" s="11"/>
      <c r="EA134" s="11"/>
      <c r="EB134" s="11"/>
      <c r="EC134" s="27"/>
      <c r="ED134" s="11"/>
      <c r="EE134" s="11" t="s">
        <v>48</v>
      </c>
      <c r="EJ134" s="12" t="s">
        <v>48</v>
      </c>
      <c r="EK134" s="12" t="s">
        <v>48</v>
      </c>
      <c r="EL134" s="12" t="s">
        <v>48</v>
      </c>
      <c r="EM134" s="11"/>
      <c r="EN134" s="11"/>
      <c r="EO134" s="11"/>
      <c r="EP134" s="11"/>
      <c r="EQ134" s="27"/>
      <c r="ER134" s="11"/>
      <c r="ES134" s="11" t="s">
        <v>48</v>
      </c>
      <c r="EX134" s="12" t="s">
        <v>48</v>
      </c>
      <c r="EY134" s="12" t="s">
        <v>48</v>
      </c>
      <c r="EZ134" s="12" t="s">
        <v>48</v>
      </c>
      <c r="FA134" s="11"/>
      <c r="FB134" s="11"/>
      <c r="FC134" s="11"/>
      <c r="FD134" s="11"/>
      <c r="FE134" s="27"/>
      <c r="FF134" s="11"/>
      <c r="FG134" s="11" t="s">
        <v>48</v>
      </c>
      <c r="FL134" s="12" t="s">
        <v>48</v>
      </c>
      <c r="FM134" s="12" t="s">
        <v>48</v>
      </c>
      <c r="FN134" s="12" t="s">
        <v>48</v>
      </c>
      <c r="FO134" s="11"/>
      <c r="FP134" s="11"/>
      <c r="FQ134" s="11"/>
      <c r="FR134" s="11"/>
      <c r="FS134" s="27"/>
      <c r="FT134" s="11"/>
      <c r="FU134" s="11" t="s">
        <v>48</v>
      </c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N134" s="12" t="s">
        <v>48</v>
      </c>
      <c r="GO134" s="12" t="s">
        <v>48</v>
      </c>
      <c r="GP134" s="12" t="s">
        <v>48</v>
      </c>
      <c r="GQ134" s="11"/>
      <c r="GR134" s="11"/>
      <c r="GS134" s="11"/>
      <c r="GT134" s="11"/>
      <c r="GU134" s="27"/>
      <c r="GV134" s="11"/>
      <c r="GW134" s="11" t="s">
        <v>48</v>
      </c>
      <c r="GX134" s="11"/>
      <c r="GY134" s="11"/>
      <c r="GZ134" s="11"/>
      <c r="HA134" s="11"/>
      <c r="HB134" s="11"/>
      <c r="HC134" s="11"/>
      <c r="HD134" s="11"/>
      <c r="HI134" s="12" t="s">
        <v>48</v>
      </c>
      <c r="HJ134" s="12" t="s">
        <v>48</v>
      </c>
      <c r="HK134" s="12" t="s">
        <v>48</v>
      </c>
      <c r="HL134" s="11"/>
      <c r="HM134" s="11"/>
      <c r="HN134" s="11"/>
      <c r="HO134" s="11"/>
      <c r="HP134" s="27"/>
      <c r="HQ134" s="11"/>
      <c r="HR134" s="11" t="s">
        <v>48</v>
      </c>
      <c r="HW134" s="12" t="s">
        <v>48</v>
      </c>
      <c r="HX134" s="12" t="s">
        <v>48</v>
      </c>
      <c r="HY134" s="12" t="s">
        <v>48</v>
      </c>
    </row>
    <row r="135" spans="2:233" x14ac:dyDescent="0.2">
      <c r="B135" s="8">
        <v>44031</v>
      </c>
      <c r="C135" s="11"/>
      <c r="D135" s="11"/>
      <c r="E135" s="11"/>
      <c r="F135" s="11"/>
      <c r="G135" s="27"/>
      <c r="H135" s="11"/>
      <c r="I135" s="11" t="s">
        <v>48</v>
      </c>
      <c r="J135" s="11"/>
      <c r="K135" s="11"/>
      <c r="L135" s="11"/>
      <c r="M135" s="11"/>
      <c r="N135" s="27"/>
      <c r="O135" s="11"/>
      <c r="P135" s="11" t="s">
        <v>48</v>
      </c>
      <c r="Q135" s="11"/>
      <c r="R135" s="11"/>
      <c r="S135" s="11"/>
      <c r="T135" s="11"/>
      <c r="U135" s="27"/>
      <c r="V135" s="11"/>
      <c r="W135" s="11" t="s">
        <v>48</v>
      </c>
      <c r="AB135" s="12" t="s">
        <v>48</v>
      </c>
      <c r="AC135" s="12" t="s">
        <v>48</v>
      </c>
      <c r="AD135" s="12" t="s">
        <v>48</v>
      </c>
      <c r="AE135" s="11"/>
      <c r="AF135" s="11"/>
      <c r="AG135" s="11"/>
      <c r="AH135" s="11"/>
      <c r="AI135" s="27"/>
      <c r="AJ135" s="11"/>
      <c r="AK135" s="11" t="s">
        <v>48</v>
      </c>
      <c r="AP135" s="12" t="s">
        <v>48</v>
      </c>
      <c r="AQ135" s="12" t="s">
        <v>48</v>
      </c>
      <c r="AR135" s="12" t="s">
        <v>48</v>
      </c>
      <c r="AS135" s="11"/>
      <c r="AT135" s="11"/>
      <c r="AU135" s="11"/>
      <c r="AV135" s="11"/>
      <c r="AW135" s="27"/>
      <c r="AX135" s="11"/>
      <c r="AY135" s="11" t="s">
        <v>48</v>
      </c>
      <c r="BD135" s="12" t="s">
        <v>48</v>
      </c>
      <c r="BE135" s="12" t="s">
        <v>48</v>
      </c>
      <c r="BF135" s="12" t="s">
        <v>48</v>
      </c>
      <c r="BG135" s="11"/>
      <c r="BH135" s="11"/>
      <c r="BI135" s="11"/>
      <c r="BJ135" s="11"/>
      <c r="BK135" s="27"/>
      <c r="BL135" s="11"/>
      <c r="BM135" s="11" t="s">
        <v>48</v>
      </c>
      <c r="BR135" s="12" t="s">
        <v>48</v>
      </c>
      <c r="BS135" s="12" t="s">
        <v>48</v>
      </c>
      <c r="BT135" s="12" t="s">
        <v>48</v>
      </c>
      <c r="BU135" s="11"/>
      <c r="BV135" s="11"/>
      <c r="BW135" s="11"/>
      <c r="BX135" s="11"/>
      <c r="BY135" s="27"/>
      <c r="BZ135" s="11"/>
      <c r="CA135" s="11" t="s">
        <v>48</v>
      </c>
      <c r="CF135" s="12" t="s">
        <v>48</v>
      </c>
      <c r="CG135" s="12" t="s">
        <v>48</v>
      </c>
      <c r="CH135" s="12" t="s">
        <v>48</v>
      </c>
      <c r="CI135" s="11"/>
      <c r="CJ135" s="11"/>
      <c r="CK135" s="11"/>
      <c r="CL135" s="11"/>
      <c r="CM135" s="27"/>
      <c r="CN135" s="11"/>
      <c r="CO135" s="11" t="s">
        <v>48</v>
      </c>
      <c r="CT135" s="12" t="s">
        <v>48</v>
      </c>
      <c r="CU135" s="12" t="s">
        <v>48</v>
      </c>
      <c r="CV135" s="12" t="s">
        <v>48</v>
      </c>
      <c r="CW135" s="11"/>
      <c r="CX135" s="11"/>
      <c r="CY135" s="11"/>
      <c r="CZ135" s="11"/>
      <c r="DA135" s="27"/>
      <c r="DB135" s="11"/>
      <c r="DC135" s="11" t="s">
        <v>48</v>
      </c>
      <c r="DH135" s="12" t="s">
        <v>48</v>
      </c>
      <c r="DI135" s="12" t="s">
        <v>48</v>
      </c>
      <c r="DJ135" s="12" t="s">
        <v>48</v>
      </c>
      <c r="DK135" s="11"/>
      <c r="DL135" s="11"/>
      <c r="DM135" s="11"/>
      <c r="DN135" s="11"/>
      <c r="DO135" s="27"/>
      <c r="DP135" s="11"/>
      <c r="DQ135" s="11" t="s">
        <v>48</v>
      </c>
      <c r="DV135" s="12" t="s">
        <v>48</v>
      </c>
      <c r="DW135" s="12" t="s">
        <v>48</v>
      </c>
      <c r="DX135" s="12" t="s">
        <v>48</v>
      </c>
      <c r="DY135" s="11"/>
      <c r="DZ135" s="11"/>
      <c r="EA135" s="11"/>
      <c r="EB135" s="11"/>
      <c r="EC135" s="27"/>
      <c r="ED135" s="11"/>
      <c r="EE135" s="11" t="s">
        <v>48</v>
      </c>
      <c r="EJ135" s="12" t="s">
        <v>48</v>
      </c>
      <c r="EK135" s="12" t="s">
        <v>48</v>
      </c>
      <c r="EL135" s="12" t="s">
        <v>48</v>
      </c>
      <c r="EM135" s="11"/>
      <c r="EN135" s="11"/>
      <c r="EO135" s="11"/>
      <c r="EP135" s="11"/>
      <c r="EQ135" s="27"/>
      <c r="ER135" s="11"/>
      <c r="ES135" s="11" t="s">
        <v>48</v>
      </c>
      <c r="EX135" s="12" t="s">
        <v>48</v>
      </c>
      <c r="EY135" s="12" t="s">
        <v>48</v>
      </c>
      <c r="EZ135" s="12" t="s">
        <v>48</v>
      </c>
      <c r="FA135" s="11"/>
      <c r="FB135" s="11"/>
      <c r="FC135" s="11"/>
      <c r="FD135" s="11"/>
      <c r="FE135" s="27"/>
      <c r="FF135" s="11"/>
      <c r="FG135" s="11" t="s">
        <v>48</v>
      </c>
      <c r="FL135" s="12" t="s">
        <v>48</v>
      </c>
      <c r="FM135" s="12" t="s">
        <v>48</v>
      </c>
      <c r="FN135" s="12" t="s">
        <v>48</v>
      </c>
      <c r="FO135" s="11"/>
      <c r="FP135" s="11"/>
      <c r="FQ135" s="11"/>
      <c r="FR135" s="11"/>
      <c r="FS135" s="27"/>
      <c r="FT135" s="11"/>
      <c r="FU135" s="11" t="s">
        <v>48</v>
      </c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N135" s="12" t="s">
        <v>48</v>
      </c>
      <c r="GO135" s="12" t="s">
        <v>48</v>
      </c>
      <c r="GP135" s="12" t="s">
        <v>48</v>
      </c>
      <c r="GQ135" s="11"/>
      <c r="GR135" s="11"/>
      <c r="GS135" s="11"/>
      <c r="GT135" s="11"/>
      <c r="GU135" s="27"/>
      <c r="GV135" s="11"/>
      <c r="GW135" s="11" t="s">
        <v>48</v>
      </c>
      <c r="GX135" s="11"/>
      <c r="GY135" s="11"/>
      <c r="GZ135" s="11"/>
      <c r="HA135" s="11"/>
      <c r="HB135" s="11"/>
      <c r="HC135" s="11"/>
      <c r="HD135" s="11"/>
      <c r="HI135" s="12" t="s">
        <v>48</v>
      </c>
      <c r="HJ135" s="12" t="s">
        <v>48</v>
      </c>
      <c r="HK135" s="12" t="s">
        <v>48</v>
      </c>
      <c r="HL135" s="11"/>
      <c r="HM135" s="11"/>
      <c r="HN135" s="11"/>
      <c r="HO135" s="11"/>
      <c r="HP135" s="27"/>
      <c r="HQ135" s="11"/>
      <c r="HR135" s="11" t="s">
        <v>48</v>
      </c>
      <c r="HW135" s="12" t="s">
        <v>48</v>
      </c>
      <c r="HX135" s="12" t="s">
        <v>48</v>
      </c>
      <c r="HY135" s="12" t="s">
        <v>48</v>
      </c>
    </row>
    <row r="136" spans="2:233" x14ac:dyDescent="0.2">
      <c r="B136" s="8">
        <v>44032</v>
      </c>
      <c r="C136" s="11"/>
      <c r="D136" s="11"/>
      <c r="E136" s="11"/>
      <c r="F136" s="11"/>
      <c r="G136" s="27"/>
      <c r="H136" s="11"/>
      <c r="I136" s="11" t="s">
        <v>48</v>
      </c>
      <c r="J136" s="11"/>
      <c r="K136" s="11"/>
      <c r="L136" s="11"/>
      <c r="M136" s="11"/>
      <c r="N136" s="27"/>
      <c r="O136" s="11"/>
      <c r="P136" s="11" t="s">
        <v>48</v>
      </c>
      <c r="Q136" s="11"/>
      <c r="R136" s="11"/>
      <c r="S136" s="11"/>
      <c r="T136" s="11"/>
      <c r="U136" s="27"/>
      <c r="V136" s="11"/>
      <c r="W136" s="11" t="s">
        <v>48</v>
      </c>
      <c r="AB136" s="12" t="s">
        <v>48</v>
      </c>
      <c r="AC136" s="12" t="s">
        <v>48</v>
      </c>
      <c r="AD136" s="12" t="s">
        <v>48</v>
      </c>
      <c r="AE136" s="11"/>
      <c r="AF136" s="11"/>
      <c r="AG136" s="11"/>
      <c r="AH136" s="11"/>
      <c r="AI136" s="27"/>
      <c r="AJ136" s="11"/>
      <c r="AK136" s="11" t="s">
        <v>48</v>
      </c>
      <c r="AP136" s="12" t="s">
        <v>48</v>
      </c>
      <c r="AQ136" s="12" t="s">
        <v>48</v>
      </c>
      <c r="AR136" s="12" t="s">
        <v>48</v>
      </c>
      <c r="AS136" s="11"/>
      <c r="AT136" s="11"/>
      <c r="AU136" s="11"/>
      <c r="AV136" s="11"/>
      <c r="AW136" s="27"/>
      <c r="AX136" s="11"/>
      <c r="AY136" s="11" t="s">
        <v>48</v>
      </c>
      <c r="BD136" s="12" t="s">
        <v>48</v>
      </c>
      <c r="BE136" s="12" t="s">
        <v>48</v>
      </c>
      <c r="BF136" s="12" t="s">
        <v>48</v>
      </c>
      <c r="BG136" s="11"/>
      <c r="BH136" s="11"/>
      <c r="BI136" s="11"/>
      <c r="BJ136" s="11"/>
      <c r="BK136" s="27"/>
      <c r="BL136" s="11"/>
      <c r="BM136" s="11" t="s">
        <v>48</v>
      </c>
      <c r="BR136" s="12" t="s">
        <v>48</v>
      </c>
      <c r="BS136" s="12" t="s">
        <v>48</v>
      </c>
      <c r="BT136" s="12" t="s">
        <v>48</v>
      </c>
      <c r="BU136" s="11"/>
      <c r="BV136" s="11"/>
      <c r="BW136" s="11"/>
      <c r="BX136" s="11"/>
      <c r="BY136" s="27"/>
      <c r="BZ136" s="11"/>
      <c r="CA136" s="11" t="s">
        <v>48</v>
      </c>
      <c r="CF136" s="12" t="s">
        <v>48</v>
      </c>
      <c r="CG136" s="12" t="s">
        <v>48</v>
      </c>
      <c r="CH136" s="12" t="s">
        <v>48</v>
      </c>
      <c r="CI136" s="11"/>
      <c r="CJ136" s="11"/>
      <c r="CK136" s="11"/>
      <c r="CL136" s="11"/>
      <c r="CM136" s="27"/>
      <c r="CN136" s="11"/>
      <c r="CO136" s="11" t="s">
        <v>48</v>
      </c>
      <c r="CT136" s="12" t="s">
        <v>48</v>
      </c>
      <c r="CU136" s="12" t="s">
        <v>48</v>
      </c>
      <c r="CV136" s="12" t="s">
        <v>48</v>
      </c>
      <c r="CW136" s="11"/>
      <c r="CX136" s="11"/>
      <c r="CY136" s="11"/>
      <c r="CZ136" s="11"/>
      <c r="DA136" s="27"/>
      <c r="DB136" s="11"/>
      <c r="DC136" s="11" t="s">
        <v>48</v>
      </c>
      <c r="DH136" s="12" t="s">
        <v>48</v>
      </c>
      <c r="DI136" s="12" t="s">
        <v>48</v>
      </c>
      <c r="DJ136" s="12" t="s">
        <v>48</v>
      </c>
      <c r="DK136" s="11"/>
      <c r="DL136" s="11"/>
      <c r="DM136" s="11"/>
      <c r="DN136" s="11"/>
      <c r="DO136" s="27"/>
      <c r="DP136" s="11"/>
      <c r="DQ136" s="11" t="s">
        <v>48</v>
      </c>
      <c r="DV136" s="12" t="s">
        <v>48</v>
      </c>
      <c r="DW136" s="12" t="s">
        <v>48</v>
      </c>
      <c r="DX136" s="12" t="s">
        <v>48</v>
      </c>
      <c r="DY136" s="11"/>
      <c r="DZ136" s="11"/>
      <c r="EA136" s="11"/>
      <c r="EB136" s="11"/>
      <c r="EC136" s="27"/>
      <c r="ED136" s="11"/>
      <c r="EE136" s="11" t="s">
        <v>48</v>
      </c>
      <c r="EJ136" s="12" t="s">
        <v>48</v>
      </c>
      <c r="EK136" s="12" t="s">
        <v>48</v>
      </c>
      <c r="EL136" s="12" t="s">
        <v>48</v>
      </c>
      <c r="EM136" s="11"/>
      <c r="EN136" s="11"/>
      <c r="EO136" s="11"/>
      <c r="EP136" s="11"/>
      <c r="EQ136" s="27"/>
      <c r="ER136" s="11"/>
      <c r="ES136" s="11" t="s">
        <v>48</v>
      </c>
      <c r="EX136" s="12" t="s">
        <v>48</v>
      </c>
      <c r="EY136" s="12" t="s">
        <v>48</v>
      </c>
      <c r="EZ136" s="12" t="s">
        <v>48</v>
      </c>
      <c r="FA136" s="11"/>
      <c r="FB136" s="11"/>
      <c r="FC136" s="11"/>
      <c r="FD136" s="11"/>
      <c r="FE136" s="27"/>
      <c r="FF136" s="11"/>
      <c r="FG136" s="11" t="s">
        <v>48</v>
      </c>
      <c r="FL136" s="12" t="s">
        <v>48</v>
      </c>
      <c r="FM136" s="12" t="s">
        <v>48</v>
      </c>
      <c r="FN136" s="12" t="s">
        <v>48</v>
      </c>
      <c r="FO136" s="11"/>
      <c r="FP136" s="11"/>
      <c r="FQ136" s="11"/>
      <c r="FR136" s="11"/>
      <c r="FS136" s="27"/>
      <c r="FT136" s="11"/>
      <c r="FU136" s="11" t="s">
        <v>48</v>
      </c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N136" s="12" t="s">
        <v>48</v>
      </c>
      <c r="GO136" s="12" t="s">
        <v>48</v>
      </c>
      <c r="GP136" s="12" t="s">
        <v>48</v>
      </c>
      <c r="GQ136" s="11"/>
      <c r="GR136" s="11"/>
      <c r="GS136" s="11"/>
      <c r="GT136" s="11"/>
      <c r="GU136" s="27"/>
      <c r="GV136" s="11"/>
      <c r="GW136" s="11" t="s">
        <v>48</v>
      </c>
      <c r="GX136" s="11"/>
      <c r="GY136" s="11"/>
      <c r="GZ136" s="11"/>
      <c r="HA136" s="11"/>
      <c r="HB136" s="11"/>
      <c r="HC136" s="11"/>
      <c r="HD136" s="11"/>
      <c r="HI136" s="12" t="s">
        <v>48</v>
      </c>
      <c r="HJ136" s="12" t="s">
        <v>48</v>
      </c>
      <c r="HK136" s="12" t="s">
        <v>48</v>
      </c>
      <c r="HL136" s="11"/>
      <c r="HM136" s="11"/>
      <c r="HN136" s="11"/>
      <c r="HO136" s="11"/>
      <c r="HP136" s="27"/>
      <c r="HQ136" s="11"/>
      <c r="HR136" s="11" t="s">
        <v>48</v>
      </c>
      <c r="HW136" s="12" t="s">
        <v>48</v>
      </c>
      <c r="HX136" s="12" t="s">
        <v>48</v>
      </c>
      <c r="HY136" s="12" t="s">
        <v>48</v>
      </c>
    </row>
    <row r="137" spans="2:233" x14ac:dyDescent="0.2">
      <c r="B137" s="8">
        <v>44033</v>
      </c>
      <c r="C137" s="11"/>
      <c r="D137" s="11"/>
      <c r="E137" s="11"/>
      <c r="F137" s="11"/>
      <c r="G137" s="27"/>
      <c r="H137" s="11"/>
      <c r="I137" s="11" t="s">
        <v>48</v>
      </c>
      <c r="J137" s="11"/>
      <c r="K137" s="11"/>
      <c r="L137" s="11"/>
      <c r="M137" s="11"/>
      <c r="N137" s="27"/>
      <c r="O137" s="11"/>
      <c r="P137" s="11" t="s">
        <v>48</v>
      </c>
      <c r="Q137" s="11"/>
      <c r="R137" s="11"/>
      <c r="S137" s="11"/>
      <c r="T137" s="11"/>
      <c r="U137" s="27"/>
      <c r="V137" s="11"/>
      <c r="W137" s="11" t="s">
        <v>48</v>
      </c>
      <c r="AB137" s="12" t="s">
        <v>48</v>
      </c>
      <c r="AC137" s="12" t="s">
        <v>48</v>
      </c>
      <c r="AD137" s="12" t="s">
        <v>48</v>
      </c>
      <c r="AE137" s="11"/>
      <c r="AF137" s="11"/>
      <c r="AG137" s="11"/>
      <c r="AH137" s="11"/>
      <c r="AI137" s="27"/>
      <c r="AJ137" s="11"/>
      <c r="AK137" s="11" t="s">
        <v>48</v>
      </c>
      <c r="AP137" s="12" t="s">
        <v>48</v>
      </c>
      <c r="AQ137" s="12" t="s">
        <v>48</v>
      </c>
      <c r="AR137" s="12" t="s">
        <v>48</v>
      </c>
      <c r="AS137" s="11"/>
      <c r="AT137" s="11"/>
      <c r="AU137" s="11"/>
      <c r="AV137" s="11"/>
      <c r="AW137" s="27"/>
      <c r="AX137" s="11"/>
      <c r="AY137" s="11" t="s">
        <v>48</v>
      </c>
      <c r="BD137" s="12" t="s">
        <v>48</v>
      </c>
      <c r="BE137" s="12" t="s">
        <v>48</v>
      </c>
      <c r="BF137" s="12" t="s">
        <v>48</v>
      </c>
      <c r="BG137" s="11"/>
      <c r="BH137" s="11"/>
      <c r="BI137" s="11"/>
      <c r="BJ137" s="11"/>
      <c r="BK137" s="27"/>
      <c r="BL137" s="11"/>
      <c r="BM137" s="11" t="s">
        <v>48</v>
      </c>
      <c r="BR137" s="12" t="s">
        <v>48</v>
      </c>
      <c r="BS137" s="12" t="s">
        <v>48</v>
      </c>
      <c r="BT137" s="12" t="s">
        <v>48</v>
      </c>
      <c r="BU137" s="11"/>
      <c r="BV137" s="11"/>
      <c r="BW137" s="11"/>
      <c r="BX137" s="11"/>
      <c r="BY137" s="27"/>
      <c r="BZ137" s="11"/>
      <c r="CA137" s="11" t="s">
        <v>48</v>
      </c>
      <c r="CF137" s="12" t="s">
        <v>48</v>
      </c>
      <c r="CG137" s="12" t="s">
        <v>48</v>
      </c>
      <c r="CH137" s="12" t="s">
        <v>48</v>
      </c>
      <c r="CI137" s="11"/>
      <c r="CJ137" s="11"/>
      <c r="CK137" s="11"/>
      <c r="CL137" s="11"/>
      <c r="CM137" s="27"/>
      <c r="CN137" s="11"/>
      <c r="CO137" s="11" t="s">
        <v>48</v>
      </c>
      <c r="CT137" s="12" t="s">
        <v>48</v>
      </c>
      <c r="CU137" s="12" t="s">
        <v>48</v>
      </c>
      <c r="CV137" s="12" t="s">
        <v>48</v>
      </c>
      <c r="CW137" s="11"/>
      <c r="CX137" s="11"/>
      <c r="CY137" s="11"/>
      <c r="CZ137" s="11"/>
      <c r="DA137" s="27"/>
      <c r="DB137" s="11"/>
      <c r="DC137" s="11" t="s">
        <v>48</v>
      </c>
      <c r="DH137" s="12" t="s">
        <v>48</v>
      </c>
      <c r="DI137" s="12" t="s">
        <v>48</v>
      </c>
      <c r="DJ137" s="12" t="s">
        <v>48</v>
      </c>
      <c r="DK137" s="11"/>
      <c r="DL137" s="11"/>
      <c r="DM137" s="11"/>
      <c r="DN137" s="11"/>
      <c r="DO137" s="27"/>
      <c r="DP137" s="11"/>
      <c r="DQ137" s="11" t="s">
        <v>48</v>
      </c>
      <c r="DV137" s="12" t="s">
        <v>48</v>
      </c>
      <c r="DW137" s="12" t="s">
        <v>48</v>
      </c>
      <c r="DX137" s="12" t="s">
        <v>48</v>
      </c>
      <c r="DY137" s="11"/>
      <c r="DZ137" s="11"/>
      <c r="EA137" s="11"/>
      <c r="EB137" s="11"/>
      <c r="EC137" s="27"/>
      <c r="ED137" s="11"/>
      <c r="EE137" s="11" t="s">
        <v>48</v>
      </c>
      <c r="EJ137" s="12" t="s">
        <v>48</v>
      </c>
      <c r="EK137" s="12" t="s">
        <v>48</v>
      </c>
      <c r="EL137" s="12" t="s">
        <v>48</v>
      </c>
      <c r="EM137" s="11"/>
      <c r="EN137" s="11"/>
      <c r="EO137" s="11"/>
      <c r="EP137" s="11"/>
      <c r="EQ137" s="27"/>
      <c r="ER137" s="11"/>
      <c r="ES137" s="11" t="s">
        <v>48</v>
      </c>
      <c r="EX137" s="12" t="s">
        <v>48</v>
      </c>
      <c r="EY137" s="12" t="s">
        <v>48</v>
      </c>
      <c r="EZ137" s="12" t="s">
        <v>48</v>
      </c>
      <c r="FA137" s="11"/>
      <c r="FB137" s="11"/>
      <c r="FC137" s="11"/>
      <c r="FD137" s="11"/>
      <c r="FE137" s="27"/>
      <c r="FF137" s="11"/>
      <c r="FG137" s="11" t="s">
        <v>48</v>
      </c>
      <c r="FL137" s="12" t="s">
        <v>48</v>
      </c>
      <c r="FM137" s="12" t="s">
        <v>48</v>
      </c>
      <c r="FN137" s="12" t="s">
        <v>48</v>
      </c>
      <c r="FO137" s="11"/>
      <c r="FP137" s="11"/>
      <c r="FQ137" s="11"/>
      <c r="FR137" s="11"/>
      <c r="FS137" s="27"/>
      <c r="FT137" s="11"/>
      <c r="FU137" s="11" t="s">
        <v>48</v>
      </c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N137" s="12" t="s">
        <v>48</v>
      </c>
      <c r="GO137" s="12" t="s">
        <v>48</v>
      </c>
      <c r="GP137" s="12" t="s">
        <v>48</v>
      </c>
      <c r="GQ137" s="11"/>
      <c r="GR137" s="11"/>
      <c r="GS137" s="11"/>
      <c r="GT137" s="11"/>
      <c r="GU137" s="27"/>
      <c r="GV137" s="11"/>
      <c r="GW137" s="11" t="s">
        <v>48</v>
      </c>
      <c r="GX137" s="11"/>
      <c r="GY137" s="11"/>
      <c r="GZ137" s="11"/>
      <c r="HA137" s="11"/>
      <c r="HB137" s="11"/>
      <c r="HC137" s="11"/>
      <c r="HD137" s="11"/>
      <c r="HI137" s="12" t="s">
        <v>48</v>
      </c>
      <c r="HJ137" s="12" t="s">
        <v>48</v>
      </c>
      <c r="HK137" s="12" t="s">
        <v>48</v>
      </c>
      <c r="HL137" s="11"/>
      <c r="HM137" s="11"/>
      <c r="HN137" s="11"/>
      <c r="HO137" s="11"/>
      <c r="HP137" s="27"/>
      <c r="HQ137" s="11"/>
      <c r="HR137" s="11" t="s">
        <v>48</v>
      </c>
      <c r="HW137" s="12" t="s">
        <v>48</v>
      </c>
      <c r="HX137" s="12" t="s">
        <v>48</v>
      </c>
      <c r="HY137" s="12" t="s">
        <v>48</v>
      </c>
    </row>
    <row r="138" spans="2:233" x14ac:dyDescent="0.2">
      <c r="B138" s="8">
        <v>44034</v>
      </c>
      <c r="C138" s="11"/>
      <c r="D138" s="11"/>
      <c r="E138" s="11"/>
      <c r="F138" s="11"/>
      <c r="G138" s="27"/>
      <c r="H138" s="11"/>
      <c r="I138" s="11" t="s">
        <v>48</v>
      </c>
      <c r="J138" s="11"/>
      <c r="K138" s="11"/>
      <c r="L138" s="11"/>
      <c r="M138" s="11"/>
      <c r="N138" s="27"/>
      <c r="O138" s="11"/>
      <c r="P138" s="11" t="s">
        <v>48</v>
      </c>
      <c r="Q138" s="11"/>
      <c r="R138" s="11"/>
      <c r="S138" s="11"/>
      <c r="T138" s="11"/>
      <c r="U138" s="27"/>
      <c r="V138" s="11"/>
      <c r="W138" s="11" t="s">
        <v>48</v>
      </c>
      <c r="AB138" s="12" t="s">
        <v>48</v>
      </c>
      <c r="AC138" s="12" t="s">
        <v>48</v>
      </c>
      <c r="AD138" s="12" t="s">
        <v>48</v>
      </c>
      <c r="AE138" s="11"/>
      <c r="AF138" s="11"/>
      <c r="AG138" s="11"/>
      <c r="AH138" s="11"/>
      <c r="AI138" s="27"/>
      <c r="AJ138" s="11"/>
      <c r="AK138" s="11" t="s">
        <v>48</v>
      </c>
      <c r="AP138" s="12" t="s">
        <v>48</v>
      </c>
      <c r="AQ138" s="12" t="s">
        <v>48</v>
      </c>
      <c r="AR138" s="12" t="s">
        <v>48</v>
      </c>
      <c r="AS138" s="11"/>
      <c r="AT138" s="11"/>
      <c r="AU138" s="11"/>
      <c r="AV138" s="11"/>
      <c r="AW138" s="27"/>
      <c r="AX138" s="11"/>
      <c r="AY138" s="11" t="s">
        <v>48</v>
      </c>
      <c r="BD138" s="12" t="s">
        <v>48</v>
      </c>
      <c r="BE138" s="12" t="s">
        <v>48</v>
      </c>
      <c r="BF138" s="12" t="s">
        <v>48</v>
      </c>
      <c r="BG138" s="11"/>
      <c r="BH138" s="11"/>
      <c r="BI138" s="11"/>
      <c r="BJ138" s="11"/>
      <c r="BK138" s="27"/>
      <c r="BL138" s="11"/>
      <c r="BM138" s="11" t="s">
        <v>48</v>
      </c>
      <c r="BR138" s="12" t="s">
        <v>48</v>
      </c>
      <c r="BS138" s="12" t="s">
        <v>48</v>
      </c>
      <c r="BT138" s="12" t="s">
        <v>48</v>
      </c>
      <c r="BU138" s="11"/>
      <c r="BV138" s="11"/>
      <c r="BW138" s="11"/>
      <c r="BX138" s="11"/>
      <c r="BY138" s="27"/>
      <c r="BZ138" s="11"/>
      <c r="CA138" s="11" t="s">
        <v>48</v>
      </c>
      <c r="CF138" s="12" t="s">
        <v>48</v>
      </c>
      <c r="CG138" s="12" t="s">
        <v>48</v>
      </c>
      <c r="CH138" s="12" t="s">
        <v>48</v>
      </c>
      <c r="CI138" s="11"/>
      <c r="CJ138" s="11"/>
      <c r="CK138" s="11"/>
      <c r="CL138" s="11"/>
      <c r="CM138" s="27"/>
      <c r="CN138" s="11"/>
      <c r="CO138" s="11" t="s">
        <v>48</v>
      </c>
      <c r="CT138" s="12" t="s">
        <v>48</v>
      </c>
      <c r="CU138" s="12" t="s">
        <v>48</v>
      </c>
      <c r="CV138" s="12" t="s">
        <v>48</v>
      </c>
      <c r="CW138" s="11"/>
      <c r="CX138" s="11"/>
      <c r="CY138" s="11"/>
      <c r="CZ138" s="11"/>
      <c r="DA138" s="27"/>
      <c r="DB138" s="11"/>
      <c r="DC138" s="11" t="s">
        <v>48</v>
      </c>
      <c r="DH138" s="12" t="s">
        <v>48</v>
      </c>
      <c r="DI138" s="12" t="s">
        <v>48</v>
      </c>
      <c r="DJ138" s="12" t="s">
        <v>48</v>
      </c>
      <c r="DK138" s="11"/>
      <c r="DL138" s="11"/>
      <c r="DM138" s="11"/>
      <c r="DN138" s="11"/>
      <c r="DO138" s="27"/>
      <c r="DP138" s="11"/>
      <c r="DQ138" s="11" t="s">
        <v>48</v>
      </c>
      <c r="DV138" s="12" t="s">
        <v>48</v>
      </c>
      <c r="DW138" s="12" t="s">
        <v>48</v>
      </c>
      <c r="DX138" s="12" t="s">
        <v>48</v>
      </c>
      <c r="DY138" s="11"/>
      <c r="DZ138" s="11"/>
      <c r="EA138" s="11"/>
      <c r="EB138" s="11"/>
      <c r="EC138" s="27"/>
      <c r="ED138" s="11"/>
      <c r="EE138" s="11" t="s">
        <v>48</v>
      </c>
      <c r="EJ138" s="12" t="s">
        <v>48</v>
      </c>
      <c r="EK138" s="12" t="s">
        <v>48</v>
      </c>
      <c r="EL138" s="12" t="s">
        <v>48</v>
      </c>
      <c r="EM138" s="11"/>
      <c r="EN138" s="11"/>
      <c r="EO138" s="11"/>
      <c r="EP138" s="11"/>
      <c r="EQ138" s="27"/>
      <c r="ER138" s="11"/>
      <c r="ES138" s="11" t="s">
        <v>48</v>
      </c>
      <c r="EX138" s="12" t="s">
        <v>48</v>
      </c>
      <c r="EY138" s="12" t="s">
        <v>48</v>
      </c>
      <c r="EZ138" s="12" t="s">
        <v>48</v>
      </c>
      <c r="FA138" s="11"/>
      <c r="FB138" s="11"/>
      <c r="FC138" s="11"/>
      <c r="FD138" s="11"/>
      <c r="FE138" s="27"/>
      <c r="FF138" s="11"/>
      <c r="FG138" s="11" t="s">
        <v>48</v>
      </c>
      <c r="FL138" s="12" t="s">
        <v>48</v>
      </c>
      <c r="FM138" s="12" t="s">
        <v>48</v>
      </c>
      <c r="FN138" s="12" t="s">
        <v>48</v>
      </c>
      <c r="FO138" s="11"/>
      <c r="FP138" s="11"/>
      <c r="FQ138" s="11"/>
      <c r="FR138" s="11"/>
      <c r="FS138" s="27"/>
      <c r="FT138" s="11"/>
      <c r="FU138" s="11" t="s">
        <v>48</v>
      </c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N138" s="12" t="s">
        <v>48</v>
      </c>
      <c r="GO138" s="12" t="s">
        <v>48</v>
      </c>
      <c r="GP138" s="12" t="s">
        <v>48</v>
      </c>
      <c r="GQ138" s="11"/>
      <c r="GR138" s="11"/>
      <c r="GS138" s="11"/>
      <c r="GT138" s="11"/>
      <c r="GU138" s="27"/>
      <c r="GV138" s="11"/>
      <c r="GW138" s="11" t="s">
        <v>48</v>
      </c>
      <c r="GX138" s="11"/>
      <c r="GY138" s="11"/>
      <c r="GZ138" s="11"/>
      <c r="HA138" s="11"/>
      <c r="HB138" s="11"/>
      <c r="HC138" s="11"/>
      <c r="HD138" s="11"/>
      <c r="HI138" s="12" t="s">
        <v>48</v>
      </c>
      <c r="HJ138" s="12" t="s">
        <v>48</v>
      </c>
      <c r="HK138" s="12" t="s">
        <v>48</v>
      </c>
      <c r="HL138" s="11"/>
      <c r="HM138" s="11"/>
      <c r="HN138" s="11"/>
      <c r="HO138" s="11"/>
      <c r="HP138" s="27"/>
      <c r="HQ138" s="11"/>
      <c r="HR138" s="11" t="s">
        <v>48</v>
      </c>
      <c r="HW138" s="12" t="s">
        <v>48</v>
      </c>
      <c r="HX138" s="12" t="s">
        <v>48</v>
      </c>
      <c r="HY138" s="12" t="s">
        <v>48</v>
      </c>
    </row>
    <row r="139" spans="2:233" x14ac:dyDescent="0.2">
      <c r="B139" s="8">
        <v>44035</v>
      </c>
      <c r="C139" s="11"/>
      <c r="D139" s="11"/>
      <c r="E139" s="11"/>
      <c r="F139" s="11"/>
      <c r="G139" s="27"/>
      <c r="H139" s="11"/>
      <c r="I139" s="11" t="s">
        <v>48</v>
      </c>
      <c r="J139" s="11"/>
      <c r="K139" s="11"/>
      <c r="L139" s="11"/>
      <c r="M139" s="11"/>
      <c r="N139" s="27"/>
      <c r="O139" s="11"/>
      <c r="P139" s="11" t="s">
        <v>48</v>
      </c>
      <c r="Q139" s="11"/>
      <c r="R139" s="11"/>
      <c r="S139" s="11"/>
      <c r="T139" s="11"/>
      <c r="U139" s="27"/>
      <c r="V139" s="11"/>
      <c r="W139" s="11" t="s">
        <v>48</v>
      </c>
      <c r="AB139" s="12" t="s">
        <v>48</v>
      </c>
      <c r="AC139" s="12" t="s">
        <v>48</v>
      </c>
      <c r="AD139" s="12" t="s">
        <v>48</v>
      </c>
      <c r="AE139" s="11"/>
      <c r="AF139" s="11"/>
      <c r="AG139" s="11"/>
      <c r="AH139" s="11"/>
      <c r="AI139" s="27"/>
      <c r="AJ139" s="11"/>
      <c r="AK139" s="11" t="s">
        <v>48</v>
      </c>
      <c r="AP139" s="12" t="s">
        <v>48</v>
      </c>
      <c r="AQ139" s="12" t="s">
        <v>48</v>
      </c>
      <c r="AR139" s="12" t="s">
        <v>48</v>
      </c>
      <c r="AS139" s="11"/>
      <c r="AT139" s="11"/>
      <c r="AU139" s="11"/>
      <c r="AV139" s="11"/>
      <c r="AW139" s="27"/>
      <c r="AX139" s="11"/>
      <c r="AY139" s="11" t="s">
        <v>48</v>
      </c>
      <c r="BD139" s="12" t="s">
        <v>48</v>
      </c>
      <c r="BE139" s="12" t="s">
        <v>48</v>
      </c>
      <c r="BF139" s="12" t="s">
        <v>48</v>
      </c>
      <c r="BG139" s="11"/>
      <c r="BH139" s="11"/>
      <c r="BI139" s="11"/>
      <c r="BJ139" s="11"/>
      <c r="BK139" s="27"/>
      <c r="BL139" s="11"/>
      <c r="BM139" s="11" t="s">
        <v>48</v>
      </c>
      <c r="BR139" s="12" t="s">
        <v>48</v>
      </c>
      <c r="BS139" s="12" t="s">
        <v>48</v>
      </c>
      <c r="BT139" s="12" t="s">
        <v>48</v>
      </c>
      <c r="BU139" s="11"/>
      <c r="BV139" s="11"/>
      <c r="BW139" s="11"/>
      <c r="BX139" s="11"/>
      <c r="BY139" s="27"/>
      <c r="BZ139" s="11"/>
      <c r="CA139" s="11" t="s">
        <v>48</v>
      </c>
      <c r="CF139" s="12" t="s">
        <v>48</v>
      </c>
      <c r="CG139" s="12" t="s">
        <v>48</v>
      </c>
      <c r="CH139" s="12" t="s">
        <v>48</v>
      </c>
      <c r="CI139" s="11"/>
      <c r="CJ139" s="11"/>
      <c r="CK139" s="11"/>
      <c r="CL139" s="11"/>
      <c r="CM139" s="27"/>
      <c r="CN139" s="11"/>
      <c r="CO139" s="11" t="s">
        <v>48</v>
      </c>
      <c r="CT139" s="12" t="s">
        <v>48</v>
      </c>
      <c r="CU139" s="12" t="s">
        <v>48</v>
      </c>
      <c r="CV139" s="12" t="s">
        <v>48</v>
      </c>
      <c r="CW139" s="11"/>
      <c r="CX139" s="11"/>
      <c r="CY139" s="11"/>
      <c r="CZ139" s="11"/>
      <c r="DA139" s="27"/>
      <c r="DB139" s="11"/>
      <c r="DC139" s="11" t="s">
        <v>48</v>
      </c>
      <c r="DH139" s="12" t="s">
        <v>48</v>
      </c>
      <c r="DI139" s="12" t="s">
        <v>48</v>
      </c>
      <c r="DJ139" s="12" t="s">
        <v>48</v>
      </c>
      <c r="DK139" s="11"/>
      <c r="DL139" s="11"/>
      <c r="DM139" s="11"/>
      <c r="DN139" s="11"/>
      <c r="DO139" s="27"/>
      <c r="DP139" s="11"/>
      <c r="DQ139" s="11" t="s">
        <v>48</v>
      </c>
      <c r="DV139" s="12" t="s">
        <v>48</v>
      </c>
      <c r="DW139" s="12" t="s">
        <v>48</v>
      </c>
      <c r="DX139" s="12" t="s">
        <v>48</v>
      </c>
      <c r="DY139" s="11"/>
      <c r="DZ139" s="11"/>
      <c r="EA139" s="11"/>
      <c r="EB139" s="11"/>
      <c r="EC139" s="27"/>
      <c r="ED139" s="11"/>
      <c r="EE139" s="11" t="s">
        <v>48</v>
      </c>
      <c r="EJ139" s="12" t="s">
        <v>48</v>
      </c>
      <c r="EK139" s="12" t="s">
        <v>48</v>
      </c>
      <c r="EL139" s="12" t="s">
        <v>48</v>
      </c>
      <c r="EM139" s="11"/>
      <c r="EN139" s="11"/>
      <c r="EO139" s="11"/>
      <c r="EP139" s="11"/>
      <c r="EQ139" s="27"/>
      <c r="ER139" s="11"/>
      <c r="ES139" s="11" t="s">
        <v>48</v>
      </c>
      <c r="EX139" s="12" t="s">
        <v>48</v>
      </c>
      <c r="EY139" s="12" t="s">
        <v>48</v>
      </c>
      <c r="EZ139" s="12" t="s">
        <v>48</v>
      </c>
      <c r="FA139" s="11"/>
      <c r="FB139" s="11"/>
      <c r="FC139" s="11"/>
      <c r="FD139" s="11"/>
      <c r="FE139" s="27"/>
      <c r="FF139" s="11"/>
      <c r="FG139" s="11" t="s">
        <v>48</v>
      </c>
      <c r="FL139" s="12" t="s">
        <v>48</v>
      </c>
      <c r="FM139" s="12" t="s">
        <v>48</v>
      </c>
      <c r="FN139" s="12" t="s">
        <v>48</v>
      </c>
      <c r="FO139" s="11"/>
      <c r="FP139" s="11"/>
      <c r="FQ139" s="11"/>
      <c r="FR139" s="11"/>
      <c r="FS139" s="27"/>
      <c r="FT139" s="11"/>
      <c r="FU139" s="11" t="s">
        <v>48</v>
      </c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N139" s="12" t="s">
        <v>48</v>
      </c>
      <c r="GO139" s="12" t="s">
        <v>48</v>
      </c>
      <c r="GP139" s="12" t="s">
        <v>48</v>
      </c>
      <c r="GQ139" s="11"/>
      <c r="GR139" s="11"/>
      <c r="GS139" s="11"/>
      <c r="GT139" s="11"/>
      <c r="GU139" s="27"/>
      <c r="GV139" s="11"/>
      <c r="GW139" s="11" t="s">
        <v>48</v>
      </c>
      <c r="GX139" s="11"/>
      <c r="GY139" s="11"/>
      <c r="GZ139" s="11"/>
      <c r="HA139" s="11"/>
      <c r="HB139" s="11"/>
      <c r="HC139" s="11"/>
      <c r="HD139" s="11"/>
      <c r="HI139" s="12" t="s">
        <v>48</v>
      </c>
      <c r="HJ139" s="12" t="s">
        <v>48</v>
      </c>
      <c r="HK139" s="12" t="s">
        <v>48</v>
      </c>
      <c r="HL139" s="11"/>
      <c r="HM139" s="11"/>
      <c r="HN139" s="11"/>
      <c r="HO139" s="11"/>
      <c r="HP139" s="27"/>
      <c r="HQ139" s="11"/>
      <c r="HR139" s="11" t="s">
        <v>48</v>
      </c>
      <c r="HW139" s="12" t="s">
        <v>48</v>
      </c>
      <c r="HX139" s="12" t="s">
        <v>48</v>
      </c>
      <c r="HY139" s="12" t="s">
        <v>48</v>
      </c>
    </row>
    <row r="140" spans="2:233" x14ac:dyDescent="0.2">
      <c r="B140" s="8">
        <v>44036</v>
      </c>
      <c r="C140" s="11"/>
      <c r="D140" s="11"/>
      <c r="E140" s="11"/>
      <c r="F140" s="11"/>
      <c r="G140" s="27"/>
      <c r="H140" s="11"/>
      <c r="I140" s="11" t="s">
        <v>48</v>
      </c>
      <c r="J140" s="11"/>
      <c r="K140" s="11"/>
      <c r="L140" s="11"/>
      <c r="M140" s="11"/>
      <c r="N140" s="27"/>
      <c r="O140" s="11"/>
      <c r="P140" s="11" t="s">
        <v>48</v>
      </c>
      <c r="Q140" s="11"/>
      <c r="R140" s="11"/>
      <c r="S140" s="11"/>
      <c r="T140" s="11"/>
      <c r="U140" s="27"/>
      <c r="V140" s="11"/>
      <c r="W140" s="11" t="s">
        <v>48</v>
      </c>
      <c r="AB140" s="12" t="s">
        <v>48</v>
      </c>
      <c r="AC140" s="12" t="s">
        <v>48</v>
      </c>
      <c r="AD140" s="12" t="s">
        <v>48</v>
      </c>
      <c r="AE140" s="11"/>
      <c r="AF140" s="11"/>
      <c r="AG140" s="11"/>
      <c r="AH140" s="11"/>
      <c r="AI140" s="27"/>
      <c r="AJ140" s="11"/>
      <c r="AK140" s="11" t="s">
        <v>48</v>
      </c>
      <c r="AP140" s="12" t="s">
        <v>48</v>
      </c>
      <c r="AQ140" s="12" t="s">
        <v>48</v>
      </c>
      <c r="AR140" s="12" t="s">
        <v>48</v>
      </c>
      <c r="AS140" s="11"/>
      <c r="AT140" s="11"/>
      <c r="AU140" s="11"/>
      <c r="AV140" s="11"/>
      <c r="AW140" s="27"/>
      <c r="AX140" s="11"/>
      <c r="AY140" s="11" t="s">
        <v>48</v>
      </c>
      <c r="BD140" s="12" t="s">
        <v>48</v>
      </c>
      <c r="BE140" s="12" t="s">
        <v>48</v>
      </c>
      <c r="BF140" s="12" t="s">
        <v>48</v>
      </c>
      <c r="BG140" s="11"/>
      <c r="BH140" s="11"/>
      <c r="BI140" s="11"/>
      <c r="BJ140" s="11"/>
      <c r="BK140" s="27"/>
      <c r="BL140" s="11"/>
      <c r="BM140" s="11" t="s">
        <v>48</v>
      </c>
      <c r="BR140" s="12" t="s">
        <v>48</v>
      </c>
      <c r="BS140" s="12" t="s">
        <v>48</v>
      </c>
      <c r="BT140" s="12" t="s">
        <v>48</v>
      </c>
      <c r="BU140" s="11"/>
      <c r="BV140" s="11"/>
      <c r="BW140" s="11"/>
      <c r="BX140" s="11"/>
      <c r="BY140" s="27"/>
      <c r="BZ140" s="11"/>
      <c r="CA140" s="11" t="s">
        <v>48</v>
      </c>
      <c r="CF140" s="12" t="s">
        <v>48</v>
      </c>
      <c r="CG140" s="12" t="s">
        <v>48</v>
      </c>
      <c r="CH140" s="12" t="s">
        <v>48</v>
      </c>
      <c r="CI140" s="11"/>
      <c r="CJ140" s="11"/>
      <c r="CK140" s="11"/>
      <c r="CL140" s="11"/>
      <c r="CM140" s="27"/>
      <c r="CN140" s="11"/>
      <c r="CO140" s="11" t="s">
        <v>48</v>
      </c>
      <c r="CT140" s="12" t="s">
        <v>48</v>
      </c>
      <c r="CU140" s="12" t="s">
        <v>48</v>
      </c>
      <c r="CV140" s="12" t="s">
        <v>48</v>
      </c>
      <c r="CW140" s="11"/>
      <c r="CX140" s="11"/>
      <c r="CY140" s="11"/>
      <c r="CZ140" s="11"/>
      <c r="DA140" s="27"/>
      <c r="DB140" s="11"/>
      <c r="DC140" s="11" t="s">
        <v>48</v>
      </c>
      <c r="DH140" s="12" t="s">
        <v>48</v>
      </c>
      <c r="DI140" s="12" t="s">
        <v>48</v>
      </c>
      <c r="DJ140" s="12" t="s">
        <v>48</v>
      </c>
      <c r="DK140" s="11"/>
      <c r="DL140" s="11"/>
      <c r="DM140" s="11"/>
      <c r="DN140" s="11"/>
      <c r="DO140" s="27"/>
      <c r="DP140" s="11"/>
      <c r="DQ140" s="11" t="s">
        <v>48</v>
      </c>
      <c r="DV140" s="12" t="s">
        <v>48</v>
      </c>
      <c r="DW140" s="12" t="s">
        <v>48</v>
      </c>
      <c r="DX140" s="12" t="s">
        <v>48</v>
      </c>
      <c r="DY140" s="11"/>
      <c r="DZ140" s="11"/>
      <c r="EA140" s="11"/>
      <c r="EB140" s="11"/>
      <c r="EC140" s="27"/>
      <c r="ED140" s="11"/>
      <c r="EE140" s="11" t="s">
        <v>48</v>
      </c>
      <c r="EJ140" s="12" t="s">
        <v>48</v>
      </c>
      <c r="EK140" s="12" t="s">
        <v>48</v>
      </c>
      <c r="EL140" s="12" t="s">
        <v>48</v>
      </c>
      <c r="EM140" s="11"/>
      <c r="EN140" s="11"/>
      <c r="EO140" s="11"/>
      <c r="EP140" s="11"/>
      <c r="EQ140" s="27"/>
      <c r="ER140" s="11"/>
      <c r="ES140" s="11" t="s">
        <v>48</v>
      </c>
      <c r="EX140" s="12" t="s">
        <v>48</v>
      </c>
      <c r="EY140" s="12" t="s">
        <v>48</v>
      </c>
      <c r="EZ140" s="12" t="s">
        <v>48</v>
      </c>
      <c r="FA140" s="11"/>
      <c r="FB140" s="11"/>
      <c r="FC140" s="11"/>
      <c r="FD140" s="11"/>
      <c r="FE140" s="27"/>
      <c r="FF140" s="11"/>
      <c r="FG140" s="11" t="s">
        <v>48</v>
      </c>
      <c r="FL140" s="12" t="s">
        <v>48</v>
      </c>
      <c r="FM140" s="12" t="s">
        <v>48</v>
      </c>
      <c r="FN140" s="12" t="s">
        <v>48</v>
      </c>
      <c r="FO140" s="11"/>
      <c r="FP140" s="11"/>
      <c r="FQ140" s="11"/>
      <c r="FR140" s="11"/>
      <c r="FS140" s="27"/>
      <c r="FT140" s="11"/>
      <c r="FU140" s="11" t="s">
        <v>48</v>
      </c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N140" s="12" t="s">
        <v>48</v>
      </c>
      <c r="GO140" s="12" t="s">
        <v>48</v>
      </c>
      <c r="GP140" s="12" t="s">
        <v>48</v>
      </c>
      <c r="GQ140" s="11"/>
      <c r="GR140" s="11"/>
      <c r="GS140" s="11"/>
      <c r="GT140" s="11"/>
      <c r="GU140" s="27"/>
      <c r="GV140" s="11"/>
      <c r="GW140" s="11" t="s">
        <v>48</v>
      </c>
      <c r="GX140" s="11"/>
      <c r="GY140" s="11"/>
      <c r="GZ140" s="11"/>
      <c r="HA140" s="11"/>
      <c r="HB140" s="11"/>
      <c r="HC140" s="11"/>
      <c r="HD140" s="11"/>
      <c r="HI140" s="12" t="s">
        <v>48</v>
      </c>
      <c r="HJ140" s="12" t="s">
        <v>48</v>
      </c>
      <c r="HK140" s="12" t="s">
        <v>48</v>
      </c>
      <c r="HL140" s="11"/>
      <c r="HM140" s="11"/>
      <c r="HN140" s="11"/>
      <c r="HO140" s="11"/>
      <c r="HP140" s="27"/>
      <c r="HQ140" s="11"/>
      <c r="HR140" s="11" t="s">
        <v>48</v>
      </c>
      <c r="HW140" s="12" t="s">
        <v>48</v>
      </c>
      <c r="HX140" s="12" t="s">
        <v>48</v>
      </c>
      <c r="HY140" s="12" t="s">
        <v>48</v>
      </c>
    </row>
    <row r="141" spans="2:233" x14ac:dyDescent="0.2">
      <c r="B141" s="8">
        <v>44037</v>
      </c>
      <c r="C141" s="11"/>
      <c r="D141" s="11"/>
      <c r="E141" s="11"/>
      <c r="F141" s="11"/>
      <c r="G141" s="27"/>
      <c r="H141" s="11"/>
      <c r="I141" s="11" t="s">
        <v>48</v>
      </c>
      <c r="J141" s="11"/>
      <c r="K141" s="11"/>
      <c r="L141" s="11"/>
      <c r="M141" s="11"/>
      <c r="N141" s="27"/>
      <c r="O141" s="11"/>
      <c r="P141" s="11" t="s">
        <v>48</v>
      </c>
      <c r="Q141" s="11"/>
      <c r="R141" s="11"/>
      <c r="S141" s="11"/>
      <c r="T141" s="11"/>
      <c r="U141" s="27"/>
      <c r="V141" s="11"/>
      <c r="W141" s="11" t="s">
        <v>48</v>
      </c>
      <c r="AB141" s="12" t="s">
        <v>48</v>
      </c>
      <c r="AC141" s="12" t="s">
        <v>48</v>
      </c>
      <c r="AD141" s="12" t="s">
        <v>48</v>
      </c>
      <c r="AE141" s="11"/>
      <c r="AF141" s="11"/>
      <c r="AG141" s="11"/>
      <c r="AH141" s="11"/>
      <c r="AI141" s="27"/>
      <c r="AJ141" s="11"/>
      <c r="AK141" s="11" t="s">
        <v>48</v>
      </c>
      <c r="AP141" s="12" t="s">
        <v>48</v>
      </c>
      <c r="AQ141" s="12" t="s">
        <v>48</v>
      </c>
      <c r="AR141" s="12" t="s">
        <v>48</v>
      </c>
      <c r="AS141" s="11"/>
      <c r="AT141" s="11"/>
      <c r="AU141" s="11"/>
      <c r="AV141" s="11"/>
      <c r="AW141" s="27"/>
      <c r="AX141" s="11"/>
      <c r="AY141" s="11" t="s">
        <v>48</v>
      </c>
      <c r="BD141" s="12" t="s">
        <v>48</v>
      </c>
      <c r="BE141" s="12" t="s">
        <v>48</v>
      </c>
      <c r="BF141" s="12" t="s">
        <v>48</v>
      </c>
      <c r="BG141" s="11"/>
      <c r="BH141" s="11"/>
      <c r="BI141" s="11"/>
      <c r="BJ141" s="11"/>
      <c r="BK141" s="27"/>
      <c r="BL141" s="11"/>
      <c r="BM141" s="11" t="s">
        <v>48</v>
      </c>
      <c r="BR141" s="12" t="s">
        <v>48</v>
      </c>
      <c r="BS141" s="12" t="s">
        <v>48</v>
      </c>
      <c r="BT141" s="12" t="s">
        <v>48</v>
      </c>
      <c r="BU141" s="11"/>
      <c r="BV141" s="11"/>
      <c r="BW141" s="11"/>
      <c r="BX141" s="11"/>
      <c r="BY141" s="27"/>
      <c r="BZ141" s="11"/>
      <c r="CA141" s="11" t="s">
        <v>48</v>
      </c>
      <c r="CF141" s="12" t="s">
        <v>48</v>
      </c>
      <c r="CG141" s="12" t="s">
        <v>48</v>
      </c>
      <c r="CH141" s="12" t="s">
        <v>48</v>
      </c>
      <c r="CI141" s="11"/>
      <c r="CJ141" s="11"/>
      <c r="CK141" s="11"/>
      <c r="CL141" s="11"/>
      <c r="CM141" s="27"/>
      <c r="CN141" s="11"/>
      <c r="CO141" s="11" t="s">
        <v>48</v>
      </c>
      <c r="CT141" s="12" t="s">
        <v>48</v>
      </c>
      <c r="CU141" s="12" t="s">
        <v>48</v>
      </c>
      <c r="CV141" s="12" t="s">
        <v>48</v>
      </c>
      <c r="CW141" s="11"/>
      <c r="CX141" s="11"/>
      <c r="CY141" s="11"/>
      <c r="CZ141" s="11"/>
      <c r="DA141" s="27"/>
      <c r="DB141" s="11"/>
      <c r="DC141" s="11" t="s">
        <v>48</v>
      </c>
      <c r="DH141" s="12" t="s">
        <v>48</v>
      </c>
      <c r="DI141" s="12" t="s">
        <v>48</v>
      </c>
      <c r="DJ141" s="12" t="s">
        <v>48</v>
      </c>
      <c r="DK141" s="11"/>
      <c r="DL141" s="11"/>
      <c r="DM141" s="11"/>
      <c r="DN141" s="11"/>
      <c r="DO141" s="27"/>
      <c r="DP141" s="11"/>
      <c r="DQ141" s="11" t="s">
        <v>48</v>
      </c>
      <c r="DV141" s="12" t="s">
        <v>48</v>
      </c>
      <c r="DW141" s="12" t="s">
        <v>48</v>
      </c>
      <c r="DX141" s="12" t="s">
        <v>48</v>
      </c>
      <c r="DY141" s="11"/>
      <c r="DZ141" s="11"/>
      <c r="EA141" s="11"/>
      <c r="EB141" s="11"/>
      <c r="EC141" s="27"/>
      <c r="ED141" s="11"/>
      <c r="EE141" s="11" t="s">
        <v>48</v>
      </c>
      <c r="EJ141" s="12" t="s">
        <v>48</v>
      </c>
      <c r="EK141" s="12" t="s">
        <v>48</v>
      </c>
      <c r="EL141" s="12" t="s">
        <v>48</v>
      </c>
      <c r="EM141" s="11"/>
      <c r="EN141" s="11"/>
      <c r="EO141" s="11"/>
      <c r="EP141" s="11"/>
      <c r="EQ141" s="27"/>
      <c r="ER141" s="11"/>
      <c r="ES141" s="11" t="s">
        <v>48</v>
      </c>
      <c r="EX141" s="12" t="s">
        <v>48</v>
      </c>
      <c r="EY141" s="12" t="s">
        <v>48</v>
      </c>
      <c r="EZ141" s="12" t="s">
        <v>48</v>
      </c>
      <c r="FA141" s="11"/>
      <c r="FB141" s="11"/>
      <c r="FC141" s="11"/>
      <c r="FD141" s="11"/>
      <c r="FE141" s="27"/>
      <c r="FF141" s="11"/>
      <c r="FG141" s="11" t="s">
        <v>48</v>
      </c>
      <c r="FL141" s="12" t="s">
        <v>48</v>
      </c>
      <c r="FM141" s="12" t="s">
        <v>48</v>
      </c>
      <c r="FN141" s="12" t="s">
        <v>48</v>
      </c>
      <c r="FO141" s="11"/>
      <c r="FP141" s="11"/>
      <c r="FQ141" s="11"/>
      <c r="FR141" s="11"/>
      <c r="FS141" s="27"/>
      <c r="FT141" s="11"/>
      <c r="FU141" s="11" t="s">
        <v>48</v>
      </c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N141" s="12" t="s">
        <v>48</v>
      </c>
      <c r="GO141" s="12" t="s">
        <v>48</v>
      </c>
      <c r="GP141" s="12" t="s">
        <v>48</v>
      </c>
      <c r="GQ141" s="11"/>
      <c r="GR141" s="11"/>
      <c r="GS141" s="11"/>
      <c r="GT141" s="11"/>
      <c r="GU141" s="27"/>
      <c r="GV141" s="11"/>
      <c r="GW141" s="11" t="s">
        <v>48</v>
      </c>
      <c r="GX141" s="11"/>
      <c r="GY141" s="11"/>
      <c r="GZ141" s="11"/>
      <c r="HA141" s="11"/>
      <c r="HB141" s="11"/>
      <c r="HC141" s="11"/>
      <c r="HD141" s="11"/>
      <c r="HI141" s="12" t="s">
        <v>48</v>
      </c>
      <c r="HJ141" s="12" t="s">
        <v>48</v>
      </c>
      <c r="HK141" s="12" t="s">
        <v>48</v>
      </c>
      <c r="HL141" s="11"/>
      <c r="HM141" s="11"/>
      <c r="HN141" s="11"/>
      <c r="HO141" s="11"/>
      <c r="HP141" s="27"/>
      <c r="HQ141" s="11"/>
      <c r="HR141" s="11" t="s">
        <v>48</v>
      </c>
      <c r="HW141" s="12" t="s">
        <v>48</v>
      </c>
      <c r="HX141" s="12" t="s">
        <v>48</v>
      </c>
      <c r="HY141" s="12" t="s">
        <v>48</v>
      </c>
    </row>
    <row r="142" spans="2:233" x14ac:dyDescent="0.2">
      <c r="B142" s="8">
        <v>44038</v>
      </c>
      <c r="C142" s="11"/>
      <c r="D142" s="11"/>
      <c r="E142" s="11"/>
      <c r="F142" s="11"/>
      <c r="G142" s="27"/>
      <c r="H142" s="11"/>
      <c r="I142" s="11" t="s">
        <v>48</v>
      </c>
      <c r="J142" s="11"/>
      <c r="K142" s="11"/>
      <c r="L142" s="11"/>
      <c r="M142" s="11"/>
      <c r="N142" s="27"/>
      <c r="O142" s="11"/>
      <c r="P142" s="11" t="s">
        <v>48</v>
      </c>
      <c r="Q142" s="11"/>
      <c r="R142" s="11"/>
      <c r="S142" s="11"/>
      <c r="T142" s="11"/>
      <c r="U142" s="27"/>
      <c r="V142" s="11"/>
      <c r="W142" s="11" t="s">
        <v>48</v>
      </c>
      <c r="AB142" s="12" t="s">
        <v>48</v>
      </c>
      <c r="AC142" s="12" t="s">
        <v>48</v>
      </c>
      <c r="AD142" s="12" t="s">
        <v>48</v>
      </c>
      <c r="AE142" s="11"/>
      <c r="AF142" s="11"/>
      <c r="AG142" s="11"/>
      <c r="AH142" s="11"/>
      <c r="AI142" s="27"/>
      <c r="AJ142" s="11"/>
      <c r="AK142" s="11" t="s">
        <v>48</v>
      </c>
      <c r="AP142" s="12" t="s">
        <v>48</v>
      </c>
      <c r="AQ142" s="12" t="s">
        <v>48</v>
      </c>
      <c r="AR142" s="12" t="s">
        <v>48</v>
      </c>
      <c r="AS142" s="11"/>
      <c r="AT142" s="11"/>
      <c r="AU142" s="11"/>
      <c r="AV142" s="11"/>
      <c r="AW142" s="27"/>
      <c r="AX142" s="11"/>
      <c r="AY142" s="11" t="s">
        <v>48</v>
      </c>
      <c r="BD142" s="12" t="s">
        <v>48</v>
      </c>
      <c r="BE142" s="12" t="s">
        <v>48</v>
      </c>
      <c r="BF142" s="12" t="s">
        <v>48</v>
      </c>
      <c r="BG142" s="11"/>
      <c r="BH142" s="11"/>
      <c r="BI142" s="11"/>
      <c r="BJ142" s="11"/>
      <c r="BK142" s="27"/>
      <c r="BL142" s="11"/>
      <c r="BM142" s="11" t="s">
        <v>48</v>
      </c>
      <c r="BR142" s="12" t="s">
        <v>48</v>
      </c>
      <c r="BS142" s="12" t="s">
        <v>48</v>
      </c>
      <c r="BT142" s="12" t="s">
        <v>48</v>
      </c>
      <c r="BU142" s="11"/>
      <c r="BV142" s="11"/>
      <c r="BW142" s="11"/>
      <c r="BX142" s="11"/>
      <c r="BY142" s="27"/>
      <c r="BZ142" s="11"/>
      <c r="CA142" s="11" t="s">
        <v>48</v>
      </c>
      <c r="CF142" s="12" t="s">
        <v>48</v>
      </c>
      <c r="CG142" s="12" t="s">
        <v>48</v>
      </c>
      <c r="CH142" s="12" t="s">
        <v>48</v>
      </c>
      <c r="CI142" s="11"/>
      <c r="CJ142" s="11"/>
      <c r="CK142" s="11"/>
      <c r="CL142" s="11"/>
      <c r="CM142" s="27"/>
      <c r="CN142" s="11"/>
      <c r="CO142" s="11" t="s">
        <v>48</v>
      </c>
      <c r="CT142" s="12" t="s">
        <v>48</v>
      </c>
      <c r="CU142" s="12" t="s">
        <v>48</v>
      </c>
      <c r="CV142" s="12" t="s">
        <v>48</v>
      </c>
      <c r="CW142" s="11"/>
      <c r="CX142" s="11"/>
      <c r="CY142" s="11"/>
      <c r="CZ142" s="11"/>
      <c r="DA142" s="27"/>
      <c r="DB142" s="11"/>
      <c r="DC142" s="11" t="s">
        <v>48</v>
      </c>
      <c r="DH142" s="12" t="s">
        <v>48</v>
      </c>
      <c r="DI142" s="12" t="s">
        <v>48</v>
      </c>
      <c r="DJ142" s="12" t="s">
        <v>48</v>
      </c>
      <c r="DK142" s="11"/>
      <c r="DL142" s="11"/>
      <c r="DM142" s="11"/>
      <c r="DN142" s="11"/>
      <c r="DO142" s="27"/>
      <c r="DP142" s="11"/>
      <c r="DQ142" s="11" t="s">
        <v>48</v>
      </c>
      <c r="DV142" s="12" t="s">
        <v>48</v>
      </c>
      <c r="DW142" s="12" t="s">
        <v>48</v>
      </c>
      <c r="DX142" s="12" t="s">
        <v>48</v>
      </c>
      <c r="DY142" s="11"/>
      <c r="DZ142" s="11"/>
      <c r="EA142" s="11"/>
      <c r="EB142" s="11"/>
      <c r="EC142" s="27"/>
      <c r="ED142" s="11"/>
      <c r="EE142" s="11" t="s">
        <v>48</v>
      </c>
      <c r="EJ142" s="12" t="s">
        <v>48</v>
      </c>
      <c r="EK142" s="12" t="s">
        <v>48</v>
      </c>
      <c r="EL142" s="12" t="s">
        <v>48</v>
      </c>
      <c r="EM142" s="11"/>
      <c r="EN142" s="11"/>
      <c r="EO142" s="11"/>
      <c r="EP142" s="11"/>
      <c r="EQ142" s="27"/>
      <c r="ER142" s="11"/>
      <c r="ES142" s="11" t="s">
        <v>48</v>
      </c>
      <c r="EX142" s="12" t="s">
        <v>48</v>
      </c>
      <c r="EY142" s="12" t="s">
        <v>48</v>
      </c>
      <c r="EZ142" s="12" t="s">
        <v>48</v>
      </c>
      <c r="FA142" s="11"/>
      <c r="FB142" s="11"/>
      <c r="FC142" s="11"/>
      <c r="FD142" s="11"/>
      <c r="FE142" s="27"/>
      <c r="FF142" s="11"/>
      <c r="FG142" s="11" t="s">
        <v>48</v>
      </c>
      <c r="FL142" s="12" t="s">
        <v>48</v>
      </c>
      <c r="FM142" s="12" t="s">
        <v>48</v>
      </c>
      <c r="FN142" s="12" t="s">
        <v>48</v>
      </c>
      <c r="FO142" s="11"/>
      <c r="FP142" s="11"/>
      <c r="FQ142" s="11"/>
      <c r="FR142" s="11"/>
      <c r="FS142" s="27"/>
      <c r="FT142" s="11"/>
      <c r="FU142" s="11" t="s">
        <v>48</v>
      </c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N142" s="12" t="s">
        <v>48</v>
      </c>
      <c r="GO142" s="12" t="s">
        <v>48</v>
      </c>
      <c r="GP142" s="12" t="s">
        <v>48</v>
      </c>
      <c r="GQ142" s="11"/>
      <c r="GR142" s="11"/>
      <c r="GS142" s="11"/>
      <c r="GT142" s="11"/>
      <c r="GU142" s="27"/>
      <c r="GV142" s="11"/>
      <c r="GW142" s="11" t="s">
        <v>48</v>
      </c>
      <c r="GX142" s="11"/>
      <c r="GY142" s="11"/>
      <c r="GZ142" s="11"/>
      <c r="HA142" s="11"/>
      <c r="HB142" s="11"/>
      <c r="HC142" s="11"/>
      <c r="HD142" s="11"/>
      <c r="HI142" s="12" t="s">
        <v>48</v>
      </c>
      <c r="HJ142" s="12" t="s">
        <v>48</v>
      </c>
      <c r="HK142" s="12" t="s">
        <v>48</v>
      </c>
      <c r="HL142" s="11"/>
      <c r="HM142" s="11"/>
      <c r="HN142" s="11"/>
      <c r="HO142" s="11"/>
      <c r="HP142" s="27"/>
      <c r="HQ142" s="11"/>
      <c r="HR142" s="11" t="s">
        <v>48</v>
      </c>
      <c r="HW142" s="12" t="s">
        <v>48</v>
      </c>
      <c r="HX142" s="12" t="s">
        <v>48</v>
      </c>
      <c r="HY142" s="12" t="s">
        <v>48</v>
      </c>
    </row>
    <row r="143" spans="2:233" x14ac:dyDescent="0.2">
      <c r="B143" s="8">
        <v>44039</v>
      </c>
      <c r="C143" s="11"/>
      <c r="D143" s="11"/>
      <c r="E143" s="11"/>
      <c r="F143" s="11"/>
      <c r="G143" s="27"/>
      <c r="H143" s="11"/>
      <c r="I143" s="11" t="s">
        <v>48</v>
      </c>
      <c r="J143" s="11"/>
      <c r="K143" s="11"/>
      <c r="L143" s="11"/>
      <c r="M143" s="11"/>
      <c r="N143" s="27"/>
      <c r="O143" s="11"/>
      <c r="P143" s="11" t="s">
        <v>48</v>
      </c>
      <c r="Q143" s="11"/>
      <c r="R143" s="11"/>
      <c r="S143" s="11"/>
      <c r="T143" s="11"/>
      <c r="U143" s="27"/>
      <c r="V143" s="11"/>
      <c r="W143" s="11" t="s">
        <v>48</v>
      </c>
      <c r="AB143" s="12" t="s">
        <v>48</v>
      </c>
      <c r="AC143" s="12" t="s">
        <v>48</v>
      </c>
      <c r="AD143" s="12" t="s">
        <v>48</v>
      </c>
      <c r="AE143" s="11"/>
      <c r="AF143" s="11"/>
      <c r="AG143" s="11"/>
      <c r="AH143" s="11"/>
      <c r="AI143" s="27"/>
      <c r="AJ143" s="11"/>
      <c r="AK143" s="11" t="s">
        <v>48</v>
      </c>
      <c r="AP143" s="12" t="s">
        <v>48</v>
      </c>
      <c r="AQ143" s="12" t="s">
        <v>48</v>
      </c>
      <c r="AR143" s="12" t="s">
        <v>48</v>
      </c>
      <c r="AS143" s="11"/>
      <c r="AT143" s="11"/>
      <c r="AU143" s="11"/>
      <c r="AV143" s="11"/>
      <c r="AW143" s="27"/>
      <c r="AX143" s="11"/>
      <c r="AY143" s="11" t="s">
        <v>48</v>
      </c>
      <c r="BD143" s="12" t="s">
        <v>48</v>
      </c>
      <c r="BE143" s="12" t="s">
        <v>48</v>
      </c>
      <c r="BF143" s="12" t="s">
        <v>48</v>
      </c>
      <c r="BG143" s="11"/>
      <c r="BH143" s="11"/>
      <c r="BI143" s="11"/>
      <c r="BJ143" s="11"/>
      <c r="BK143" s="27"/>
      <c r="BL143" s="11"/>
      <c r="BM143" s="11" t="s">
        <v>48</v>
      </c>
      <c r="BR143" s="12" t="s">
        <v>48</v>
      </c>
      <c r="BS143" s="12" t="s">
        <v>48</v>
      </c>
      <c r="BT143" s="12" t="s">
        <v>48</v>
      </c>
      <c r="BU143" s="11"/>
      <c r="BV143" s="11"/>
      <c r="BW143" s="11"/>
      <c r="BX143" s="11"/>
      <c r="BY143" s="27"/>
      <c r="BZ143" s="11"/>
      <c r="CA143" s="11" t="s">
        <v>48</v>
      </c>
      <c r="CF143" s="12" t="s">
        <v>48</v>
      </c>
      <c r="CG143" s="12" t="s">
        <v>48</v>
      </c>
      <c r="CH143" s="12" t="s">
        <v>48</v>
      </c>
      <c r="CI143" s="11"/>
      <c r="CJ143" s="11"/>
      <c r="CK143" s="11"/>
      <c r="CL143" s="11"/>
      <c r="CM143" s="27"/>
      <c r="CN143" s="11"/>
      <c r="CO143" s="11" t="s">
        <v>48</v>
      </c>
      <c r="CT143" s="12" t="s">
        <v>48</v>
      </c>
      <c r="CU143" s="12" t="s">
        <v>48</v>
      </c>
      <c r="CV143" s="12" t="s">
        <v>48</v>
      </c>
      <c r="CW143" s="11"/>
      <c r="CX143" s="11"/>
      <c r="CY143" s="11"/>
      <c r="CZ143" s="11"/>
      <c r="DA143" s="27"/>
      <c r="DB143" s="11"/>
      <c r="DC143" s="11" t="s">
        <v>48</v>
      </c>
      <c r="DH143" s="12" t="s">
        <v>48</v>
      </c>
      <c r="DI143" s="12" t="s">
        <v>48</v>
      </c>
      <c r="DJ143" s="12" t="s">
        <v>48</v>
      </c>
      <c r="DK143" s="11"/>
      <c r="DL143" s="11"/>
      <c r="DM143" s="11"/>
      <c r="DN143" s="11"/>
      <c r="DO143" s="27"/>
      <c r="DP143" s="11"/>
      <c r="DQ143" s="11" t="s">
        <v>48</v>
      </c>
      <c r="DV143" s="12" t="s">
        <v>48</v>
      </c>
      <c r="DW143" s="12" t="s">
        <v>48</v>
      </c>
      <c r="DX143" s="12" t="s">
        <v>48</v>
      </c>
      <c r="DY143" s="11"/>
      <c r="DZ143" s="11"/>
      <c r="EA143" s="11"/>
      <c r="EB143" s="11"/>
      <c r="EC143" s="27"/>
      <c r="ED143" s="11"/>
      <c r="EE143" s="11" t="s">
        <v>48</v>
      </c>
      <c r="EJ143" s="12" t="s">
        <v>48</v>
      </c>
      <c r="EK143" s="12" t="s">
        <v>48</v>
      </c>
      <c r="EL143" s="12" t="s">
        <v>48</v>
      </c>
      <c r="EM143" s="11"/>
      <c r="EN143" s="11"/>
      <c r="EO143" s="11"/>
      <c r="EP143" s="11"/>
      <c r="EQ143" s="27"/>
      <c r="ER143" s="11"/>
      <c r="ES143" s="11" t="s">
        <v>48</v>
      </c>
      <c r="EX143" s="12" t="s">
        <v>48</v>
      </c>
      <c r="EY143" s="12" t="s">
        <v>48</v>
      </c>
      <c r="EZ143" s="12" t="s">
        <v>48</v>
      </c>
      <c r="FA143" s="11"/>
      <c r="FB143" s="11"/>
      <c r="FC143" s="11"/>
      <c r="FD143" s="11"/>
      <c r="FE143" s="27"/>
      <c r="FF143" s="11"/>
      <c r="FG143" s="11" t="s">
        <v>48</v>
      </c>
      <c r="FL143" s="12" t="s">
        <v>48</v>
      </c>
      <c r="FM143" s="12" t="s">
        <v>48</v>
      </c>
      <c r="FN143" s="12" t="s">
        <v>48</v>
      </c>
      <c r="FO143" s="11"/>
      <c r="FP143" s="11"/>
      <c r="FQ143" s="11"/>
      <c r="FR143" s="11"/>
      <c r="FS143" s="27"/>
      <c r="FT143" s="11"/>
      <c r="FU143" s="11" t="s">
        <v>48</v>
      </c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N143" s="12" t="s">
        <v>48</v>
      </c>
      <c r="GO143" s="12" t="s">
        <v>48</v>
      </c>
      <c r="GP143" s="12" t="s">
        <v>48</v>
      </c>
      <c r="GQ143" s="11"/>
      <c r="GR143" s="11"/>
      <c r="GS143" s="11"/>
      <c r="GT143" s="11"/>
      <c r="GU143" s="27"/>
      <c r="GV143" s="11"/>
      <c r="GW143" s="11" t="s">
        <v>48</v>
      </c>
      <c r="GX143" s="11"/>
      <c r="GY143" s="11"/>
      <c r="GZ143" s="11"/>
      <c r="HA143" s="11"/>
      <c r="HB143" s="11"/>
      <c r="HC143" s="11"/>
      <c r="HD143" s="11"/>
      <c r="HI143" s="12" t="s">
        <v>48</v>
      </c>
      <c r="HJ143" s="12" t="s">
        <v>48</v>
      </c>
      <c r="HK143" s="12" t="s">
        <v>48</v>
      </c>
      <c r="HL143" s="11"/>
      <c r="HM143" s="11"/>
      <c r="HN143" s="11"/>
      <c r="HO143" s="11"/>
      <c r="HP143" s="27"/>
      <c r="HQ143" s="11"/>
      <c r="HR143" s="11" t="s">
        <v>48</v>
      </c>
      <c r="HW143" s="12" t="s">
        <v>48</v>
      </c>
      <c r="HX143" s="12" t="s">
        <v>48</v>
      </c>
      <c r="HY143" s="12" t="s">
        <v>48</v>
      </c>
    </row>
    <row r="144" spans="2:233" x14ac:dyDescent="0.2">
      <c r="B144" s="8">
        <v>44040</v>
      </c>
      <c r="C144" s="11"/>
      <c r="D144" s="11"/>
      <c r="E144" s="11"/>
      <c r="F144" s="11"/>
      <c r="G144" s="27"/>
      <c r="H144" s="11"/>
      <c r="I144" s="11" t="s">
        <v>48</v>
      </c>
      <c r="J144" s="11"/>
      <c r="K144" s="11"/>
      <c r="L144" s="11"/>
      <c r="M144" s="11"/>
      <c r="N144" s="27"/>
      <c r="O144" s="11"/>
      <c r="P144" s="11" t="s">
        <v>48</v>
      </c>
      <c r="Q144" s="11"/>
      <c r="R144" s="11"/>
      <c r="S144" s="11"/>
      <c r="T144" s="11"/>
      <c r="U144" s="27"/>
      <c r="V144" s="11"/>
      <c r="W144" s="11" t="s">
        <v>48</v>
      </c>
      <c r="AB144" s="12" t="s">
        <v>48</v>
      </c>
      <c r="AC144" s="12" t="s">
        <v>48</v>
      </c>
      <c r="AD144" s="12" t="s">
        <v>48</v>
      </c>
      <c r="AE144" s="11"/>
      <c r="AF144" s="11"/>
      <c r="AG144" s="11"/>
      <c r="AH144" s="11"/>
      <c r="AI144" s="27"/>
      <c r="AJ144" s="11"/>
      <c r="AK144" s="11" t="s">
        <v>48</v>
      </c>
      <c r="AP144" s="12" t="s">
        <v>48</v>
      </c>
      <c r="AQ144" s="12" t="s">
        <v>48</v>
      </c>
      <c r="AR144" s="12" t="s">
        <v>48</v>
      </c>
      <c r="AS144" s="11"/>
      <c r="AT144" s="11"/>
      <c r="AU144" s="11"/>
      <c r="AV144" s="11"/>
      <c r="AW144" s="27"/>
      <c r="AX144" s="11"/>
      <c r="AY144" s="11" t="s">
        <v>48</v>
      </c>
      <c r="BD144" s="12" t="s">
        <v>48</v>
      </c>
      <c r="BE144" s="12" t="s">
        <v>48</v>
      </c>
      <c r="BF144" s="12" t="s">
        <v>48</v>
      </c>
      <c r="BG144" s="11"/>
      <c r="BH144" s="11"/>
      <c r="BI144" s="11"/>
      <c r="BJ144" s="11"/>
      <c r="BK144" s="27"/>
      <c r="BL144" s="11"/>
      <c r="BM144" s="11" t="s">
        <v>48</v>
      </c>
      <c r="BR144" s="12" t="s">
        <v>48</v>
      </c>
      <c r="BS144" s="12" t="s">
        <v>48</v>
      </c>
      <c r="BT144" s="12" t="s">
        <v>48</v>
      </c>
      <c r="BU144" s="11"/>
      <c r="BV144" s="11"/>
      <c r="BW144" s="11"/>
      <c r="BX144" s="11"/>
      <c r="BY144" s="27"/>
      <c r="BZ144" s="11"/>
      <c r="CA144" s="11" t="s">
        <v>48</v>
      </c>
      <c r="CF144" s="12" t="s">
        <v>48</v>
      </c>
      <c r="CG144" s="12" t="s">
        <v>48</v>
      </c>
      <c r="CH144" s="12" t="s">
        <v>48</v>
      </c>
      <c r="CI144" s="11"/>
      <c r="CJ144" s="11"/>
      <c r="CK144" s="11"/>
      <c r="CL144" s="11"/>
      <c r="CM144" s="27"/>
      <c r="CN144" s="11"/>
      <c r="CO144" s="11" t="s">
        <v>48</v>
      </c>
      <c r="CT144" s="12" t="s">
        <v>48</v>
      </c>
      <c r="CU144" s="12" t="s">
        <v>48</v>
      </c>
      <c r="CV144" s="12" t="s">
        <v>48</v>
      </c>
      <c r="CW144" s="11"/>
      <c r="CX144" s="11"/>
      <c r="CY144" s="11"/>
      <c r="CZ144" s="11"/>
      <c r="DA144" s="27"/>
      <c r="DB144" s="11"/>
      <c r="DC144" s="11" t="s">
        <v>48</v>
      </c>
      <c r="DH144" s="12" t="s">
        <v>48</v>
      </c>
      <c r="DI144" s="12" t="s">
        <v>48</v>
      </c>
      <c r="DJ144" s="12" t="s">
        <v>48</v>
      </c>
      <c r="DK144" s="11"/>
      <c r="DL144" s="11"/>
      <c r="DM144" s="11"/>
      <c r="DN144" s="11"/>
      <c r="DO144" s="27"/>
      <c r="DP144" s="11"/>
      <c r="DQ144" s="11" t="s">
        <v>48</v>
      </c>
      <c r="DV144" s="12" t="s">
        <v>48</v>
      </c>
      <c r="DW144" s="12" t="s">
        <v>48</v>
      </c>
      <c r="DX144" s="12" t="s">
        <v>48</v>
      </c>
      <c r="DY144" s="11"/>
      <c r="DZ144" s="11"/>
      <c r="EA144" s="11"/>
      <c r="EB144" s="11"/>
      <c r="EC144" s="27"/>
      <c r="ED144" s="11"/>
      <c r="EE144" s="11" t="s">
        <v>48</v>
      </c>
      <c r="EJ144" s="12" t="s">
        <v>48</v>
      </c>
      <c r="EK144" s="12" t="s">
        <v>48</v>
      </c>
      <c r="EL144" s="12" t="s">
        <v>48</v>
      </c>
      <c r="EM144" s="11"/>
      <c r="EN144" s="11"/>
      <c r="EO144" s="11"/>
      <c r="EP144" s="11"/>
      <c r="EQ144" s="27"/>
      <c r="ER144" s="11"/>
      <c r="ES144" s="11" t="s">
        <v>48</v>
      </c>
      <c r="EX144" s="12" t="s">
        <v>48</v>
      </c>
      <c r="EY144" s="12" t="s">
        <v>48</v>
      </c>
      <c r="EZ144" s="12" t="s">
        <v>48</v>
      </c>
      <c r="FA144" s="11"/>
      <c r="FB144" s="11"/>
      <c r="FC144" s="11"/>
      <c r="FD144" s="11"/>
      <c r="FE144" s="27"/>
      <c r="FF144" s="11"/>
      <c r="FG144" s="11" t="s">
        <v>48</v>
      </c>
      <c r="FL144" s="12" t="s">
        <v>48</v>
      </c>
      <c r="FM144" s="12" t="s">
        <v>48</v>
      </c>
      <c r="FN144" s="12" t="s">
        <v>48</v>
      </c>
      <c r="FO144" s="11"/>
      <c r="FP144" s="11"/>
      <c r="FQ144" s="11"/>
      <c r="FR144" s="11"/>
      <c r="FS144" s="27"/>
      <c r="FT144" s="11"/>
      <c r="FU144" s="11" t="s">
        <v>48</v>
      </c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N144" s="12" t="s">
        <v>48</v>
      </c>
      <c r="GO144" s="12" t="s">
        <v>48</v>
      </c>
      <c r="GP144" s="12" t="s">
        <v>48</v>
      </c>
      <c r="GQ144" s="11"/>
      <c r="GR144" s="11"/>
      <c r="GS144" s="11"/>
      <c r="GT144" s="11"/>
      <c r="GU144" s="27"/>
      <c r="GV144" s="11"/>
      <c r="GW144" s="11" t="s">
        <v>48</v>
      </c>
      <c r="GX144" s="11"/>
      <c r="GY144" s="11"/>
      <c r="GZ144" s="11"/>
      <c r="HA144" s="11"/>
      <c r="HB144" s="11"/>
      <c r="HC144" s="11"/>
      <c r="HD144" s="11"/>
      <c r="HI144" s="12" t="s">
        <v>48</v>
      </c>
      <c r="HJ144" s="12" t="s">
        <v>48</v>
      </c>
      <c r="HK144" s="12" t="s">
        <v>48</v>
      </c>
      <c r="HL144" s="11"/>
      <c r="HM144" s="11"/>
      <c r="HN144" s="11"/>
      <c r="HO144" s="11"/>
      <c r="HP144" s="27"/>
      <c r="HQ144" s="11"/>
      <c r="HR144" s="11" t="s">
        <v>48</v>
      </c>
      <c r="HW144" s="12" t="s">
        <v>48</v>
      </c>
      <c r="HX144" s="12" t="s">
        <v>48</v>
      </c>
      <c r="HY144" s="12" t="s">
        <v>48</v>
      </c>
    </row>
    <row r="145" spans="2:233" x14ac:dyDescent="0.2">
      <c r="B145" s="8">
        <v>44041</v>
      </c>
      <c r="C145" s="11"/>
      <c r="D145" s="11"/>
      <c r="E145" s="11"/>
      <c r="F145" s="11"/>
      <c r="G145" s="27"/>
      <c r="H145" s="11"/>
      <c r="I145" s="11" t="s">
        <v>48</v>
      </c>
      <c r="J145" s="11"/>
      <c r="K145" s="11"/>
      <c r="L145" s="11"/>
      <c r="M145" s="11"/>
      <c r="N145" s="27"/>
      <c r="O145" s="11"/>
      <c r="P145" s="11" t="s">
        <v>48</v>
      </c>
      <c r="Q145" s="11"/>
      <c r="R145" s="11"/>
      <c r="S145" s="11"/>
      <c r="T145" s="11"/>
      <c r="U145" s="27"/>
      <c r="V145" s="11"/>
      <c r="W145" s="11" t="s">
        <v>48</v>
      </c>
      <c r="AB145" s="12" t="s">
        <v>48</v>
      </c>
      <c r="AC145" s="12" t="s">
        <v>48</v>
      </c>
      <c r="AD145" s="12" t="s">
        <v>48</v>
      </c>
      <c r="AE145" s="11"/>
      <c r="AF145" s="11"/>
      <c r="AG145" s="11"/>
      <c r="AH145" s="11"/>
      <c r="AI145" s="27"/>
      <c r="AJ145" s="11"/>
      <c r="AK145" s="11" t="s">
        <v>48</v>
      </c>
      <c r="AP145" s="12" t="s">
        <v>48</v>
      </c>
      <c r="AQ145" s="12" t="s">
        <v>48</v>
      </c>
      <c r="AR145" s="12" t="s">
        <v>48</v>
      </c>
      <c r="AS145" s="11"/>
      <c r="AT145" s="11"/>
      <c r="AU145" s="11"/>
      <c r="AV145" s="11"/>
      <c r="AW145" s="27"/>
      <c r="AX145" s="11"/>
      <c r="AY145" s="11" t="s">
        <v>48</v>
      </c>
      <c r="BD145" s="12" t="s">
        <v>48</v>
      </c>
      <c r="BE145" s="12" t="s">
        <v>48</v>
      </c>
      <c r="BF145" s="12" t="s">
        <v>48</v>
      </c>
      <c r="BG145" s="11"/>
      <c r="BH145" s="11"/>
      <c r="BI145" s="11"/>
      <c r="BJ145" s="11"/>
      <c r="BK145" s="27"/>
      <c r="BL145" s="11"/>
      <c r="BM145" s="11" t="s">
        <v>48</v>
      </c>
      <c r="BR145" s="12" t="s">
        <v>48</v>
      </c>
      <c r="BS145" s="12" t="s">
        <v>48</v>
      </c>
      <c r="BT145" s="12" t="s">
        <v>48</v>
      </c>
      <c r="BU145" s="11"/>
      <c r="BV145" s="11"/>
      <c r="BW145" s="11"/>
      <c r="BX145" s="11"/>
      <c r="BY145" s="27"/>
      <c r="BZ145" s="11"/>
      <c r="CA145" s="11" t="s">
        <v>48</v>
      </c>
      <c r="CF145" s="12" t="s">
        <v>48</v>
      </c>
      <c r="CG145" s="12" t="s">
        <v>48</v>
      </c>
      <c r="CH145" s="12" t="s">
        <v>48</v>
      </c>
      <c r="CI145" s="11"/>
      <c r="CJ145" s="11"/>
      <c r="CK145" s="11"/>
      <c r="CL145" s="11"/>
      <c r="CM145" s="27"/>
      <c r="CN145" s="11"/>
      <c r="CO145" s="11" t="s">
        <v>48</v>
      </c>
      <c r="CT145" s="12" t="s">
        <v>48</v>
      </c>
      <c r="CU145" s="12" t="s">
        <v>48</v>
      </c>
      <c r="CV145" s="12" t="s">
        <v>48</v>
      </c>
      <c r="CW145" s="11"/>
      <c r="CX145" s="11"/>
      <c r="CY145" s="11"/>
      <c r="CZ145" s="11"/>
      <c r="DA145" s="27"/>
      <c r="DB145" s="11"/>
      <c r="DC145" s="11" t="s">
        <v>48</v>
      </c>
      <c r="DH145" s="12" t="s">
        <v>48</v>
      </c>
      <c r="DI145" s="12" t="s">
        <v>48</v>
      </c>
      <c r="DJ145" s="12" t="s">
        <v>48</v>
      </c>
      <c r="DK145" s="11"/>
      <c r="DL145" s="11"/>
      <c r="DM145" s="11"/>
      <c r="DN145" s="11"/>
      <c r="DO145" s="27"/>
      <c r="DP145" s="11"/>
      <c r="DQ145" s="11" t="s">
        <v>48</v>
      </c>
      <c r="DV145" s="12" t="s">
        <v>48</v>
      </c>
      <c r="DW145" s="12" t="s">
        <v>48</v>
      </c>
      <c r="DX145" s="12" t="s">
        <v>48</v>
      </c>
      <c r="DY145" s="11"/>
      <c r="DZ145" s="11"/>
      <c r="EA145" s="11"/>
      <c r="EB145" s="11"/>
      <c r="EC145" s="27"/>
      <c r="ED145" s="11"/>
      <c r="EE145" s="11" t="s">
        <v>48</v>
      </c>
      <c r="EJ145" s="12" t="s">
        <v>48</v>
      </c>
      <c r="EK145" s="12" t="s">
        <v>48</v>
      </c>
      <c r="EL145" s="12" t="s">
        <v>48</v>
      </c>
      <c r="EM145" s="11"/>
      <c r="EN145" s="11"/>
      <c r="EO145" s="11"/>
      <c r="EP145" s="11"/>
      <c r="EQ145" s="27"/>
      <c r="ER145" s="11"/>
      <c r="ES145" s="11" t="s">
        <v>48</v>
      </c>
      <c r="EX145" s="12" t="s">
        <v>48</v>
      </c>
      <c r="EY145" s="12" t="s">
        <v>48</v>
      </c>
      <c r="EZ145" s="12" t="s">
        <v>48</v>
      </c>
      <c r="FA145" s="11"/>
      <c r="FB145" s="11"/>
      <c r="FC145" s="11"/>
      <c r="FD145" s="11"/>
      <c r="FE145" s="27"/>
      <c r="FF145" s="11"/>
      <c r="FG145" s="11" t="s">
        <v>48</v>
      </c>
      <c r="FL145" s="12" t="s">
        <v>48</v>
      </c>
      <c r="FM145" s="12" t="s">
        <v>48</v>
      </c>
      <c r="FN145" s="12" t="s">
        <v>48</v>
      </c>
      <c r="FO145" s="11"/>
      <c r="FP145" s="11"/>
      <c r="FQ145" s="11"/>
      <c r="FR145" s="11"/>
      <c r="FS145" s="27"/>
      <c r="FT145" s="11"/>
      <c r="FU145" s="11" t="s">
        <v>48</v>
      </c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N145" s="12" t="s">
        <v>48</v>
      </c>
      <c r="GO145" s="12" t="s">
        <v>48</v>
      </c>
      <c r="GP145" s="12" t="s">
        <v>48</v>
      </c>
      <c r="GQ145" s="11"/>
      <c r="GR145" s="11"/>
      <c r="GS145" s="11"/>
      <c r="GT145" s="11"/>
      <c r="GU145" s="27"/>
      <c r="GV145" s="11"/>
      <c r="GW145" s="11" t="s">
        <v>48</v>
      </c>
      <c r="GX145" s="11"/>
      <c r="GY145" s="11"/>
      <c r="GZ145" s="11"/>
      <c r="HA145" s="11"/>
      <c r="HB145" s="11"/>
      <c r="HC145" s="11"/>
      <c r="HD145" s="11"/>
      <c r="HI145" s="12" t="s">
        <v>48</v>
      </c>
      <c r="HJ145" s="12" t="s">
        <v>48</v>
      </c>
      <c r="HK145" s="12" t="s">
        <v>48</v>
      </c>
      <c r="HL145" s="11"/>
      <c r="HM145" s="11"/>
      <c r="HN145" s="11"/>
      <c r="HO145" s="11"/>
      <c r="HP145" s="27"/>
      <c r="HQ145" s="11"/>
      <c r="HR145" s="11" t="s">
        <v>48</v>
      </c>
      <c r="HW145" s="12" t="s">
        <v>48</v>
      </c>
      <c r="HX145" s="12" t="s">
        <v>48</v>
      </c>
      <c r="HY145" s="12" t="s">
        <v>48</v>
      </c>
    </row>
    <row r="146" spans="2:233" x14ac:dyDescent="0.2">
      <c r="B146" s="8">
        <v>44042</v>
      </c>
      <c r="C146" s="11"/>
      <c r="D146" s="11"/>
      <c r="E146" s="11"/>
      <c r="F146" s="11"/>
      <c r="G146" s="27"/>
      <c r="H146" s="11"/>
      <c r="I146" s="11" t="s">
        <v>48</v>
      </c>
      <c r="J146" s="11"/>
      <c r="K146" s="11"/>
      <c r="L146" s="11"/>
      <c r="M146" s="11"/>
      <c r="N146" s="27"/>
      <c r="O146" s="11"/>
      <c r="P146" s="11" t="s">
        <v>48</v>
      </c>
      <c r="Q146" s="11"/>
      <c r="R146" s="11"/>
      <c r="S146" s="11"/>
      <c r="T146" s="11"/>
      <c r="U146" s="27"/>
      <c r="V146" s="11"/>
      <c r="W146" s="11" t="s">
        <v>48</v>
      </c>
      <c r="AB146" s="12" t="s">
        <v>48</v>
      </c>
      <c r="AC146" s="12" t="s">
        <v>48</v>
      </c>
      <c r="AD146" s="12" t="s">
        <v>48</v>
      </c>
      <c r="AE146" s="11"/>
      <c r="AF146" s="11"/>
      <c r="AG146" s="11"/>
      <c r="AH146" s="11"/>
      <c r="AI146" s="27"/>
      <c r="AJ146" s="11"/>
      <c r="AK146" s="11" t="s">
        <v>48</v>
      </c>
      <c r="AP146" s="12" t="s">
        <v>48</v>
      </c>
      <c r="AQ146" s="12" t="s">
        <v>48</v>
      </c>
      <c r="AR146" s="12" t="s">
        <v>48</v>
      </c>
      <c r="AS146" s="11"/>
      <c r="AT146" s="11"/>
      <c r="AU146" s="11"/>
      <c r="AV146" s="11"/>
      <c r="AW146" s="27"/>
      <c r="AX146" s="11"/>
      <c r="AY146" s="11" t="s">
        <v>48</v>
      </c>
      <c r="BD146" s="12" t="s">
        <v>48</v>
      </c>
      <c r="BE146" s="12" t="s">
        <v>48</v>
      </c>
      <c r="BF146" s="12" t="s">
        <v>48</v>
      </c>
      <c r="BG146" s="11"/>
      <c r="BH146" s="11"/>
      <c r="BI146" s="11"/>
      <c r="BJ146" s="11"/>
      <c r="BK146" s="27"/>
      <c r="BL146" s="11"/>
      <c r="BM146" s="11" t="s">
        <v>48</v>
      </c>
      <c r="BR146" s="12" t="s">
        <v>48</v>
      </c>
      <c r="BS146" s="12" t="s">
        <v>48</v>
      </c>
      <c r="BT146" s="12" t="s">
        <v>48</v>
      </c>
      <c r="BU146" s="11"/>
      <c r="BV146" s="11"/>
      <c r="BW146" s="11"/>
      <c r="BX146" s="11"/>
      <c r="BY146" s="27"/>
      <c r="BZ146" s="11"/>
      <c r="CA146" s="11" t="s">
        <v>48</v>
      </c>
      <c r="CF146" s="12" t="s">
        <v>48</v>
      </c>
      <c r="CG146" s="12" t="s">
        <v>48</v>
      </c>
      <c r="CH146" s="12" t="s">
        <v>48</v>
      </c>
      <c r="CI146" s="11"/>
      <c r="CJ146" s="11"/>
      <c r="CK146" s="11"/>
      <c r="CL146" s="11"/>
      <c r="CM146" s="27"/>
      <c r="CN146" s="11"/>
      <c r="CO146" s="11" t="s">
        <v>48</v>
      </c>
      <c r="CT146" s="12" t="s">
        <v>48</v>
      </c>
      <c r="CU146" s="12" t="s">
        <v>48</v>
      </c>
      <c r="CV146" s="12" t="s">
        <v>48</v>
      </c>
      <c r="CW146" s="11"/>
      <c r="CX146" s="11"/>
      <c r="CY146" s="11"/>
      <c r="CZ146" s="11"/>
      <c r="DA146" s="27"/>
      <c r="DB146" s="11"/>
      <c r="DC146" s="11" t="s">
        <v>48</v>
      </c>
      <c r="DH146" s="12" t="s">
        <v>48</v>
      </c>
      <c r="DI146" s="12" t="s">
        <v>48</v>
      </c>
      <c r="DJ146" s="12" t="s">
        <v>48</v>
      </c>
      <c r="DK146" s="11"/>
      <c r="DL146" s="11"/>
      <c r="DM146" s="11"/>
      <c r="DN146" s="11"/>
      <c r="DO146" s="27"/>
      <c r="DP146" s="11"/>
      <c r="DQ146" s="11" t="s">
        <v>48</v>
      </c>
      <c r="DV146" s="12" t="s">
        <v>48</v>
      </c>
      <c r="DW146" s="12" t="s">
        <v>48</v>
      </c>
      <c r="DX146" s="12" t="s">
        <v>48</v>
      </c>
      <c r="DY146" s="11"/>
      <c r="DZ146" s="11"/>
      <c r="EA146" s="11"/>
      <c r="EB146" s="11"/>
      <c r="EC146" s="27"/>
      <c r="ED146" s="11"/>
      <c r="EE146" s="11" t="s">
        <v>48</v>
      </c>
      <c r="EJ146" s="12" t="s">
        <v>48</v>
      </c>
      <c r="EK146" s="12" t="s">
        <v>48</v>
      </c>
      <c r="EL146" s="12" t="s">
        <v>48</v>
      </c>
      <c r="EM146" s="11"/>
      <c r="EN146" s="11"/>
      <c r="EO146" s="11"/>
      <c r="EP146" s="11"/>
      <c r="EQ146" s="27"/>
      <c r="ER146" s="11"/>
      <c r="ES146" s="11" t="s">
        <v>48</v>
      </c>
      <c r="EX146" s="12" t="s">
        <v>48</v>
      </c>
      <c r="EY146" s="12" t="s">
        <v>48</v>
      </c>
      <c r="EZ146" s="12" t="s">
        <v>48</v>
      </c>
      <c r="FA146" s="11"/>
      <c r="FB146" s="11"/>
      <c r="FC146" s="11"/>
      <c r="FD146" s="11"/>
      <c r="FE146" s="27"/>
      <c r="FF146" s="11"/>
      <c r="FG146" s="11" t="s">
        <v>48</v>
      </c>
      <c r="FL146" s="12" t="s">
        <v>48</v>
      </c>
      <c r="FM146" s="12" t="s">
        <v>48</v>
      </c>
      <c r="FN146" s="12" t="s">
        <v>48</v>
      </c>
      <c r="FO146" s="11"/>
      <c r="FP146" s="11"/>
      <c r="FQ146" s="11"/>
      <c r="FR146" s="11"/>
      <c r="FS146" s="27"/>
      <c r="FT146" s="11"/>
      <c r="FU146" s="11" t="s">
        <v>48</v>
      </c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N146" s="12" t="s">
        <v>48</v>
      </c>
      <c r="GO146" s="12" t="s">
        <v>48</v>
      </c>
      <c r="GP146" s="12" t="s">
        <v>48</v>
      </c>
      <c r="GQ146" s="11"/>
      <c r="GR146" s="11"/>
      <c r="GS146" s="11"/>
      <c r="GT146" s="11"/>
      <c r="GU146" s="27"/>
      <c r="GV146" s="11"/>
      <c r="GW146" s="11" t="s">
        <v>48</v>
      </c>
      <c r="GX146" s="11"/>
      <c r="GY146" s="11"/>
      <c r="GZ146" s="11"/>
      <c r="HA146" s="11"/>
      <c r="HB146" s="11"/>
      <c r="HC146" s="11"/>
      <c r="HD146" s="11"/>
      <c r="HI146" s="12" t="s">
        <v>48</v>
      </c>
      <c r="HJ146" s="12" t="s">
        <v>48</v>
      </c>
      <c r="HK146" s="12" t="s">
        <v>48</v>
      </c>
      <c r="HL146" s="11"/>
      <c r="HM146" s="11"/>
      <c r="HN146" s="11"/>
      <c r="HO146" s="11"/>
      <c r="HP146" s="27"/>
      <c r="HQ146" s="11"/>
      <c r="HR146" s="11" t="s">
        <v>48</v>
      </c>
      <c r="HW146" s="12" t="s">
        <v>48</v>
      </c>
      <c r="HX146" s="12" t="s">
        <v>48</v>
      </c>
      <c r="HY146" s="12" t="s">
        <v>48</v>
      </c>
    </row>
    <row r="147" spans="2:233" x14ac:dyDescent="0.2">
      <c r="B147" s="8">
        <v>44043</v>
      </c>
      <c r="C147" s="11"/>
      <c r="D147" s="11"/>
      <c r="E147" s="11"/>
      <c r="F147" s="11"/>
      <c r="G147" s="27"/>
      <c r="H147" s="11"/>
      <c r="I147" s="11" t="s">
        <v>48</v>
      </c>
      <c r="J147" s="11"/>
      <c r="K147" s="11"/>
      <c r="L147" s="11"/>
      <c r="M147" s="11"/>
      <c r="N147" s="27"/>
      <c r="O147" s="11"/>
      <c r="P147" s="11" t="s">
        <v>48</v>
      </c>
      <c r="Q147" s="11"/>
      <c r="R147" s="11"/>
      <c r="S147" s="11"/>
      <c r="T147" s="11"/>
      <c r="U147" s="27"/>
      <c r="V147" s="11"/>
      <c r="W147" s="11" t="s">
        <v>48</v>
      </c>
      <c r="AB147" s="12" t="s">
        <v>48</v>
      </c>
      <c r="AC147" s="12" t="s">
        <v>48</v>
      </c>
      <c r="AD147" s="12" t="s">
        <v>48</v>
      </c>
      <c r="AE147" s="11"/>
      <c r="AF147" s="11"/>
      <c r="AG147" s="11"/>
      <c r="AH147" s="11"/>
      <c r="AI147" s="27"/>
      <c r="AJ147" s="11"/>
      <c r="AK147" s="11" t="s">
        <v>48</v>
      </c>
      <c r="AP147" s="12" t="s">
        <v>48</v>
      </c>
      <c r="AQ147" s="12" t="s">
        <v>48</v>
      </c>
      <c r="AR147" s="12" t="s">
        <v>48</v>
      </c>
      <c r="AS147" s="11"/>
      <c r="AT147" s="11"/>
      <c r="AU147" s="11"/>
      <c r="AV147" s="11"/>
      <c r="AW147" s="27"/>
      <c r="AX147" s="11"/>
      <c r="AY147" s="11" t="s">
        <v>48</v>
      </c>
      <c r="BD147" s="12" t="s">
        <v>48</v>
      </c>
      <c r="BE147" s="12" t="s">
        <v>48</v>
      </c>
      <c r="BF147" s="12" t="s">
        <v>48</v>
      </c>
      <c r="BG147" s="11"/>
      <c r="BH147" s="11"/>
      <c r="BI147" s="11"/>
      <c r="BJ147" s="11"/>
      <c r="BK147" s="27"/>
      <c r="BL147" s="11"/>
      <c r="BM147" s="11" t="s">
        <v>48</v>
      </c>
      <c r="BR147" s="12" t="s">
        <v>48</v>
      </c>
      <c r="BS147" s="12" t="s">
        <v>48</v>
      </c>
      <c r="BT147" s="12" t="s">
        <v>48</v>
      </c>
      <c r="BU147" s="11"/>
      <c r="BV147" s="11"/>
      <c r="BW147" s="11"/>
      <c r="BX147" s="11"/>
      <c r="BY147" s="27"/>
      <c r="BZ147" s="11"/>
      <c r="CA147" s="11" t="s">
        <v>48</v>
      </c>
      <c r="CF147" s="12" t="s">
        <v>48</v>
      </c>
      <c r="CG147" s="12" t="s">
        <v>48</v>
      </c>
      <c r="CH147" s="12" t="s">
        <v>48</v>
      </c>
      <c r="CI147" s="11"/>
      <c r="CJ147" s="11"/>
      <c r="CK147" s="11"/>
      <c r="CL147" s="11"/>
      <c r="CM147" s="27"/>
      <c r="CN147" s="11"/>
      <c r="CO147" s="11" t="s">
        <v>48</v>
      </c>
      <c r="CT147" s="12" t="s">
        <v>48</v>
      </c>
      <c r="CU147" s="12" t="s">
        <v>48</v>
      </c>
      <c r="CV147" s="12" t="s">
        <v>48</v>
      </c>
      <c r="CW147" s="11"/>
      <c r="CX147" s="11"/>
      <c r="CY147" s="11"/>
      <c r="CZ147" s="11"/>
      <c r="DA147" s="27"/>
      <c r="DB147" s="11"/>
      <c r="DC147" s="11" t="s">
        <v>48</v>
      </c>
      <c r="DH147" s="12" t="s">
        <v>48</v>
      </c>
      <c r="DI147" s="12" t="s">
        <v>48</v>
      </c>
      <c r="DJ147" s="12" t="s">
        <v>48</v>
      </c>
      <c r="DK147" s="11"/>
      <c r="DL147" s="11"/>
      <c r="DM147" s="11"/>
      <c r="DN147" s="11"/>
      <c r="DO147" s="27"/>
      <c r="DP147" s="11"/>
      <c r="DQ147" s="11" t="s">
        <v>48</v>
      </c>
      <c r="DV147" s="12" t="s">
        <v>48</v>
      </c>
      <c r="DW147" s="12" t="s">
        <v>48</v>
      </c>
      <c r="DX147" s="12" t="s">
        <v>48</v>
      </c>
      <c r="DY147" s="11"/>
      <c r="DZ147" s="11"/>
      <c r="EA147" s="11"/>
      <c r="EB147" s="11"/>
      <c r="EC147" s="27"/>
      <c r="ED147" s="11"/>
      <c r="EE147" s="11" t="s">
        <v>48</v>
      </c>
      <c r="EJ147" s="12" t="s">
        <v>48</v>
      </c>
      <c r="EK147" s="12" t="s">
        <v>48</v>
      </c>
      <c r="EL147" s="12" t="s">
        <v>48</v>
      </c>
      <c r="EM147" s="11"/>
      <c r="EN147" s="11"/>
      <c r="EO147" s="11"/>
      <c r="EP147" s="11"/>
      <c r="EQ147" s="27"/>
      <c r="ER147" s="11"/>
      <c r="ES147" s="11" t="s">
        <v>48</v>
      </c>
      <c r="EX147" s="12" t="s">
        <v>48</v>
      </c>
      <c r="EY147" s="12" t="s">
        <v>48</v>
      </c>
      <c r="EZ147" s="12" t="s">
        <v>48</v>
      </c>
      <c r="FA147" s="11"/>
      <c r="FB147" s="11"/>
      <c r="FC147" s="11"/>
      <c r="FD147" s="11"/>
      <c r="FE147" s="27"/>
      <c r="FF147" s="11"/>
      <c r="FG147" s="11" t="s">
        <v>48</v>
      </c>
      <c r="FL147" s="12" t="s">
        <v>48</v>
      </c>
      <c r="FM147" s="12" t="s">
        <v>48</v>
      </c>
      <c r="FN147" s="12" t="s">
        <v>48</v>
      </c>
      <c r="FO147" s="11"/>
      <c r="FP147" s="11"/>
      <c r="FQ147" s="11"/>
      <c r="FR147" s="11"/>
      <c r="FS147" s="27"/>
      <c r="FT147" s="11"/>
      <c r="FU147" s="11" t="s">
        <v>48</v>
      </c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N147" s="12" t="s">
        <v>48</v>
      </c>
      <c r="GO147" s="12" t="s">
        <v>48</v>
      </c>
      <c r="GP147" s="12" t="s">
        <v>48</v>
      </c>
      <c r="GQ147" s="11"/>
      <c r="GR147" s="11"/>
      <c r="GS147" s="11"/>
      <c r="GT147" s="11"/>
      <c r="GU147" s="27"/>
      <c r="GV147" s="11"/>
      <c r="GW147" s="11" t="s">
        <v>48</v>
      </c>
      <c r="GX147" s="11"/>
      <c r="GY147" s="11"/>
      <c r="GZ147" s="11"/>
      <c r="HA147" s="11"/>
      <c r="HB147" s="11"/>
      <c r="HC147" s="11"/>
      <c r="HD147" s="11"/>
      <c r="HI147" s="12" t="s">
        <v>48</v>
      </c>
      <c r="HJ147" s="12" t="s">
        <v>48</v>
      </c>
      <c r="HK147" s="12" t="s">
        <v>48</v>
      </c>
      <c r="HL147" s="11"/>
      <c r="HM147" s="11"/>
      <c r="HN147" s="11"/>
      <c r="HO147" s="11"/>
      <c r="HP147" s="27"/>
      <c r="HQ147" s="11"/>
      <c r="HR147" s="11" t="s">
        <v>48</v>
      </c>
      <c r="HW147" s="12" t="s">
        <v>48</v>
      </c>
      <c r="HX147" s="12" t="s">
        <v>48</v>
      </c>
      <c r="HY147" s="12" t="s">
        <v>48</v>
      </c>
    </row>
    <row r="148" spans="2:233" x14ac:dyDescent="0.2">
      <c r="B148" s="8">
        <v>44044</v>
      </c>
      <c r="C148" s="11"/>
      <c r="D148" s="11"/>
      <c r="E148" s="11"/>
      <c r="F148" s="11"/>
      <c r="G148" s="27"/>
      <c r="H148" s="11"/>
      <c r="I148" s="11" t="s">
        <v>48</v>
      </c>
      <c r="J148" s="11"/>
      <c r="K148" s="11"/>
      <c r="L148" s="11"/>
      <c r="M148" s="11"/>
      <c r="N148" s="27"/>
      <c r="O148" s="11"/>
      <c r="P148" s="11" t="s">
        <v>48</v>
      </c>
      <c r="Q148" s="11"/>
      <c r="R148" s="11"/>
      <c r="S148" s="11"/>
      <c r="T148" s="11"/>
      <c r="U148" s="27"/>
      <c r="V148" s="11"/>
      <c r="W148" s="11" t="s">
        <v>48</v>
      </c>
      <c r="AB148" s="12" t="s">
        <v>48</v>
      </c>
      <c r="AC148" s="12" t="s">
        <v>48</v>
      </c>
      <c r="AD148" s="12" t="s">
        <v>48</v>
      </c>
      <c r="AE148" s="11"/>
      <c r="AF148" s="11"/>
      <c r="AG148" s="11"/>
      <c r="AH148" s="11"/>
      <c r="AI148" s="27"/>
      <c r="AJ148" s="11"/>
      <c r="AK148" s="11" t="s">
        <v>48</v>
      </c>
      <c r="AP148" s="12" t="s">
        <v>48</v>
      </c>
      <c r="AQ148" s="12" t="s">
        <v>48</v>
      </c>
      <c r="AR148" s="12" t="s">
        <v>48</v>
      </c>
      <c r="AS148" s="11"/>
      <c r="AT148" s="11"/>
      <c r="AU148" s="11"/>
      <c r="AV148" s="11"/>
      <c r="AW148" s="27"/>
      <c r="AX148" s="11"/>
      <c r="AY148" s="11" t="s">
        <v>48</v>
      </c>
      <c r="BD148" s="12" t="s">
        <v>48</v>
      </c>
      <c r="BE148" s="12" t="s">
        <v>48</v>
      </c>
      <c r="BF148" s="12" t="s">
        <v>48</v>
      </c>
      <c r="BG148" s="11"/>
      <c r="BH148" s="11"/>
      <c r="BI148" s="11"/>
      <c r="BJ148" s="11"/>
      <c r="BK148" s="27"/>
      <c r="BL148" s="11"/>
      <c r="BM148" s="11" t="s">
        <v>48</v>
      </c>
      <c r="BR148" s="12" t="s">
        <v>48</v>
      </c>
      <c r="BS148" s="12" t="s">
        <v>48</v>
      </c>
      <c r="BT148" s="12" t="s">
        <v>48</v>
      </c>
      <c r="BU148" s="11"/>
      <c r="BV148" s="11"/>
      <c r="BW148" s="11"/>
      <c r="BX148" s="11"/>
      <c r="BY148" s="27"/>
      <c r="BZ148" s="11"/>
      <c r="CA148" s="11" t="s">
        <v>48</v>
      </c>
      <c r="CF148" s="12" t="s">
        <v>48</v>
      </c>
      <c r="CG148" s="12" t="s">
        <v>48</v>
      </c>
      <c r="CH148" s="12" t="s">
        <v>48</v>
      </c>
      <c r="CI148" s="11"/>
      <c r="CJ148" s="11"/>
      <c r="CK148" s="11"/>
      <c r="CL148" s="11"/>
      <c r="CM148" s="27"/>
      <c r="CN148" s="11"/>
      <c r="CO148" s="11" t="s">
        <v>48</v>
      </c>
      <c r="CT148" s="12" t="s">
        <v>48</v>
      </c>
      <c r="CU148" s="12" t="s">
        <v>48</v>
      </c>
      <c r="CV148" s="12" t="s">
        <v>48</v>
      </c>
      <c r="CW148" s="11"/>
      <c r="CX148" s="11"/>
      <c r="CY148" s="11"/>
      <c r="CZ148" s="11"/>
      <c r="DA148" s="27"/>
      <c r="DB148" s="11"/>
      <c r="DC148" s="11" t="s">
        <v>48</v>
      </c>
      <c r="DH148" s="12" t="s">
        <v>48</v>
      </c>
      <c r="DI148" s="12" t="s">
        <v>48</v>
      </c>
      <c r="DJ148" s="12" t="s">
        <v>48</v>
      </c>
      <c r="DK148" s="11"/>
      <c r="DL148" s="11"/>
      <c r="DM148" s="11"/>
      <c r="DN148" s="11"/>
      <c r="DO148" s="27"/>
      <c r="DP148" s="11"/>
      <c r="DQ148" s="11" t="s">
        <v>48</v>
      </c>
      <c r="DV148" s="12" t="s">
        <v>48</v>
      </c>
      <c r="DW148" s="12" t="s">
        <v>48</v>
      </c>
      <c r="DX148" s="12" t="s">
        <v>48</v>
      </c>
      <c r="DY148" s="11"/>
      <c r="DZ148" s="11"/>
      <c r="EA148" s="11"/>
      <c r="EB148" s="11"/>
      <c r="EC148" s="27"/>
      <c r="ED148" s="11"/>
      <c r="EE148" s="11" t="s">
        <v>48</v>
      </c>
      <c r="EJ148" s="12" t="s">
        <v>48</v>
      </c>
      <c r="EK148" s="12" t="s">
        <v>48</v>
      </c>
      <c r="EL148" s="12" t="s">
        <v>48</v>
      </c>
      <c r="EM148" s="11"/>
      <c r="EN148" s="11"/>
      <c r="EO148" s="11"/>
      <c r="EP148" s="11"/>
      <c r="EQ148" s="27"/>
      <c r="ER148" s="11"/>
      <c r="ES148" s="11" t="s">
        <v>48</v>
      </c>
      <c r="EX148" s="12" t="s">
        <v>48</v>
      </c>
      <c r="EY148" s="12" t="s">
        <v>48</v>
      </c>
      <c r="EZ148" s="12" t="s">
        <v>48</v>
      </c>
      <c r="FA148" s="11"/>
      <c r="FB148" s="11"/>
      <c r="FC148" s="11"/>
      <c r="FD148" s="11"/>
      <c r="FE148" s="27"/>
      <c r="FF148" s="11"/>
      <c r="FG148" s="11" t="s">
        <v>48</v>
      </c>
      <c r="FL148" s="12" t="s">
        <v>48</v>
      </c>
      <c r="FM148" s="12" t="s">
        <v>48</v>
      </c>
      <c r="FN148" s="12" t="s">
        <v>48</v>
      </c>
      <c r="FO148" s="11"/>
      <c r="FP148" s="11"/>
      <c r="FQ148" s="11"/>
      <c r="FR148" s="11"/>
      <c r="FS148" s="27"/>
      <c r="FT148" s="11"/>
      <c r="FU148" s="11" t="s">
        <v>48</v>
      </c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N148" s="12" t="s">
        <v>48</v>
      </c>
      <c r="GO148" s="12" t="s">
        <v>48</v>
      </c>
      <c r="GP148" s="12" t="s">
        <v>48</v>
      </c>
      <c r="GQ148" s="11"/>
      <c r="GR148" s="11"/>
      <c r="GS148" s="11"/>
      <c r="GT148" s="11"/>
      <c r="GU148" s="27"/>
      <c r="GV148" s="11"/>
      <c r="GW148" s="11" t="s">
        <v>48</v>
      </c>
      <c r="GX148" s="11"/>
      <c r="GY148" s="11"/>
      <c r="GZ148" s="11"/>
      <c r="HA148" s="11"/>
      <c r="HB148" s="11"/>
      <c r="HC148" s="11"/>
      <c r="HD148" s="11"/>
      <c r="HI148" s="12" t="s">
        <v>48</v>
      </c>
      <c r="HJ148" s="12" t="s">
        <v>48</v>
      </c>
      <c r="HK148" s="12" t="s">
        <v>48</v>
      </c>
      <c r="HL148" s="11"/>
      <c r="HM148" s="11"/>
      <c r="HN148" s="11"/>
      <c r="HO148" s="11"/>
      <c r="HP148" s="27"/>
      <c r="HQ148" s="11"/>
      <c r="HR148" s="11" t="s">
        <v>48</v>
      </c>
      <c r="HW148" s="12" t="s">
        <v>48</v>
      </c>
      <c r="HX148" s="12" t="s">
        <v>48</v>
      </c>
      <c r="HY148" s="12" t="s">
        <v>48</v>
      </c>
    </row>
    <row r="149" spans="2:233" x14ac:dyDescent="0.2">
      <c r="B149" s="8">
        <v>44045</v>
      </c>
      <c r="C149" s="11"/>
      <c r="D149" s="11"/>
      <c r="E149" s="11"/>
      <c r="F149" s="11"/>
      <c r="G149" s="27"/>
      <c r="H149" s="11"/>
      <c r="I149" s="11" t="s">
        <v>48</v>
      </c>
      <c r="J149" s="11"/>
      <c r="K149" s="11"/>
      <c r="L149" s="11"/>
      <c r="M149" s="11"/>
      <c r="N149" s="27"/>
      <c r="O149" s="11"/>
      <c r="P149" s="11" t="s">
        <v>48</v>
      </c>
      <c r="Q149" s="11"/>
      <c r="R149" s="11"/>
      <c r="S149" s="11"/>
      <c r="T149" s="11"/>
      <c r="U149" s="27"/>
      <c r="V149" s="11"/>
      <c r="W149" s="11" t="s">
        <v>48</v>
      </c>
      <c r="AB149" s="12" t="s">
        <v>48</v>
      </c>
      <c r="AC149" s="12" t="s">
        <v>48</v>
      </c>
      <c r="AD149" s="12" t="s">
        <v>48</v>
      </c>
      <c r="AE149" s="11"/>
      <c r="AF149" s="11"/>
      <c r="AG149" s="11"/>
      <c r="AH149" s="11"/>
      <c r="AI149" s="27"/>
      <c r="AJ149" s="11"/>
      <c r="AK149" s="11" t="s">
        <v>48</v>
      </c>
      <c r="AP149" s="12" t="s">
        <v>48</v>
      </c>
      <c r="AQ149" s="12" t="s">
        <v>48</v>
      </c>
      <c r="AR149" s="12" t="s">
        <v>48</v>
      </c>
      <c r="AS149" s="11"/>
      <c r="AT149" s="11"/>
      <c r="AU149" s="11"/>
      <c r="AV149" s="11"/>
      <c r="AW149" s="27"/>
      <c r="AX149" s="11"/>
      <c r="AY149" s="11" t="s">
        <v>48</v>
      </c>
      <c r="BD149" s="12" t="s">
        <v>48</v>
      </c>
      <c r="BE149" s="12" t="s">
        <v>48</v>
      </c>
      <c r="BF149" s="12" t="s">
        <v>48</v>
      </c>
      <c r="BG149" s="11"/>
      <c r="BH149" s="11"/>
      <c r="BI149" s="11"/>
      <c r="BJ149" s="11"/>
      <c r="BK149" s="27"/>
      <c r="BL149" s="11"/>
      <c r="BM149" s="11" t="s">
        <v>48</v>
      </c>
      <c r="BR149" s="12" t="s">
        <v>48</v>
      </c>
      <c r="BS149" s="12" t="s">
        <v>48</v>
      </c>
      <c r="BT149" s="12" t="s">
        <v>48</v>
      </c>
      <c r="BU149" s="11"/>
      <c r="BV149" s="11"/>
      <c r="BW149" s="11"/>
      <c r="BX149" s="11"/>
      <c r="BY149" s="27"/>
      <c r="BZ149" s="11"/>
      <c r="CA149" s="11" t="s">
        <v>48</v>
      </c>
      <c r="CF149" s="12" t="s">
        <v>48</v>
      </c>
      <c r="CG149" s="12" t="s">
        <v>48</v>
      </c>
      <c r="CH149" s="12" t="s">
        <v>48</v>
      </c>
      <c r="CI149" s="11"/>
      <c r="CJ149" s="11"/>
      <c r="CK149" s="11"/>
      <c r="CL149" s="11"/>
      <c r="CM149" s="27"/>
      <c r="CN149" s="11"/>
      <c r="CO149" s="11" t="s">
        <v>48</v>
      </c>
      <c r="CT149" s="12" t="s">
        <v>48</v>
      </c>
      <c r="CU149" s="12" t="s">
        <v>48</v>
      </c>
      <c r="CV149" s="12" t="s">
        <v>48</v>
      </c>
      <c r="CW149" s="11"/>
      <c r="CX149" s="11"/>
      <c r="CY149" s="11"/>
      <c r="CZ149" s="11"/>
      <c r="DA149" s="27"/>
      <c r="DB149" s="11"/>
      <c r="DC149" s="11" t="s">
        <v>48</v>
      </c>
      <c r="DH149" s="12" t="s">
        <v>48</v>
      </c>
      <c r="DI149" s="12" t="s">
        <v>48</v>
      </c>
      <c r="DJ149" s="12" t="s">
        <v>48</v>
      </c>
      <c r="DK149" s="11"/>
      <c r="DL149" s="11"/>
      <c r="DM149" s="11"/>
      <c r="DN149" s="11"/>
      <c r="DO149" s="27"/>
      <c r="DP149" s="11"/>
      <c r="DQ149" s="11" t="s">
        <v>48</v>
      </c>
      <c r="DV149" s="12" t="s">
        <v>48</v>
      </c>
      <c r="DW149" s="12" t="s">
        <v>48</v>
      </c>
      <c r="DX149" s="12" t="s">
        <v>48</v>
      </c>
      <c r="DY149" s="11"/>
      <c r="DZ149" s="11"/>
      <c r="EA149" s="11"/>
      <c r="EB149" s="11"/>
      <c r="EC149" s="27"/>
      <c r="ED149" s="11"/>
      <c r="EE149" s="11" t="s">
        <v>48</v>
      </c>
      <c r="EJ149" s="12" t="s">
        <v>48</v>
      </c>
      <c r="EK149" s="12" t="s">
        <v>48</v>
      </c>
      <c r="EL149" s="12" t="s">
        <v>48</v>
      </c>
      <c r="EM149" s="11"/>
      <c r="EN149" s="11"/>
      <c r="EO149" s="11"/>
      <c r="EP149" s="11"/>
      <c r="EQ149" s="27"/>
      <c r="ER149" s="11"/>
      <c r="ES149" s="11" t="s">
        <v>48</v>
      </c>
      <c r="EX149" s="12" t="s">
        <v>48</v>
      </c>
      <c r="EY149" s="12" t="s">
        <v>48</v>
      </c>
      <c r="EZ149" s="12" t="s">
        <v>48</v>
      </c>
      <c r="FA149" s="11"/>
      <c r="FB149" s="11"/>
      <c r="FC149" s="11"/>
      <c r="FD149" s="11"/>
      <c r="FE149" s="27"/>
      <c r="FF149" s="11"/>
      <c r="FG149" s="11" t="s">
        <v>48</v>
      </c>
      <c r="FL149" s="12" t="s">
        <v>48</v>
      </c>
      <c r="FM149" s="12" t="s">
        <v>48</v>
      </c>
      <c r="FN149" s="12" t="s">
        <v>48</v>
      </c>
      <c r="FO149" s="11"/>
      <c r="FP149" s="11"/>
      <c r="FQ149" s="11"/>
      <c r="FR149" s="11"/>
      <c r="FS149" s="27"/>
      <c r="FT149" s="11"/>
      <c r="FU149" s="11" t="s">
        <v>48</v>
      </c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N149" s="12" t="s">
        <v>48</v>
      </c>
      <c r="GO149" s="12" t="s">
        <v>48</v>
      </c>
      <c r="GP149" s="12" t="s">
        <v>48</v>
      </c>
      <c r="GQ149" s="11"/>
      <c r="GR149" s="11"/>
      <c r="GS149" s="11"/>
      <c r="GT149" s="11"/>
      <c r="GU149" s="27"/>
      <c r="GV149" s="11"/>
      <c r="GW149" s="11" t="s">
        <v>48</v>
      </c>
      <c r="GX149" s="11"/>
      <c r="GY149" s="11"/>
      <c r="GZ149" s="11"/>
      <c r="HA149" s="11"/>
      <c r="HB149" s="11"/>
      <c r="HC149" s="11"/>
      <c r="HD149" s="11"/>
      <c r="HI149" s="12" t="s">
        <v>48</v>
      </c>
      <c r="HJ149" s="12" t="s">
        <v>48</v>
      </c>
      <c r="HK149" s="12" t="s">
        <v>48</v>
      </c>
      <c r="HL149" s="11"/>
      <c r="HM149" s="11"/>
      <c r="HN149" s="11"/>
      <c r="HO149" s="11"/>
      <c r="HP149" s="27"/>
      <c r="HQ149" s="11"/>
      <c r="HR149" s="11" t="s">
        <v>48</v>
      </c>
      <c r="HW149" s="12" t="s">
        <v>48</v>
      </c>
      <c r="HX149" s="12" t="s">
        <v>48</v>
      </c>
      <c r="HY149" s="12" t="s">
        <v>48</v>
      </c>
    </row>
    <row r="150" spans="2:233" x14ac:dyDescent="0.2">
      <c r="B150" s="8">
        <v>44046</v>
      </c>
      <c r="C150" s="11"/>
      <c r="D150" s="11"/>
      <c r="E150" s="11"/>
      <c r="F150" s="11"/>
      <c r="G150" s="27"/>
      <c r="H150" s="11"/>
      <c r="I150" s="11" t="s">
        <v>48</v>
      </c>
      <c r="J150" s="11"/>
      <c r="K150" s="11"/>
      <c r="L150" s="11"/>
      <c r="M150" s="11"/>
      <c r="N150" s="27"/>
      <c r="O150" s="11"/>
      <c r="P150" s="11" t="s">
        <v>48</v>
      </c>
      <c r="Q150" s="11"/>
      <c r="R150" s="11"/>
      <c r="S150" s="11"/>
      <c r="T150" s="11"/>
      <c r="U150" s="27"/>
      <c r="V150" s="11"/>
      <c r="W150" s="11" t="s">
        <v>48</v>
      </c>
      <c r="AB150" s="12" t="s">
        <v>48</v>
      </c>
      <c r="AC150" s="12" t="s">
        <v>48</v>
      </c>
      <c r="AD150" s="12" t="s">
        <v>48</v>
      </c>
      <c r="AE150" s="11"/>
      <c r="AF150" s="11"/>
      <c r="AG150" s="11"/>
      <c r="AH150" s="11"/>
      <c r="AI150" s="27"/>
      <c r="AJ150" s="11"/>
      <c r="AK150" s="11" t="s">
        <v>48</v>
      </c>
      <c r="AP150" s="12" t="s">
        <v>48</v>
      </c>
      <c r="AQ150" s="12" t="s">
        <v>48</v>
      </c>
      <c r="AR150" s="12" t="s">
        <v>48</v>
      </c>
      <c r="AS150" s="11"/>
      <c r="AT150" s="11"/>
      <c r="AU150" s="11"/>
      <c r="AV150" s="11"/>
      <c r="AW150" s="27"/>
      <c r="AX150" s="11"/>
      <c r="AY150" s="11" t="s">
        <v>48</v>
      </c>
      <c r="BD150" s="12" t="s">
        <v>48</v>
      </c>
      <c r="BE150" s="12" t="s">
        <v>48</v>
      </c>
      <c r="BF150" s="12" t="s">
        <v>48</v>
      </c>
      <c r="BG150" s="11"/>
      <c r="BH150" s="11"/>
      <c r="BI150" s="11"/>
      <c r="BJ150" s="11"/>
      <c r="BK150" s="27"/>
      <c r="BL150" s="11"/>
      <c r="BM150" s="11" t="s">
        <v>48</v>
      </c>
      <c r="BR150" s="12" t="s">
        <v>48</v>
      </c>
      <c r="BS150" s="12" t="s">
        <v>48</v>
      </c>
      <c r="BT150" s="12" t="s">
        <v>48</v>
      </c>
      <c r="BU150" s="11"/>
      <c r="BV150" s="11"/>
      <c r="BW150" s="11"/>
      <c r="BX150" s="11"/>
      <c r="BY150" s="27"/>
      <c r="BZ150" s="11"/>
      <c r="CA150" s="11" t="s">
        <v>48</v>
      </c>
      <c r="CF150" s="12" t="s">
        <v>48</v>
      </c>
      <c r="CG150" s="12" t="s">
        <v>48</v>
      </c>
      <c r="CH150" s="12" t="s">
        <v>48</v>
      </c>
      <c r="CI150" s="11"/>
      <c r="CJ150" s="11"/>
      <c r="CK150" s="11"/>
      <c r="CL150" s="11"/>
      <c r="CM150" s="27"/>
      <c r="CN150" s="11"/>
      <c r="CO150" s="11" t="s">
        <v>48</v>
      </c>
      <c r="CT150" s="12" t="s">
        <v>48</v>
      </c>
      <c r="CU150" s="12" t="s">
        <v>48</v>
      </c>
      <c r="CV150" s="12" t="s">
        <v>48</v>
      </c>
      <c r="CW150" s="11"/>
      <c r="CX150" s="11"/>
      <c r="CY150" s="11"/>
      <c r="CZ150" s="11"/>
      <c r="DA150" s="27"/>
      <c r="DB150" s="11"/>
      <c r="DC150" s="11" t="s">
        <v>48</v>
      </c>
      <c r="DH150" s="12" t="s">
        <v>48</v>
      </c>
      <c r="DI150" s="12" t="s">
        <v>48</v>
      </c>
      <c r="DJ150" s="12" t="s">
        <v>48</v>
      </c>
      <c r="DK150" s="11"/>
      <c r="DL150" s="11"/>
      <c r="DM150" s="11"/>
      <c r="DN150" s="11"/>
      <c r="DO150" s="27"/>
      <c r="DP150" s="11"/>
      <c r="DQ150" s="11" t="s">
        <v>48</v>
      </c>
      <c r="DV150" s="12" t="s">
        <v>48</v>
      </c>
      <c r="DW150" s="12" t="s">
        <v>48</v>
      </c>
      <c r="DX150" s="12" t="s">
        <v>48</v>
      </c>
      <c r="DY150" s="11"/>
      <c r="DZ150" s="11"/>
      <c r="EA150" s="11"/>
      <c r="EB150" s="11"/>
      <c r="EC150" s="27"/>
      <c r="ED150" s="11"/>
      <c r="EE150" s="11" t="s">
        <v>48</v>
      </c>
      <c r="EJ150" s="12" t="s">
        <v>48</v>
      </c>
      <c r="EK150" s="12" t="s">
        <v>48</v>
      </c>
      <c r="EL150" s="12" t="s">
        <v>48</v>
      </c>
      <c r="EM150" s="11"/>
      <c r="EN150" s="11"/>
      <c r="EO150" s="11"/>
      <c r="EP150" s="11"/>
      <c r="EQ150" s="27"/>
      <c r="ER150" s="11"/>
      <c r="ES150" s="11" t="s">
        <v>48</v>
      </c>
      <c r="EX150" s="12" t="s">
        <v>48</v>
      </c>
      <c r="EY150" s="12" t="s">
        <v>48</v>
      </c>
      <c r="EZ150" s="12" t="s">
        <v>48</v>
      </c>
      <c r="FA150" s="11"/>
      <c r="FB150" s="11"/>
      <c r="FC150" s="11"/>
      <c r="FD150" s="11"/>
      <c r="FE150" s="27"/>
      <c r="FF150" s="11"/>
      <c r="FG150" s="11" t="s">
        <v>48</v>
      </c>
      <c r="FL150" s="12" t="s">
        <v>48</v>
      </c>
      <c r="FM150" s="12" t="s">
        <v>48</v>
      </c>
      <c r="FN150" s="12" t="s">
        <v>48</v>
      </c>
      <c r="FO150" s="11"/>
      <c r="FP150" s="11"/>
      <c r="FQ150" s="11"/>
      <c r="FR150" s="11"/>
      <c r="FS150" s="27"/>
      <c r="FT150" s="11"/>
      <c r="FU150" s="11" t="s">
        <v>48</v>
      </c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N150" s="12" t="s">
        <v>48</v>
      </c>
      <c r="GO150" s="12" t="s">
        <v>48</v>
      </c>
      <c r="GP150" s="12" t="s">
        <v>48</v>
      </c>
      <c r="GQ150" s="11"/>
      <c r="GR150" s="11"/>
      <c r="GS150" s="11"/>
      <c r="GT150" s="11"/>
      <c r="GU150" s="27"/>
      <c r="GV150" s="11"/>
      <c r="GW150" s="11" t="s">
        <v>48</v>
      </c>
      <c r="GX150" s="11"/>
      <c r="GY150" s="11"/>
      <c r="GZ150" s="11"/>
      <c r="HA150" s="11"/>
      <c r="HB150" s="11"/>
      <c r="HC150" s="11"/>
      <c r="HD150" s="11"/>
      <c r="HI150" s="12" t="s">
        <v>48</v>
      </c>
      <c r="HJ150" s="12" t="s">
        <v>48</v>
      </c>
      <c r="HK150" s="12" t="s">
        <v>48</v>
      </c>
      <c r="HL150" s="11"/>
      <c r="HM150" s="11"/>
      <c r="HN150" s="11"/>
      <c r="HO150" s="11"/>
      <c r="HP150" s="27"/>
      <c r="HQ150" s="11"/>
      <c r="HR150" s="11" t="s">
        <v>48</v>
      </c>
      <c r="HW150" s="12" t="s">
        <v>48</v>
      </c>
      <c r="HX150" s="12" t="s">
        <v>48</v>
      </c>
      <c r="HY150" s="12" t="s">
        <v>48</v>
      </c>
    </row>
    <row r="151" spans="2:233" x14ac:dyDescent="0.2">
      <c r="B151" s="8">
        <v>44047</v>
      </c>
      <c r="C151" s="11"/>
      <c r="D151" s="11"/>
      <c r="E151" s="11"/>
      <c r="F151" s="11"/>
      <c r="G151" s="27"/>
      <c r="H151" s="11"/>
      <c r="I151" s="11" t="s">
        <v>48</v>
      </c>
      <c r="J151" s="11"/>
      <c r="K151" s="11"/>
      <c r="L151" s="11"/>
      <c r="M151" s="11"/>
      <c r="N151" s="27"/>
      <c r="O151" s="11"/>
      <c r="P151" s="11" t="s">
        <v>48</v>
      </c>
      <c r="Q151" s="11"/>
      <c r="R151" s="11"/>
      <c r="S151" s="11"/>
      <c r="T151" s="11"/>
      <c r="U151" s="27"/>
      <c r="V151" s="11"/>
      <c r="W151" s="11" t="s">
        <v>48</v>
      </c>
      <c r="AB151" s="12" t="s">
        <v>48</v>
      </c>
      <c r="AC151" s="12" t="s">
        <v>48</v>
      </c>
      <c r="AD151" s="12" t="s">
        <v>48</v>
      </c>
      <c r="AE151" s="11"/>
      <c r="AF151" s="11"/>
      <c r="AG151" s="11"/>
      <c r="AH151" s="11"/>
      <c r="AI151" s="27"/>
      <c r="AJ151" s="11"/>
      <c r="AK151" s="11" t="s">
        <v>48</v>
      </c>
      <c r="AP151" s="12" t="s">
        <v>48</v>
      </c>
      <c r="AQ151" s="12" t="s">
        <v>48</v>
      </c>
      <c r="AR151" s="12" t="s">
        <v>48</v>
      </c>
      <c r="AS151" s="11"/>
      <c r="AT151" s="11"/>
      <c r="AU151" s="11"/>
      <c r="AV151" s="11"/>
      <c r="AW151" s="27"/>
      <c r="AX151" s="11"/>
      <c r="AY151" s="11" t="s">
        <v>48</v>
      </c>
      <c r="BD151" s="12" t="s">
        <v>48</v>
      </c>
      <c r="BE151" s="12" t="s">
        <v>48</v>
      </c>
      <c r="BF151" s="12" t="s">
        <v>48</v>
      </c>
      <c r="BG151" s="11"/>
      <c r="BH151" s="11"/>
      <c r="BI151" s="11"/>
      <c r="BJ151" s="11"/>
      <c r="BK151" s="27"/>
      <c r="BL151" s="11"/>
      <c r="BM151" s="11" t="s">
        <v>48</v>
      </c>
      <c r="BR151" s="12" t="s">
        <v>48</v>
      </c>
      <c r="BS151" s="12" t="s">
        <v>48</v>
      </c>
      <c r="BT151" s="12" t="s">
        <v>48</v>
      </c>
      <c r="BU151" s="11"/>
      <c r="BV151" s="11"/>
      <c r="BW151" s="11"/>
      <c r="BX151" s="11"/>
      <c r="BY151" s="27"/>
      <c r="BZ151" s="11"/>
      <c r="CA151" s="11" t="s">
        <v>48</v>
      </c>
      <c r="CF151" s="12" t="s">
        <v>48</v>
      </c>
      <c r="CG151" s="12" t="s">
        <v>48</v>
      </c>
      <c r="CH151" s="12" t="s">
        <v>48</v>
      </c>
      <c r="CI151" s="11"/>
      <c r="CJ151" s="11"/>
      <c r="CK151" s="11"/>
      <c r="CL151" s="11"/>
      <c r="CM151" s="27"/>
      <c r="CN151" s="11"/>
      <c r="CO151" s="11" t="s">
        <v>48</v>
      </c>
      <c r="CT151" s="12" t="s">
        <v>48</v>
      </c>
      <c r="CU151" s="12" t="s">
        <v>48</v>
      </c>
      <c r="CV151" s="12" t="s">
        <v>48</v>
      </c>
      <c r="CW151" s="11"/>
      <c r="CX151" s="11"/>
      <c r="CY151" s="11"/>
      <c r="CZ151" s="11"/>
      <c r="DA151" s="27"/>
      <c r="DB151" s="11"/>
      <c r="DC151" s="11" t="s">
        <v>48</v>
      </c>
      <c r="DH151" s="12" t="s">
        <v>48</v>
      </c>
      <c r="DI151" s="12" t="s">
        <v>48</v>
      </c>
      <c r="DJ151" s="12" t="s">
        <v>48</v>
      </c>
      <c r="DK151" s="11"/>
      <c r="DL151" s="11"/>
      <c r="DM151" s="11"/>
      <c r="DN151" s="11"/>
      <c r="DO151" s="27"/>
      <c r="DP151" s="11"/>
      <c r="DQ151" s="11" t="s">
        <v>48</v>
      </c>
      <c r="DV151" s="12" t="s">
        <v>48</v>
      </c>
      <c r="DW151" s="12" t="s">
        <v>48</v>
      </c>
      <c r="DX151" s="12" t="s">
        <v>48</v>
      </c>
      <c r="DY151" s="11"/>
      <c r="DZ151" s="11"/>
      <c r="EA151" s="11"/>
      <c r="EB151" s="11"/>
      <c r="EC151" s="27"/>
      <c r="ED151" s="11"/>
      <c r="EE151" s="11" t="s">
        <v>48</v>
      </c>
      <c r="EJ151" s="12" t="s">
        <v>48</v>
      </c>
      <c r="EK151" s="12" t="s">
        <v>48</v>
      </c>
      <c r="EL151" s="12" t="s">
        <v>48</v>
      </c>
      <c r="EM151" s="11"/>
      <c r="EN151" s="11"/>
      <c r="EO151" s="11"/>
      <c r="EP151" s="11"/>
      <c r="EQ151" s="27"/>
      <c r="ER151" s="11"/>
      <c r="ES151" s="11" t="s">
        <v>48</v>
      </c>
      <c r="EX151" s="12" t="s">
        <v>48</v>
      </c>
      <c r="EY151" s="12" t="s">
        <v>48</v>
      </c>
      <c r="EZ151" s="12" t="s">
        <v>48</v>
      </c>
      <c r="FA151" s="11"/>
      <c r="FB151" s="11"/>
      <c r="FC151" s="11"/>
      <c r="FD151" s="11"/>
      <c r="FE151" s="27"/>
      <c r="FF151" s="11"/>
      <c r="FG151" s="11" t="s">
        <v>48</v>
      </c>
      <c r="FL151" s="12" t="s">
        <v>48</v>
      </c>
      <c r="FM151" s="12" t="s">
        <v>48</v>
      </c>
      <c r="FN151" s="12" t="s">
        <v>48</v>
      </c>
      <c r="FO151" s="11"/>
      <c r="FP151" s="11"/>
      <c r="FQ151" s="11"/>
      <c r="FR151" s="11"/>
      <c r="FS151" s="27"/>
      <c r="FT151" s="11"/>
      <c r="FU151" s="11" t="s">
        <v>48</v>
      </c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N151" s="12" t="s">
        <v>48</v>
      </c>
      <c r="GO151" s="12" t="s">
        <v>48</v>
      </c>
      <c r="GP151" s="12" t="s">
        <v>48</v>
      </c>
      <c r="GQ151" s="11"/>
      <c r="GR151" s="11"/>
      <c r="GS151" s="11"/>
      <c r="GT151" s="11"/>
      <c r="GU151" s="27"/>
      <c r="GV151" s="11"/>
      <c r="GW151" s="11" t="s">
        <v>48</v>
      </c>
      <c r="GX151" s="11"/>
      <c r="GY151" s="11"/>
      <c r="GZ151" s="11"/>
      <c r="HA151" s="11"/>
      <c r="HB151" s="11"/>
      <c r="HC151" s="11"/>
      <c r="HD151" s="11"/>
      <c r="HI151" s="12" t="s">
        <v>48</v>
      </c>
      <c r="HJ151" s="12" t="s">
        <v>48</v>
      </c>
      <c r="HK151" s="12" t="s">
        <v>48</v>
      </c>
      <c r="HL151" s="11"/>
      <c r="HM151" s="11"/>
      <c r="HN151" s="11"/>
      <c r="HO151" s="11"/>
      <c r="HP151" s="27"/>
      <c r="HQ151" s="11"/>
      <c r="HR151" s="11" t="s">
        <v>48</v>
      </c>
      <c r="HW151" s="12" t="s">
        <v>48</v>
      </c>
      <c r="HX151" s="12" t="s">
        <v>48</v>
      </c>
      <c r="HY151" s="12" t="s">
        <v>48</v>
      </c>
    </row>
    <row r="152" spans="2:233" x14ac:dyDescent="0.2">
      <c r="B152" s="8">
        <v>44048</v>
      </c>
      <c r="C152" s="11"/>
      <c r="D152" s="11"/>
      <c r="E152" s="11"/>
      <c r="F152" s="11"/>
      <c r="G152" s="27"/>
      <c r="H152" s="11"/>
      <c r="I152" s="11" t="s">
        <v>48</v>
      </c>
      <c r="J152" s="11"/>
      <c r="K152" s="11"/>
      <c r="L152" s="11"/>
      <c r="M152" s="11"/>
      <c r="N152" s="27"/>
      <c r="O152" s="11"/>
      <c r="P152" s="11" t="s">
        <v>48</v>
      </c>
      <c r="Q152" s="11"/>
      <c r="R152" s="11"/>
      <c r="S152" s="11"/>
      <c r="T152" s="11"/>
      <c r="U152" s="27"/>
      <c r="V152" s="11"/>
      <c r="W152" s="11" t="s">
        <v>48</v>
      </c>
      <c r="AB152" s="12" t="s">
        <v>48</v>
      </c>
      <c r="AC152" s="12" t="s">
        <v>48</v>
      </c>
      <c r="AD152" s="12" t="s">
        <v>48</v>
      </c>
      <c r="AE152" s="11"/>
      <c r="AF152" s="11"/>
      <c r="AG152" s="11"/>
      <c r="AH152" s="11"/>
      <c r="AI152" s="27"/>
      <c r="AJ152" s="11"/>
      <c r="AK152" s="11" t="s">
        <v>48</v>
      </c>
      <c r="AP152" s="12" t="s">
        <v>48</v>
      </c>
      <c r="AQ152" s="12" t="s">
        <v>48</v>
      </c>
      <c r="AR152" s="12" t="s">
        <v>48</v>
      </c>
      <c r="AS152" s="11"/>
      <c r="AT152" s="11"/>
      <c r="AU152" s="11"/>
      <c r="AV152" s="11"/>
      <c r="AW152" s="27"/>
      <c r="AX152" s="11"/>
      <c r="AY152" s="11" t="s">
        <v>48</v>
      </c>
      <c r="BD152" s="12" t="s">
        <v>48</v>
      </c>
      <c r="BE152" s="12" t="s">
        <v>48</v>
      </c>
      <c r="BF152" s="12" t="s">
        <v>48</v>
      </c>
      <c r="BG152" s="11"/>
      <c r="BH152" s="11"/>
      <c r="BI152" s="11"/>
      <c r="BJ152" s="11"/>
      <c r="BK152" s="27"/>
      <c r="BL152" s="11"/>
      <c r="BM152" s="11" t="s">
        <v>48</v>
      </c>
      <c r="BR152" s="12" t="s">
        <v>48</v>
      </c>
      <c r="BS152" s="12" t="s">
        <v>48</v>
      </c>
      <c r="BT152" s="12" t="s">
        <v>48</v>
      </c>
      <c r="BU152" s="11"/>
      <c r="BV152" s="11"/>
      <c r="BW152" s="11"/>
      <c r="BX152" s="11"/>
      <c r="BY152" s="27"/>
      <c r="BZ152" s="11"/>
      <c r="CA152" s="11" t="s">
        <v>48</v>
      </c>
      <c r="CF152" s="12" t="s">
        <v>48</v>
      </c>
      <c r="CG152" s="12" t="s">
        <v>48</v>
      </c>
      <c r="CH152" s="12" t="s">
        <v>48</v>
      </c>
      <c r="CI152" s="11"/>
      <c r="CJ152" s="11"/>
      <c r="CK152" s="11"/>
      <c r="CL152" s="11"/>
      <c r="CM152" s="27"/>
      <c r="CN152" s="11"/>
      <c r="CO152" s="11" t="s">
        <v>48</v>
      </c>
      <c r="CT152" s="12" t="s">
        <v>48</v>
      </c>
      <c r="CU152" s="12" t="s">
        <v>48</v>
      </c>
      <c r="CV152" s="12" t="s">
        <v>48</v>
      </c>
      <c r="CW152" s="11"/>
      <c r="CX152" s="11"/>
      <c r="CY152" s="11"/>
      <c r="CZ152" s="11"/>
      <c r="DA152" s="27"/>
      <c r="DB152" s="11"/>
      <c r="DC152" s="11" t="s">
        <v>48</v>
      </c>
      <c r="DH152" s="12" t="s">
        <v>48</v>
      </c>
      <c r="DI152" s="12" t="s">
        <v>48</v>
      </c>
      <c r="DJ152" s="12" t="s">
        <v>48</v>
      </c>
      <c r="DK152" s="11"/>
      <c r="DL152" s="11"/>
      <c r="DM152" s="11"/>
      <c r="DN152" s="11"/>
      <c r="DO152" s="27"/>
      <c r="DP152" s="11"/>
      <c r="DQ152" s="11" t="s">
        <v>48</v>
      </c>
      <c r="DV152" s="12" t="s">
        <v>48</v>
      </c>
      <c r="DW152" s="12" t="s">
        <v>48</v>
      </c>
      <c r="DX152" s="12" t="s">
        <v>48</v>
      </c>
      <c r="DY152" s="11"/>
      <c r="DZ152" s="11"/>
      <c r="EA152" s="11"/>
      <c r="EB152" s="11"/>
      <c r="EC152" s="27"/>
      <c r="ED152" s="11"/>
      <c r="EE152" s="11" t="s">
        <v>48</v>
      </c>
      <c r="EJ152" s="12" t="s">
        <v>48</v>
      </c>
      <c r="EK152" s="12" t="s">
        <v>48</v>
      </c>
      <c r="EL152" s="12" t="s">
        <v>48</v>
      </c>
      <c r="EM152" s="11"/>
      <c r="EN152" s="11"/>
      <c r="EO152" s="11"/>
      <c r="EP152" s="11"/>
      <c r="EQ152" s="27"/>
      <c r="ER152" s="11"/>
      <c r="ES152" s="11" t="s">
        <v>48</v>
      </c>
      <c r="EX152" s="12" t="s">
        <v>48</v>
      </c>
      <c r="EY152" s="12" t="s">
        <v>48</v>
      </c>
      <c r="EZ152" s="12" t="s">
        <v>48</v>
      </c>
      <c r="FA152" s="11"/>
      <c r="FB152" s="11"/>
      <c r="FC152" s="11"/>
      <c r="FD152" s="11"/>
      <c r="FE152" s="27"/>
      <c r="FF152" s="11"/>
      <c r="FG152" s="11" t="s">
        <v>48</v>
      </c>
      <c r="FL152" s="12" t="s">
        <v>48</v>
      </c>
      <c r="FM152" s="12" t="s">
        <v>48</v>
      </c>
      <c r="FN152" s="12" t="s">
        <v>48</v>
      </c>
      <c r="FO152" s="11"/>
      <c r="FP152" s="11"/>
      <c r="FQ152" s="11"/>
      <c r="FR152" s="11"/>
      <c r="FS152" s="27"/>
      <c r="FT152" s="11"/>
      <c r="FU152" s="11" t="s">
        <v>48</v>
      </c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N152" s="12" t="s">
        <v>48</v>
      </c>
      <c r="GO152" s="12" t="s">
        <v>48</v>
      </c>
      <c r="GP152" s="12" t="s">
        <v>48</v>
      </c>
      <c r="GQ152" s="11"/>
      <c r="GR152" s="11"/>
      <c r="GS152" s="11"/>
      <c r="GT152" s="11"/>
      <c r="GU152" s="27"/>
      <c r="GV152" s="11"/>
      <c r="GW152" s="11" t="s">
        <v>48</v>
      </c>
      <c r="GX152" s="11"/>
      <c r="GY152" s="11"/>
      <c r="GZ152" s="11"/>
      <c r="HA152" s="11"/>
      <c r="HB152" s="11"/>
      <c r="HC152" s="11"/>
      <c r="HD152" s="11"/>
      <c r="HI152" s="12" t="s">
        <v>48</v>
      </c>
      <c r="HJ152" s="12" t="s">
        <v>48</v>
      </c>
      <c r="HK152" s="12" t="s">
        <v>48</v>
      </c>
      <c r="HL152" s="11"/>
      <c r="HM152" s="11"/>
      <c r="HN152" s="11"/>
      <c r="HO152" s="11"/>
      <c r="HP152" s="27"/>
      <c r="HQ152" s="11"/>
      <c r="HR152" s="11" t="s">
        <v>48</v>
      </c>
      <c r="HW152" s="12" t="s">
        <v>48</v>
      </c>
      <c r="HX152" s="12" t="s">
        <v>48</v>
      </c>
      <c r="HY152" s="12" t="s">
        <v>48</v>
      </c>
    </row>
    <row r="153" spans="2:233" x14ac:dyDescent="0.2">
      <c r="B153" s="8">
        <v>44049</v>
      </c>
      <c r="C153" s="11"/>
      <c r="D153" s="11"/>
      <c r="E153" s="11"/>
      <c r="F153" s="11"/>
      <c r="G153" s="27"/>
      <c r="H153" s="11"/>
      <c r="I153" s="11" t="s">
        <v>48</v>
      </c>
      <c r="J153" s="11"/>
      <c r="K153" s="11"/>
      <c r="L153" s="11"/>
      <c r="M153" s="11"/>
      <c r="N153" s="27"/>
      <c r="O153" s="11"/>
      <c r="P153" s="11" t="s">
        <v>48</v>
      </c>
      <c r="Q153" s="11"/>
      <c r="R153" s="11"/>
      <c r="S153" s="11"/>
      <c r="T153" s="11"/>
      <c r="U153" s="27"/>
      <c r="V153" s="11"/>
      <c r="W153" s="11" t="s">
        <v>48</v>
      </c>
      <c r="AB153" s="12" t="s">
        <v>48</v>
      </c>
      <c r="AC153" s="12" t="s">
        <v>48</v>
      </c>
      <c r="AD153" s="12" t="s">
        <v>48</v>
      </c>
      <c r="AE153" s="11"/>
      <c r="AF153" s="11"/>
      <c r="AG153" s="11"/>
      <c r="AH153" s="11"/>
      <c r="AI153" s="27"/>
      <c r="AJ153" s="11"/>
      <c r="AK153" s="11" t="s">
        <v>48</v>
      </c>
      <c r="AP153" s="12" t="s">
        <v>48</v>
      </c>
      <c r="AQ153" s="12" t="s">
        <v>48</v>
      </c>
      <c r="AR153" s="12" t="s">
        <v>48</v>
      </c>
      <c r="AS153" s="11"/>
      <c r="AT153" s="11"/>
      <c r="AU153" s="11"/>
      <c r="AV153" s="11"/>
      <c r="AW153" s="27"/>
      <c r="AX153" s="11"/>
      <c r="AY153" s="11" t="s">
        <v>48</v>
      </c>
      <c r="BD153" s="12" t="s">
        <v>48</v>
      </c>
      <c r="BE153" s="12" t="s">
        <v>48</v>
      </c>
      <c r="BF153" s="12" t="s">
        <v>48</v>
      </c>
      <c r="BG153" s="11"/>
      <c r="BH153" s="11"/>
      <c r="BI153" s="11"/>
      <c r="BJ153" s="11"/>
      <c r="BK153" s="27"/>
      <c r="BL153" s="11"/>
      <c r="BM153" s="11" t="s">
        <v>48</v>
      </c>
      <c r="BR153" s="12" t="s">
        <v>48</v>
      </c>
      <c r="BS153" s="12" t="s">
        <v>48</v>
      </c>
      <c r="BT153" s="12" t="s">
        <v>48</v>
      </c>
      <c r="BU153" s="11"/>
      <c r="BV153" s="11"/>
      <c r="BW153" s="11"/>
      <c r="BX153" s="11"/>
      <c r="BY153" s="27"/>
      <c r="BZ153" s="11"/>
      <c r="CA153" s="11" t="s">
        <v>48</v>
      </c>
      <c r="CF153" s="12" t="s">
        <v>48</v>
      </c>
      <c r="CG153" s="12" t="s">
        <v>48</v>
      </c>
      <c r="CH153" s="12" t="s">
        <v>48</v>
      </c>
      <c r="CI153" s="11"/>
      <c r="CJ153" s="11"/>
      <c r="CK153" s="11"/>
      <c r="CL153" s="11"/>
      <c r="CM153" s="27"/>
      <c r="CN153" s="11"/>
      <c r="CO153" s="11" t="s">
        <v>48</v>
      </c>
      <c r="CT153" s="12" t="s">
        <v>48</v>
      </c>
      <c r="CU153" s="12" t="s">
        <v>48</v>
      </c>
      <c r="CV153" s="12" t="s">
        <v>48</v>
      </c>
      <c r="CW153" s="11"/>
      <c r="CX153" s="11"/>
      <c r="CY153" s="11"/>
      <c r="CZ153" s="11"/>
      <c r="DA153" s="27"/>
      <c r="DB153" s="11"/>
      <c r="DC153" s="11" t="s">
        <v>48</v>
      </c>
      <c r="DH153" s="12" t="s">
        <v>48</v>
      </c>
      <c r="DI153" s="12" t="s">
        <v>48</v>
      </c>
      <c r="DJ153" s="12" t="s">
        <v>48</v>
      </c>
      <c r="DK153" s="11"/>
      <c r="DL153" s="11"/>
      <c r="DM153" s="11"/>
      <c r="DN153" s="11"/>
      <c r="DO153" s="27"/>
      <c r="DP153" s="11"/>
      <c r="DQ153" s="11" t="s">
        <v>48</v>
      </c>
      <c r="DV153" s="12" t="s">
        <v>48</v>
      </c>
      <c r="DW153" s="12" t="s">
        <v>48</v>
      </c>
      <c r="DX153" s="12" t="s">
        <v>48</v>
      </c>
      <c r="DY153" s="11"/>
      <c r="DZ153" s="11"/>
      <c r="EA153" s="11"/>
      <c r="EB153" s="11"/>
      <c r="EC153" s="27"/>
      <c r="ED153" s="11"/>
      <c r="EE153" s="11" t="s">
        <v>48</v>
      </c>
      <c r="EJ153" s="12" t="s">
        <v>48</v>
      </c>
      <c r="EK153" s="12" t="s">
        <v>48</v>
      </c>
      <c r="EL153" s="12" t="s">
        <v>48</v>
      </c>
      <c r="EM153" s="11"/>
      <c r="EN153" s="11"/>
      <c r="EO153" s="11"/>
      <c r="EP153" s="11"/>
      <c r="EQ153" s="27"/>
      <c r="ER153" s="11"/>
      <c r="ES153" s="11" t="s">
        <v>48</v>
      </c>
      <c r="EX153" s="12" t="s">
        <v>48</v>
      </c>
      <c r="EY153" s="12" t="s">
        <v>48</v>
      </c>
      <c r="EZ153" s="12" t="s">
        <v>48</v>
      </c>
      <c r="FA153" s="11"/>
      <c r="FB153" s="11"/>
      <c r="FC153" s="11"/>
      <c r="FD153" s="11"/>
      <c r="FE153" s="27"/>
      <c r="FF153" s="11"/>
      <c r="FG153" s="11" t="s">
        <v>48</v>
      </c>
      <c r="FL153" s="12" t="s">
        <v>48</v>
      </c>
      <c r="FM153" s="12" t="s">
        <v>48</v>
      </c>
      <c r="FN153" s="12" t="s">
        <v>48</v>
      </c>
      <c r="FO153" s="11"/>
      <c r="FP153" s="11"/>
      <c r="FQ153" s="11"/>
      <c r="FR153" s="11"/>
      <c r="FS153" s="27"/>
      <c r="FT153" s="11"/>
      <c r="FU153" s="11" t="s">
        <v>48</v>
      </c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N153" s="12" t="s">
        <v>48</v>
      </c>
      <c r="GO153" s="12" t="s">
        <v>48</v>
      </c>
      <c r="GP153" s="12" t="s">
        <v>48</v>
      </c>
      <c r="GQ153" s="11"/>
      <c r="GR153" s="11"/>
      <c r="GS153" s="11"/>
      <c r="GT153" s="11"/>
      <c r="GU153" s="27"/>
      <c r="GV153" s="11"/>
      <c r="GW153" s="11" t="s">
        <v>48</v>
      </c>
      <c r="GX153" s="11"/>
      <c r="GY153" s="11"/>
      <c r="GZ153" s="11"/>
      <c r="HA153" s="11"/>
      <c r="HB153" s="11"/>
      <c r="HC153" s="11"/>
      <c r="HD153" s="11"/>
      <c r="HI153" s="12" t="s">
        <v>48</v>
      </c>
      <c r="HJ153" s="12" t="s">
        <v>48</v>
      </c>
      <c r="HK153" s="12" t="s">
        <v>48</v>
      </c>
      <c r="HL153" s="11"/>
      <c r="HM153" s="11"/>
      <c r="HN153" s="11"/>
      <c r="HO153" s="11"/>
      <c r="HP153" s="27"/>
      <c r="HQ153" s="11"/>
      <c r="HR153" s="11" t="s">
        <v>48</v>
      </c>
      <c r="HW153" s="12" t="s">
        <v>48</v>
      </c>
      <c r="HX153" s="12" t="s">
        <v>48</v>
      </c>
      <c r="HY153" s="12" t="s">
        <v>48</v>
      </c>
    </row>
    <row r="154" spans="2:233" x14ac:dyDescent="0.2">
      <c r="B154" s="8">
        <v>44050</v>
      </c>
      <c r="C154" s="11"/>
      <c r="D154" s="11"/>
      <c r="E154" s="11"/>
      <c r="F154" s="11"/>
      <c r="G154" s="27"/>
      <c r="H154" s="11"/>
      <c r="I154" s="11" t="s">
        <v>48</v>
      </c>
      <c r="J154" s="11"/>
      <c r="K154" s="11"/>
      <c r="L154" s="11"/>
      <c r="M154" s="11"/>
      <c r="N154" s="27"/>
      <c r="O154" s="11"/>
      <c r="P154" s="11" t="s">
        <v>48</v>
      </c>
      <c r="Q154" s="11"/>
      <c r="R154" s="11"/>
      <c r="S154" s="11"/>
      <c r="T154" s="11"/>
      <c r="U154" s="27"/>
      <c r="V154" s="11"/>
      <c r="W154" s="11" t="s">
        <v>48</v>
      </c>
      <c r="AB154" s="12" t="s">
        <v>48</v>
      </c>
      <c r="AC154" s="12" t="s">
        <v>48</v>
      </c>
      <c r="AD154" s="12" t="s">
        <v>48</v>
      </c>
      <c r="AE154" s="11"/>
      <c r="AF154" s="11"/>
      <c r="AG154" s="11"/>
      <c r="AH154" s="11"/>
      <c r="AI154" s="27"/>
      <c r="AJ154" s="11"/>
      <c r="AK154" s="11" t="s">
        <v>48</v>
      </c>
      <c r="AP154" s="12" t="s">
        <v>48</v>
      </c>
      <c r="AQ154" s="12" t="s">
        <v>48</v>
      </c>
      <c r="AR154" s="12" t="s">
        <v>48</v>
      </c>
      <c r="AS154" s="11"/>
      <c r="AT154" s="11"/>
      <c r="AU154" s="11"/>
      <c r="AV154" s="11"/>
      <c r="AW154" s="27"/>
      <c r="AX154" s="11"/>
      <c r="AY154" s="11" t="s">
        <v>48</v>
      </c>
      <c r="BD154" s="12" t="s">
        <v>48</v>
      </c>
      <c r="BE154" s="12" t="s">
        <v>48</v>
      </c>
      <c r="BF154" s="12" t="s">
        <v>48</v>
      </c>
      <c r="BG154" s="11"/>
      <c r="BH154" s="11"/>
      <c r="BI154" s="11"/>
      <c r="BJ154" s="11"/>
      <c r="BK154" s="27"/>
      <c r="BL154" s="11"/>
      <c r="BM154" s="11" t="s">
        <v>48</v>
      </c>
      <c r="BR154" s="12" t="s">
        <v>48</v>
      </c>
      <c r="BS154" s="12" t="s">
        <v>48</v>
      </c>
      <c r="BT154" s="12" t="s">
        <v>48</v>
      </c>
      <c r="BU154" s="11"/>
      <c r="BV154" s="11"/>
      <c r="BW154" s="11"/>
      <c r="BX154" s="11"/>
      <c r="BY154" s="27"/>
      <c r="BZ154" s="11"/>
      <c r="CA154" s="11" t="s">
        <v>48</v>
      </c>
      <c r="CF154" s="12" t="s">
        <v>48</v>
      </c>
      <c r="CG154" s="12" t="s">
        <v>48</v>
      </c>
      <c r="CH154" s="12" t="s">
        <v>48</v>
      </c>
      <c r="CI154" s="11"/>
      <c r="CJ154" s="11"/>
      <c r="CK154" s="11"/>
      <c r="CL154" s="11"/>
      <c r="CM154" s="27"/>
      <c r="CN154" s="11"/>
      <c r="CO154" s="11" t="s">
        <v>48</v>
      </c>
      <c r="CT154" s="12" t="s">
        <v>48</v>
      </c>
      <c r="CU154" s="12" t="s">
        <v>48</v>
      </c>
      <c r="CV154" s="12" t="s">
        <v>48</v>
      </c>
      <c r="CW154" s="11"/>
      <c r="CX154" s="11"/>
      <c r="CY154" s="11"/>
      <c r="CZ154" s="11"/>
      <c r="DA154" s="27"/>
      <c r="DB154" s="11"/>
      <c r="DC154" s="11" t="s">
        <v>48</v>
      </c>
      <c r="DH154" s="12" t="s">
        <v>48</v>
      </c>
      <c r="DI154" s="12" t="s">
        <v>48</v>
      </c>
      <c r="DJ154" s="12" t="s">
        <v>48</v>
      </c>
      <c r="DK154" s="11"/>
      <c r="DL154" s="11"/>
      <c r="DM154" s="11"/>
      <c r="DN154" s="11"/>
      <c r="DO154" s="27"/>
      <c r="DP154" s="11"/>
      <c r="DQ154" s="11" t="s">
        <v>48</v>
      </c>
      <c r="DV154" s="12" t="s">
        <v>48</v>
      </c>
      <c r="DW154" s="12" t="s">
        <v>48</v>
      </c>
      <c r="DX154" s="12" t="s">
        <v>48</v>
      </c>
      <c r="DY154" s="11"/>
      <c r="DZ154" s="11"/>
      <c r="EA154" s="11"/>
      <c r="EB154" s="11"/>
      <c r="EC154" s="27"/>
      <c r="ED154" s="11"/>
      <c r="EE154" s="11" t="s">
        <v>48</v>
      </c>
      <c r="EJ154" s="12" t="s">
        <v>48</v>
      </c>
      <c r="EK154" s="12" t="s">
        <v>48</v>
      </c>
      <c r="EL154" s="12" t="s">
        <v>48</v>
      </c>
      <c r="EM154" s="11"/>
      <c r="EN154" s="11"/>
      <c r="EO154" s="11"/>
      <c r="EP154" s="11"/>
      <c r="EQ154" s="27"/>
      <c r="ER154" s="11"/>
      <c r="ES154" s="11" t="s">
        <v>48</v>
      </c>
      <c r="EX154" s="12" t="s">
        <v>48</v>
      </c>
      <c r="EY154" s="12" t="s">
        <v>48</v>
      </c>
      <c r="EZ154" s="12" t="s">
        <v>48</v>
      </c>
      <c r="FA154" s="11"/>
      <c r="FB154" s="11"/>
      <c r="FC154" s="11"/>
      <c r="FD154" s="11"/>
      <c r="FE154" s="27"/>
      <c r="FF154" s="11"/>
      <c r="FG154" s="11" t="s">
        <v>48</v>
      </c>
      <c r="FL154" s="12" t="s">
        <v>48</v>
      </c>
      <c r="FM154" s="12" t="s">
        <v>48</v>
      </c>
      <c r="FN154" s="12" t="s">
        <v>48</v>
      </c>
      <c r="FO154" s="11"/>
      <c r="FP154" s="11"/>
      <c r="FQ154" s="11"/>
      <c r="FR154" s="11"/>
      <c r="FS154" s="27"/>
      <c r="FT154" s="11"/>
      <c r="FU154" s="11" t="s">
        <v>48</v>
      </c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N154" s="12" t="s">
        <v>48</v>
      </c>
      <c r="GO154" s="12" t="s">
        <v>48</v>
      </c>
      <c r="GP154" s="12" t="s">
        <v>48</v>
      </c>
      <c r="GQ154" s="11"/>
      <c r="GR154" s="11"/>
      <c r="GS154" s="11"/>
      <c r="GT154" s="11"/>
      <c r="GU154" s="27"/>
      <c r="GV154" s="11"/>
      <c r="GW154" s="11" t="s">
        <v>48</v>
      </c>
      <c r="GX154" s="11"/>
      <c r="GY154" s="11"/>
      <c r="GZ154" s="11"/>
      <c r="HA154" s="11"/>
      <c r="HB154" s="11"/>
      <c r="HC154" s="11"/>
      <c r="HD154" s="11"/>
      <c r="HI154" s="12" t="s">
        <v>48</v>
      </c>
      <c r="HJ154" s="12" t="s">
        <v>48</v>
      </c>
      <c r="HK154" s="12" t="s">
        <v>48</v>
      </c>
      <c r="HL154" s="11"/>
      <c r="HM154" s="11"/>
      <c r="HN154" s="11"/>
      <c r="HO154" s="11"/>
      <c r="HP154" s="27"/>
      <c r="HQ154" s="11"/>
      <c r="HR154" s="11" t="s">
        <v>48</v>
      </c>
      <c r="HW154" s="12" t="s">
        <v>48</v>
      </c>
      <c r="HX154" s="12" t="s">
        <v>48</v>
      </c>
      <c r="HY154" s="12" t="s">
        <v>48</v>
      </c>
    </row>
    <row r="155" spans="2:233" x14ac:dyDescent="0.2">
      <c r="B155" s="8">
        <v>44051</v>
      </c>
      <c r="C155" s="11"/>
      <c r="D155" s="11"/>
      <c r="E155" s="11"/>
      <c r="F155" s="11"/>
      <c r="G155" s="27"/>
      <c r="H155" s="11"/>
      <c r="I155" s="11" t="s">
        <v>48</v>
      </c>
      <c r="J155" s="11"/>
      <c r="K155" s="11"/>
      <c r="L155" s="11"/>
      <c r="M155" s="11"/>
      <c r="N155" s="27"/>
      <c r="O155" s="11"/>
      <c r="P155" s="11" t="s">
        <v>48</v>
      </c>
      <c r="Q155" s="11"/>
      <c r="R155" s="11"/>
      <c r="S155" s="11"/>
      <c r="T155" s="11"/>
      <c r="U155" s="27"/>
      <c r="V155" s="11"/>
      <c r="W155" s="11" t="s">
        <v>48</v>
      </c>
      <c r="AB155" s="12" t="s">
        <v>48</v>
      </c>
      <c r="AC155" s="12" t="s">
        <v>48</v>
      </c>
      <c r="AD155" s="12" t="s">
        <v>48</v>
      </c>
      <c r="AE155" s="11"/>
      <c r="AF155" s="11"/>
      <c r="AG155" s="11"/>
      <c r="AH155" s="11"/>
      <c r="AI155" s="27"/>
      <c r="AJ155" s="11"/>
      <c r="AK155" s="11" t="s">
        <v>48</v>
      </c>
      <c r="AP155" s="12" t="s">
        <v>48</v>
      </c>
      <c r="AQ155" s="12" t="s">
        <v>48</v>
      </c>
      <c r="AR155" s="12" t="s">
        <v>48</v>
      </c>
      <c r="AS155" s="11"/>
      <c r="AT155" s="11"/>
      <c r="AU155" s="11"/>
      <c r="AV155" s="11"/>
      <c r="AW155" s="27"/>
      <c r="AX155" s="11"/>
      <c r="AY155" s="11" t="s">
        <v>48</v>
      </c>
      <c r="BD155" s="12" t="s">
        <v>48</v>
      </c>
      <c r="BE155" s="12" t="s">
        <v>48</v>
      </c>
      <c r="BF155" s="12" t="s">
        <v>48</v>
      </c>
      <c r="BG155" s="11"/>
      <c r="BH155" s="11"/>
      <c r="BI155" s="11"/>
      <c r="BJ155" s="11"/>
      <c r="BK155" s="27"/>
      <c r="BL155" s="11"/>
      <c r="BM155" s="11" t="s">
        <v>48</v>
      </c>
      <c r="BR155" s="12" t="s">
        <v>48</v>
      </c>
      <c r="BS155" s="12" t="s">
        <v>48</v>
      </c>
      <c r="BT155" s="12" t="s">
        <v>48</v>
      </c>
      <c r="BU155" s="11"/>
      <c r="BV155" s="11"/>
      <c r="BW155" s="11"/>
      <c r="BX155" s="11"/>
      <c r="BY155" s="27"/>
      <c r="BZ155" s="11"/>
      <c r="CA155" s="11" t="s">
        <v>48</v>
      </c>
      <c r="CF155" s="12" t="s">
        <v>48</v>
      </c>
      <c r="CG155" s="12" t="s">
        <v>48</v>
      </c>
      <c r="CH155" s="12" t="s">
        <v>48</v>
      </c>
      <c r="CI155" s="11"/>
      <c r="CJ155" s="11"/>
      <c r="CK155" s="11"/>
      <c r="CL155" s="11"/>
      <c r="CM155" s="27"/>
      <c r="CN155" s="11"/>
      <c r="CO155" s="11" t="s">
        <v>48</v>
      </c>
      <c r="CT155" s="12" t="s">
        <v>48</v>
      </c>
      <c r="CU155" s="12" t="s">
        <v>48</v>
      </c>
      <c r="CV155" s="12" t="s">
        <v>48</v>
      </c>
      <c r="CW155" s="11"/>
      <c r="CX155" s="11"/>
      <c r="CY155" s="11"/>
      <c r="CZ155" s="11"/>
      <c r="DA155" s="27"/>
      <c r="DB155" s="11"/>
      <c r="DC155" s="11" t="s">
        <v>48</v>
      </c>
      <c r="DH155" s="12" t="s">
        <v>48</v>
      </c>
      <c r="DI155" s="12" t="s">
        <v>48</v>
      </c>
      <c r="DJ155" s="12" t="s">
        <v>48</v>
      </c>
      <c r="DK155" s="11"/>
      <c r="DL155" s="11"/>
      <c r="DM155" s="11"/>
      <c r="DN155" s="11"/>
      <c r="DO155" s="27"/>
      <c r="DP155" s="11"/>
      <c r="DQ155" s="11" t="s">
        <v>48</v>
      </c>
      <c r="DV155" s="12" t="s">
        <v>48</v>
      </c>
      <c r="DW155" s="12" t="s">
        <v>48</v>
      </c>
      <c r="DX155" s="12" t="s">
        <v>48</v>
      </c>
      <c r="DY155" s="11"/>
      <c r="DZ155" s="11"/>
      <c r="EA155" s="11"/>
      <c r="EB155" s="11"/>
      <c r="EC155" s="27"/>
      <c r="ED155" s="11"/>
      <c r="EE155" s="11" t="s">
        <v>48</v>
      </c>
      <c r="EJ155" s="12" t="s">
        <v>48</v>
      </c>
      <c r="EK155" s="12" t="s">
        <v>48</v>
      </c>
      <c r="EL155" s="12" t="s">
        <v>48</v>
      </c>
      <c r="EM155" s="11"/>
      <c r="EN155" s="11"/>
      <c r="EO155" s="11"/>
      <c r="EP155" s="11"/>
      <c r="EQ155" s="27"/>
      <c r="ER155" s="11"/>
      <c r="ES155" s="11" t="s">
        <v>48</v>
      </c>
      <c r="EX155" s="12" t="s">
        <v>48</v>
      </c>
      <c r="EY155" s="12" t="s">
        <v>48</v>
      </c>
      <c r="EZ155" s="12" t="s">
        <v>48</v>
      </c>
      <c r="FA155" s="11"/>
      <c r="FB155" s="11"/>
      <c r="FC155" s="11"/>
      <c r="FD155" s="11"/>
      <c r="FE155" s="27"/>
      <c r="FF155" s="11"/>
      <c r="FG155" s="11" t="s">
        <v>48</v>
      </c>
      <c r="FL155" s="12" t="s">
        <v>48</v>
      </c>
      <c r="FM155" s="12" t="s">
        <v>48</v>
      </c>
      <c r="FN155" s="12" t="s">
        <v>48</v>
      </c>
      <c r="FO155" s="11"/>
      <c r="FP155" s="11"/>
      <c r="FQ155" s="11"/>
      <c r="FR155" s="11"/>
      <c r="FS155" s="27"/>
      <c r="FT155" s="11"/>
      <c r="FU155" s="11" t="s">
        <v>48</v>
      </c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N155" s="12" t="s">
        <v>48</v>
      </c>
      <c r="GO155" s="12" t="s">
        <v>48</v>
      </c>
      <c r="GP155" s="12" t="s">
        <v>48</v>
      </c>
      <c r="GQ155" s="11"/>
      <c r="GR155" s="11"/>
      <c r="GS155" s="11"/>
      <c r="GT155" s="11"/>
      <c r="GU155" s="27"/>
      <c r="GV155" s="11"/>
      <c r="GW155" s="11" t="s">
        <v>48</v>
      </c>
      <c r="GX155" s="11"/>
      <c r="GY155" s="11"/>
      <c r="GZ155" s="11"/>
      <c r="HA155" s="11"/>
      <c r="HB155" s="11"/>
      <c r="HC155" s="11"/>
      <c r="HD155" s="11"/>
      <c r="HI155" s="12" t="s">
        <v>48</v>
      </c>
      <c r="HJ155" s="12" t="s">
        <v>48</v>
      </c>
      <c r="HK155" s="12" t="s">
        <v>48</v>
      </c>
      <c r="HL155" s="11"/>
      <c r="HM155" s="11"/>
      <c r="HN155" s="11"/>
      <c r="HO155" s="11"/>
      <c r="HP155" s="27"/>
      <c r="HQ155" s="11"/>
      <c r="HR155" s="11" t="s">
        <v>48</v>
      </c>
      <c r="HW155" s="12" t="s">
        <v>48</v>
      </c>
      <c r="HX155" s="12" t="s">
        <v>48</v>
      </c>
      <c r="HY155" s="12" t="s">
        <v>48</v>
      </c>
    </row>
    <row r="156" spans="2:233" x14ac:dyDescent="0.2">
      <c r="B156" s="8">
        <v>44052</v>
      </c>
      <c r="C156" s="11"/>
      <c r="D156" s="11"/>
      <c r="E156" s="11"/>
      <c r="F156" s="11"/>
      <c r="G156" s="27"/>
      <c r="H156" s="11"/>
      <c r="I156" s="11" t="s">
        <v>48</v>
      </c>
      <c r="J156" s="11"/>
      <c r="K156" s="11"/>
      <c r="L156" s="11"/>
      <c r="M156" s="11"/>
      <c r="N156" s="27"/>
      <c r="O156" s="11"/>
      <c r="P156" s="11" t="s">
        <v>48</v>
      </c>
      <c r="Q156" s="11"/>
      <c r="R156" s="11"/>
      <c r="S156" s="11"/>
      <c r="T156" s="11"/>
      <c r="U156" s="27"/>
      <c r="V156" s="11"/>
      <c r="W156" s="11" t="s">
        <v>48</v>
      </c>
      <c r="AB156" s="12" t="s">
        <v>48</v>
      </c>
      <c r="AC156" s="12" t="s">
        <v>48</v>
      </c>
      <c r="AD156" s="12" t="s">
        <v>48</v>
      </c>
      <c r="AE156" s="11"/>
      <c r="AF156" s="11"/>
      <c r="AG156" s="11"/>
      <c r="AH156" s="11"/>
      <c r="AI156" s="27"/>
      <c r="AJ156" s="11"/>
      <c r="AK156" s="11" t="s">
        <v>48</v>
      </c>
      <c r="AP156" s="12" t="s">
        <v>48</v>
      </c>
      <c r="AQ156" s="12" t="s">
        <v>48</v>
      </c>
      <c r="AR156" s="12" t="s">
        <v>48</v>
      </c>
      <c r="AS156" s="11"/>
      <c r="AT156" s="11"/>
      <c r="AU156" s="11"/>
      <c r="AV156" s="11"/>
      <c r="AW156" s="27"/>
      <c r="AX156" s="11"/>
      <c r="AY156" s="11" t="s">
        <v>48</v>
      </c>
      <c r="BD156" s="12" t="s">
        <v>48</v>
      </c>
      <c r="BE156" s="12" t="s">
        <v>48</v>
      </c>
      <c r="BF156" s="12" t="s">
        <v>48</v>
      </c>
      <c r="BG156" s="11"/>
      <c r="BH156" s="11"/>
      <c r="BI156" s="11"/>
      <c r="BJ156" s="11"/>
      <c r="BK156" s="27"/>
      <c r="BL156" s="11"/>
      <c r="BM156" s="11" t="s">
        <v>48</v>
      </c>
      <c r="BR156" s="12" t="s">
        <v>48</v>
      </c>
      <c r="BS156" s="12" t="s">
        <v>48</v>
      </c>
      <c r="BT156" s="12" t="s">
        <v>48</v>
      </c>
      <c r="BU156" s="11"/>
      <c r="BV156" s="11"/>
      <c r="BW156" s="11"/>
      <c r="BX156" s="11"/>
      <c r="BY156" s="27"/>
      <c r="BZ156" s="11"/>
      <c r="CA156" s="11" t="s">
        <v>48</v>
      </c>
      <c r="CF156" s="12" t="s">
        <v>48</v>
      </c>
      <c r="CG156" s="12" t="s">
        <v>48</v>
      </c>
      <c r="CH156" s="12" t="s">
        <v>48</v>
      </c>
      <c r="CI156" s="11"/>
      <c r="CJ156" s="11"/>
      <c r="CK156" s="11"/>
      <c r="CL156" s="11"/>
      <c r="CM156" s="27"/>
      <c r="CN156" s="11"/>
      <c r="CO156" s="11" t="s">
        <v>48</v>
      </c>
      <c r="CT156" s="12" t="s">
        <v>48</v>
      </c>
      <c r="CU156" s="12" t="s">
        <v>48</v>
      </c>
      <c r="CV156" s="12" t="s">
        <v>48</v>
      </c>
      <c r="CW156" s="11"/>
      <c r="CX156" s="11"/>
      <c r="CY156" s="11"/>
      <c r="CZ156" s="11"/>
      <c r="DA156" s="27"/>
      <c r="DB156" s="11"/>
      <c r="DC156" s="11" t="s">
        <v>48</v>
      </c>
      <c r="DH156" s="12" t="s">
        <v>48</v>
      </c>
      <c r="DI156" s="12" t="s">
        <v>48</v>
      </c>
      <c r="DJ156" s="12" t="s">
        <v>48</v>
      </c>
      <c r="DK156" s="11"/>
      <c r="DL156" s="11"/>
      <c r="DM156" s="11"/>
      <c r="DN156" s="11"/>
      <c r="DO156" s="27"/>
      <c r="DP156" s="11"/>
      <c r="DQ156" s="11" t="s">
        <v>48</v>
      </c>
      <c r="DV156" s="12" t="s">
        <v>48</v>
      </c>
      <c r="DW156" s="12" t="s">
        <v>48</v>
      </c>
      <c r="DX156" s="12" t="s">
        <v>48</v>
      </c>
      <c r="DY156" s="11"/>
      <c r="DZ156" s="11"/>
      <c r="EA156" s="11"/>
      <c r="EB156" s="11"/>
      <c r="EC156" s="27"/>
      <c r="ED156" s="11"/>
      <c r="EE156" s="11" t="s">
        <v>48</v>
      </c>
      <c r="EJ156" s="12" t="s">
        <v>48</v>
      </c>
      <c r="EK156" s="12" t="s">
        <v>48</v>
      </c>
      <c r="EL156" s="12" t="s">
        <v>48</v>
      </c>
      <c r="EM156" s="11"/>
      <c r="EN156" s="11"/>
      <c r="EO156" s="11"/>
      <c r="EP156" s="11"/>
      <c r="EQ156" s="27"/>
      <c r="ER156" s="11"/>
      <c r="ES156" s="11" t="s">
        <v>48</v>
      </c>
      <c r="EX156" s="12" t="s">
        <v>48</v>
      </c>
      <c r="EY156" s="12" t="s">
        <v>48</v>
      </c>
      <c r="EZ156" s="12" t="s">
        <v>48</v>
      </c>
      <c r="FA156" s="11"/>
      <c r="FB156" s="11"/>
      <c r="FC156" s="11"/>
      <c r="FD156" s="11"/>
      <c r="FE156" s="27"/>
      <c r="FF156" s="11"/>
      <c r="FG156" s="11" t="s">
        <v>48</v>
      </c>
      <c r="FL156" s="12" t="s">
        <v>48</v>
      </c>
      <c r="FM156" s="12" t="s">
        <v>48</v>
      </c>
      <c r="FN156" s="12" t="s">
        <v>48</v>
      </c>
      <c r="FO156" s="11"/>
      <c r="FP156" s="11"/>
      <c r="FQ156" s="11"/>
      <c r="FR156" s="11"/>
      <c r="FS156" s="27"/>
      <c r="FT156" s="11"/>
      <c r="FU156" s="11" t="s">
        <v>48</v>
      </c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N156" s="12" t="s">
        <v>48</v>
      </c>
      <c r="GO156" s="12" t="s">
        <v>48</v>
      </c>
      <c r="GP156" s="12" t="s">
        <v>48</v>
      </c>
      <c r="GQ156" s="11"/>
      <c r="GR156" s="11"/>
      <c r="GS156" s="11"/>
      <c r="GT156" s="11"/>
      <c r="GU156" s="27"/>
      <c r="GV156" s="11"/>
      <c r="GW156" s="11" t="s">
        <v>48</v>
      </c>
      <c r="GX156" s="11"/>
      <c r="GY156" s="11"/>
      <c r="GZ156" s="11"/>
      <c r="HA156" s="11"/>
      <c r="HB156" s="11"/>
      <c r="HC156" s="11"/>
      <c r="HD156" s="11"/>
      <c r="HI156" s="12" t="s">
        <v>48</v>
      </c>
      <c r="HJ156" s="12" t="s">
        <v>48</v>
      </c>
      <c r="HK156" s="12" t="s">
        <v>48</v>
      </c>
      <c r="HL156" s="11"/>
      <c r="HM156" s="11"/>
      <c r="HN156" s="11"/>
      <c r="HO156" s="11"/>
      <c r="HP156" s="27"/>
      <c r="HQ156" s="11"/>
      <c r="HR156" s="11" t="s">
        <v>48</v>
      </c>
      <c r="HW156" s="12" t="s">
        <v>48</v>
      </c>
      <c r="HX156" s="12" t="s">
        <v>48</v>
      </c>
      <c r="HY156" s="12" t="s">
        <v>48</v>
      </c>
    </row>
    <row r="157" spans="2:233" x14ac:dyDescent="0.2">
      <c r="B157" s="8">
        <v>44053</v>
      </c>
      <c r="C157" s="11"/>
      <c r="D157" s="11"/>
      <c r="E157" s="11"/>
      <c r="F157" s="11"/>
      <c r="G157" s="27"/>
      <c r="H157" s="11"/>
      <c r="I157" s="11" t="s">
        <v>48</v>
      </c>
      <c r="J157" s="11"/>
      <c r="K157" s="11"/>
      <c r="L157" s="11"/>
      <c r="M157" s="11"/>
      <c r="N157" s="27"/>
      <c r="O157" s="11"/>
      <c r="P157" s="11" t="s">
        <v>48</v>
      </c>
      <c r="Q157" s="11"/>
      <c r="R157" s="11"/>
      <c r="S157" s="11"/>
      <c r="T157" s="11"/>
      <c r="U157" s="27"/>
      <c r="V157" s="11"/>
      <c r="W157" s="11" t="s">
        <v>48</v>
      </c>
      <c r="AB157" s="12" t="s">
        <v>48</v>
      </c>
      <c r="AC157" s="12" t="s">
        <v>48</v>
      </c>
      <c r="AD157" s="12" t="s">
        <v>48</v>
      </c>
      <c r="AE157" s="11"/>
      <c r="AF157" s="11"/>
      <c r="AG157" s="11"/>
      <c r="AH157" s="11"/>
      <c r="AI157" s="27"/>
      <c r="AJ157" s="11"/>
      <c r="AK157" s="11" t="s">
        <v>48</v>
      </c>
      <c r="AP157" s="12" t="s">
        <v>48</v>
      </c>
      <c r="AQ157" s="12" t="s">
        <v>48</v>
      </c>
      <c r="AR157" s="12" t="s">
        <v>48</v>
      </c>
      <c r="AS157" s="11"/>
      <c r="AT157" s="11"/>
      <c r="AU157" s="11"/>
      <c r="AV157" s="11"/>
      <c r="AW157" s="27"/>
      <c r="AX157" s="11"/>
      <c r="AY157" s="11" t="s">
        <v>48</v>
      </c>
      <c r="BD157" s="12" t="s">
        <v>48</v>
      </c>
      <c r="BE157" s="12" t="s">
        <v>48</v>
      </c>
      <c r="BF157" s="12" t="s">
        <v>48</v>
      </c>
      <c r="BG157" s="11"/>
      <c r="BH157" s="11"/>
      <c r="BI157" s="11"/>
      <c r="BJ157" s="11"/>
      <c r="BK157" s="27"/>
      <c r="BL157" s="11"/>
      <c r="BM157" s="11" t="s">
        <v>48</v>
      </c>
      <c r="BR157" s="12" t="s">
        <v>48</v>
      </c>
      <c r="BS157" s="12" t="s">
        <v>48</v>
      </c>
      <c r="BT157" s="12" t="s">
        <v>48</v>
      </c>
      <c r="BU157" s="11"/>
      <c r="BV157" s="11"/>
      <c r="BW157" s="11"/>
      <c r="BX157" s="11"/>
      <c r="BY157" s="27"/>
      <c r="BZ157" s="11"/>
      <c r="CA157" s="11" t="s">
        <v>48</v>
      </c>
      <c r="CF157" s="12" t="s">
        <v>48</v>
      </c>
      <c r="CG157" s="12" t="s">
        <v>48</v>
      </c>
      <c r="CH157" s="12" t="s">
        <v>48</v>
      </c>
      <c r="CI157" s="11"/>
      <c r="CJ157" s="11"/>
      <c r="CK157" s="11"/>
      <c r="CL157" s="11"/>
      <c r="CM157" s="27"/>
      <c r="CN157" s="11"/>
      <c r="CO157" s="11" t="s">
        <v>48</v>
      </c>
      <c r="CT157" s="12" t="s">
        <v>48</v>
      </c>
      <c r="CU157" s="12" t="s">
        <v>48</v>
      </c>
      <c r="CV157" s="12" t="s">
        <v>48</v>
      </c>
      <c r="CW157" s="11"/>
      <c r="CX157" s="11"/>
      <c r="CY157" s="11"/>
      <c r="CZ157" s="11"/>
      <c r="DA157" s="27"/>
      <c r="DB157" s="11"/>
      <c r="DC157" s="11" t="s">
        <v>48</v>
      </c>
      <c r="DH157" s="12" t="s">
        <v>48</v>
      </c>
      <c r="DI157" s="12" t="s">
        <v>48</v>
      </c>
      <c r="DJ157" s="12" t="s">
        <v>48</v>
      </c>
      <c r="DK157" s="11"/>
      <c r="DL157" s="11"/>
      <c r="DM157" s="11"/>
      <c r="DN157" s="11"/>
      <c r="DO157" s="27"/>
      <c r="DP157" s="11"/>
      <c r="DQ157" s="11" t="s">
        <v>48</v>
      </c>
      <c r="DV157" s="12" t="s">
        <v>48</v>
      </c>
      <c r="DW157" s="12" t="s">
        <v>48</v>
      </c>
      <c r="DX157" s="12" t="s">
        <v>48</v>
      </c>
      <c r="DY157" s="11"/>
      <c r="DZ157" s="11"/>
      <c r="EA157" s="11"/>
      <c r="EB157" s="11"/>
      <c r="EC157" s="27"/>
      <c r="ED157" s="11"/>
      <c r="EE157" s="11" t="s">
        <v>48</v>
      </c>
      <c r="EJ157" s="12" t="s">
        <v>48</v>
      </c>
      <c r="EK157" s="12" t="s">
        <v>48</v>
      </c>
      <c r="EL157" s="12" t="s">
        <v>48</v>
      </c>
      <c r="EM157" s="11"/>
      <c r="EN157" s="11"/>
      <c r="EO157" s="11"/>
      <c r="EP157" s="11"/>
      <c r="EQ157" s="27"/>
      <c r="ER157" s="11"/>
      <c r="ES157" s="11" t="s">
        <v>48</v>
      </c>
      <c r="EX157" s="12" t="s">
        <v>48</v>
      </c>
      <c r="EY157" s="12" t="s">
        <v>48</v>
      </c>
      <c r="EZ157" s="12" t="s">
        <v>48</v>
      </c>
      <c r="FA157" s="11"/>
      <c r="FB157" s="11"/>
      <c r="FC157" s="11"/>
      <c r="FD157" s="11"/>
      <c r="FE157" s="27"/>
      <c r="FF157" s="11"/>
      <c r="FG157" s="11" t="s">
        <v>48</v>
      </c>
      <c r="FL157" s="12" t="s">
        <v>48</v>
      </c>
      <c r="FM157" s="12" t="s">
        <v>48</v>
      </c>
      <c r="FN157" s="12" t="s">
        <v>48</v>
      </c>
      <c r="FO157" s="11"/>
      <c r="FP157" s="11"/>
      <c r="FQ157" s="11"/>
      <c r="FR157" s="11"/>
      <c r="FS157" s="27"/>
      <c r="FT157" s="11"/>
      <c r="FU157" s="11" t="s">
        <v>48</v>
      </c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N157" s="12" t="s">
        <v>48</v>
      </c>
      <c r="GO157" s="12" t="s">
        <v>48</v>
      </c>
      <c r="GP157" s="12" t="s">
        <v>48</v>
      </c>
      <c r="GQ157" s="11"/>
      <c r="GR157" s="11"/>
      <c r="GS157" s="11"/>
      <c r="GT157" s="11"/>
      <c r="GU157" s="27"/>
      <c r="GV157" s="11"/>
      <c r="GW157" s="11" t="s">
        <v>48</v>
      </c>
      <c r="GX157" s="11"/>
      <c r="GY157" s="11"/>
      <c r="GZ157" s="11"/>
      <c r="HA157" s="11"/>
      <c r="HB157" s="11"/>
      <c r="HC157" s="11"/>
      <c r="HD157" s="11"/>
      <c r="HI157" s="12" t="s">
        <v>48</v>
      </c>
      <c r="HJ157" s="12" t="s">
        <v>48</v>
      </c>
      <c r="HK157" s="12" t="s">
        <v>48</v>
      </c>
      <c r="HL157" s="11"/>
      <c r="HM157" s="11"/>
      <c r="HN157" s="11"/>
      <c r="HO157" s="11"/>
      <c r="HP157" s="27"/>
      <c r="HQ157" s="11"/>
      <c r="HR157" s="11" t="s">
        <v>48</v>
      </c>
      <c r="HW157" s="12" t="s">
        <v>48</v>
      </c>
      <c r="HX157" s="12" t="s">
        <v>48</v>
      </c>
      <c r="HY157" s="12" t="s">
        <v>48</v>
      </c>
    </row>
    <row r="158" spans="2:233" x14ac:dyDescent="0.2">
      <c r="B158" s="8">
        <v>44054</v>
      </c>
      <c r="C158" s="11"/>
      <c r="D158" s="11"/>
      <c r="E158" s="11"/>
      <c r="F158" s="11"/>
      <c r="G158" s="27"/>
      <c r="H158" s="11"/>
      <c r="I158" s="11" t="s">
        <v>48</v>
      </c>
      <c r="J158" s="11"/>
      <c r="K158" s="11"/>
      <c r="L158" s="11"/>
      <c r="M158" s="11"/>
      <c r="N158" s="27"/>
      <c r="O158" s="11"/>
      <c r="P158" s="11" t="s">
        <v>48</v>
      </c>
      <c r="Q158" s="11"/>
      <c r="R158" s="11"/>
      <c r="S158" s="11"/>
      <c r="T158" s="11"/>
      <c r="U158" s="27"/>
      <c r="V158" s="11"/>
      <c r="W158" s="11" t="s">
        <v>48</v>
      </c>
      <c r="AB158" s="12" t="s">
        <v>48</v>
      </c>
      <c r="AC158" s="12" t="s">
        <v>48</v>
      </c>
      <c r="AD158" s="12" t="s">
        <v>48</v>
      </c>
      <c r="AE158" s="11"/>
      <c r="AF158" s="11"/>
      <c r="AG158" s="11"/>
      <c r="AH158" s="11"/>
      <c r="AI158" s="27"/>
      <c r="AJ158" s="11"/>
      <c r="AK158" s="11" t="s">
        <v>48</v>
      </c>
      <c r="AP158" s="12" t="s">
        <v>48</v>
      </c>
      <c r="AQ158" s="12" t="s">
        <v>48</v>
      </c>
      <c r="AR158" s="12" t="s">
        <v>48</v>
      </c>
      <c r="AS158" s="11"/>
      <c r="AT158" s="11"/>
      <c r="AU158" s="11"/>
      <c r="AV158" s="11"/>
      <c r="AW158" s="27"/>
      <c r="AX158" s="11"/>
      <c r="AY158" s="11" t="s">
        <v>48</v>
      </c>
      <c r="BD158" s="12" t="s">
        <v>48</v>
      </c>
      <c r="BE158" s="12" t="s">
        <v>48</v>
      </c>
      <c r="BF158" s="12" t="s">
        <v>48</v>
      </c>
      <c r="BG158" s="11"/>
      <c r="BH158" s="11"/>
      <c r="BI158" s="11"/>
      <c r="BJ158" s="11"/>
      <c r="BK158" s="27"/>
      <c r="BL158" s="11"/>
      <c r="BM158" s="11" t="s">
        <v>48</v>
      </c>
      <c r="BR158" s="12" t="s">
        <v>48</v>
      </c>
      <c r="BS158" s="12" t="s">
        <v>48</v>
      </c>
      <c r="BT158" s="12" t="s">
        <v>48</v>
      </c>
      <c r="BU158" s="11"/>
      <c r="BV158" s="11"/>
      <c r="BW158" s="11"/>
      <c r="BX158" s="11"/>
      <c r="BY158" s="27"/>
      <c r="BZ158" s="11"/>
      <c r="CA158" s="11" t="s">
        <v>48</v>
      </c>
      <c r="CF158" s="12" t="s">
        <v>48</v>
      </c>
      <c r="CG158" s="12" t="s">
        <v>48</v>
      </c>
      <c r="CH158" s="12" t="s">
        <v>48</v>
      </c>
      <c r="CI158" s="11"/>
      <c r="CJ158" s="11"/>
      <c r="CK158" s="11"/>
      <c r="CL158" s="11"/>
      <c r="CM158" s="27"/>
      <c r="CN158" s="11"/>
      <c r="CO158" s="11" t="s">
        <v>48</v>
      </c>
      <c r="CT158" s="12" t="s">
        <v>48</v>
      </c>
      <c r="CU158" s="12" t="s">
        <v>48</v>
      </c>
      <c r="CV158" s="12" t="s">
        <v>48</v>
      </c>
      <c r="CW158" s="11"/>
      <c r="CX158" s="11"/>
      <c r="CY158" s="11"/>
      <c r="CZ158" s="11"/>
      <c r="DA158" s="27"/>
      <c r="DB158" s="11"/>
      <c r="DC158" s="11" t="s">
        <v>48</v>
      </c>
      <c r="DH158" s="12" t="s">
        <v>48</v>
      </c>
      <c r="DI158" s="12" t="s">
        <v>48</v>
      </c>
      <c r="DJ158" s="12" t="s">
        <v>48</v>
      </c>
      <c r="DK158" s="11"/>
      <c r="DL158" s="11"/>
      <c r="DM158" s="11"/>
      <c r="DN158" s="11"/>
      <c r="DO158" s="27"/>
      <c r="DP158" s="11"/>
      <c r="DQ158" s="11" t="s">
        <v>48</v>
      </c>
      <c r="DV158" s="12" t="s">
        <v>48</v>
      </c>
      <c r="DW158" s="12" t="s">
        <v>48</v>
      </c>
      <c r="DX158" s="12" t="s">
        <v>48</v>
      </c>
      <c r="DY158" s="11"/>
      <c r="DZ158" s="11"/>
      <c r="EA158" s="11"/>
      <c r="EB158" s="11"/>
      <c r="EC158" s="27"/>
      <c r="ED158" s="11"/>
      <c r="EE158" s="11" t="s">
        <v>48</v>
      </c>
      <c r="EJ158" s="12" t="s">
        <v>48</v>
      </c>
      <c r="EK158" s="12" t="s">
        <v>48</v>
      </c>
      <c r="EL158" s="12" t="s">
        <v>48</v>
      </c>
      <c r="EM158" s="11"/>
      <c r="EN158" s="11"/>
      <c r="EO158" s="11"/>
      <c r="EP158" s="11"/>
      <c r="EQ158" s="27"/>
      <c r="ER158" s="11"/>
      <c r="ES158" s="11" t="s">
        <v>48</v>
      </c>
      <c r="EX158" s="12" t="s">
        <v>48</v>
      </c>
      <c r="EY158" s="12" t="s">
        <v>48</v>
      </c>
      <c r="EZ158" s="12" t="s">
        <v>48</v>
      </c>
      <c r="FA158" s="11"/>
      <c r="FB158" s="11"/>
      <c r="FC158" s="11"/>
      <c r="FD158" s="11"/>
      <c r="FE158" s="27"/>
      <c r="FF158" s="11"/>
      <c r="FG158" s="11" t="s">
        <v>48</v>
      </c>
      <c r="FL158" s="12" t="s">
        <v>48</v>
      </c>
      <c r="FM158" s="12" t="s">
        <v>48</v>
      </c>
      <c r="FN158" s="12" t="s">
        <v>48</v>
      </c>
      <c r="FO158" s="11"/>
      <c r="FP158" s="11"/>
      <c r="FQ158" s="11"/>
      <c r="FR158" s="11"/>
      <c r="FS158" s="27"/>
      <c r="FT158" s="11"/>
      <c r="FU158" s="11" t="s">
        <v>48</v>
      </c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N158" s="12" t="s">
        <v>48</v>
      </c>
      <c r="GO158" s="12" t="s">
        <v>48</v>
      </c>
      <c r="GP158" s="12" t="s">
        <v>48</v>
      </c>
      <c r="GQ158" s="11"/>
      <c r="GR158" s="11"/>
      <c r="GS158" s="11"/>
      <c r="GT158" s="11"/>
      <c r="GU158" s="27"/>
      <c r="GV158" s="11"/>
      <c r="GW158" s="11" t="s">
        <v>48</v>
      </c>
      <c r="GX158" s="11"/>
      <c r="GY158" s="11"/>
      <c r="GZ158" s="11"/>
      <c r="HA158" s="11"/>
      <c r="HB158" s="11"/>
      <c r="HC158" s="11"/>
      <c r="HD158" s="11"/>
      <c r="HI158" s="12" t="s">
        <v>48</v>
      </c>
      <c r="HJ158" s="12" t="s">
        <v>48</v>
      </c>
      <c r="HK158" s="12" t="s">
        <v>48</v>
      </c>
      <c r="HL158" s="11"/>
      <c r="HM158" s="11"/>
      <c r="HN158" s="11"/>
      <c r="HO158" s="11"/>
      <c r="HP158" s="27"/>
      <c r="HQ158" s="11"/>
      <c r="HR158" s="11" t="s">
        <v>48</v>
      </c>
      <c r="HW158" s="12" t="s">
        <v>48</v>
      </c>
      <c r="HX158" s="12" t="s">
        <v>48</v>
      </c>
      <c r="HY158" s="12" t="s">
        <v>48</v>
      </c>
    </row>
    <row r="159" spans="2:233" x14ac:dyDescent="0.2">
      <c r="B159" s="8">
        <v>44055</v>
      </c>
      <c r="C159" s="11"/>
      <c r="D159" s="11"/>
      <c r="E159" s="11"/>
      <c r="F159" s="11"/>
      <c r="G159" s="27"/>
      <c r="H159" s="11"/>
      <c r="I159" s="11" t="s">
        <v>48</v>
      </c>
      <c r="J159" s="11"/>
      <c r="K159" s="11"/>
      <c r="L159" s="11"/>
      <c r="M159" s="11"/>
      <c r="N159" s="27"/>
      <c r="O159" s="11"/>
      <c r="P159" s="11" t="s">
        <v>48</v>
      </c>
      <c r="Q159" s="11"/>
      <c r="R159" s="11"/>
      <c r="S159" s="11"/>
      <c r="T159" s="11"/>
      <c r="U159" s="27"/>
      <c r="V159" s="11"/>
      <c r="W159" s="11" t="s">
        <v>48</v>
      </c>
      <c r="AB159" s="12" t="s">
        <v>48</v>
      </c>
      <c r="AC159" s="12" t="s">
        <v>48</v>
      </c>
      <c r="AD159" s="12" t="s">
        <v>48</v>
      </c>
      <c r="AE159" s="11"/>
      <c r="AF159" s="11"/>
      <c r="AG159" s="11"/>
      <c r="AH159" s="11"/>
      <c r="AI159" s="27"/>
      <c r="AJ159" s="11"/>
      <c r="AK159" s="11" t="s">
        <v>48</v>
      </c>
      <c r="AP159" s="12" t="s">
        <v>48</v>
      </c>
      <c r="AQ159" s="12" t="s">
        <v>48</v>
      </c>
      <c r="AR159" s="12" t="s">
        <v>48</v>
      </c>
      <c r="AS159" s="11"/>
      <c r="AT159" s="11"/>
      <c r="AU159" s="11"/>
      <c r="AV159" s="11"/>
      <c r="AW159" s="27"/>
      <c r="AX159" s="11"/>
      <c r="AY159" s="11" t="s">
        <v>48</v>
      </c>
      <c r="BD159" s="12" t="s">
        <v>48</v>
      </c>
      <c r="BE159" s="12" t="s">
        <v>48</v>
      </c>
      <c r="BF159" s="12" t="s">
        <v>48</v>
      </c>
      <c r="BG159" s="11"/>
      <c r="BH159" s="11"/>
      <c r="BI159" s="11"/>
      <c r="BJ159" s="11"/>
      <c r="BK159" s="27"/>
      <c r="BL159" s="11"/>
      <c r="BM159" s="11" t="s">
        <v>48</v>
      </c>
      <c r="BR159" s="12" t="s">
        <v>48</v>
      </c>
      <c r="BS159" s="12" t="s">
        <v>48</v>
      </c>
      <c r="BT159" s="12" t="s">
        <v>48</v>
      </c>
      <c r="BU159" s="11"/>
      <c r="BV159" s="11"/>
      <c r="BW159" s="11"/>
      <c r="BX159" s="11"/>
      <c r="BY159" s="27"/>
      <c r="BZ159" s="11"/>
      <c r="CA159" s="11" t="s">
        <v>48</v>
      </c>
      <c r="CF159" s="12" t="s">
        <v>48</v>
      </c>
      <c r="CG159" s="12" t="s">
        <v>48</v>
      </c>
      <c r="CH159" s="12" t="s">
        <v>48</v>
      </c>
      <c r="CI159" s="11"/>
      <c r="CJ159" s="11"/>
      <c r="CK159" s="11"/>
      <c r="CL159" s="11"/>
      <c r="CM159" s="27"/>
      <c r="CN159" s="11"/>
      <c r="CO159" s="11" t="s">
        <v>48</v>
      </c>
      <c r="CT159" s="12" t="s">
        <v>48</v>
      </c>
      <c r="CU159" s="12" t="s">
        <v>48</v>
      </c>
      <c r="CV159" s="12" t="s">
        <v>48</v>
      </c>
      <c r="CW159" s="11"/>
      <c r="CX159" s="11"/>
      <c r="CY159" s="11"/>
      <c r="CZ159" s="11"/>
      <c r="DA159" s="27"/>
      <c r="DB159" s="11"/>
      <c r="DC159" s="11" t="s">
        <v>48</v>
      </c>
      <c r="DH159" s="12" t="s">
        <v>48</v>
      </c>
      <c r="DI159" s="12" t="s">
        <v>48</v>
      </c>
      <c r="DJ159" s="12" t="s">
        <v>48</v>
      </c>
      <c r="DK159" s="11"/>
      <c r="DL159" s="11"/>
      <c r="DM159" s="11"/>
      <c r="DN159" s="11"/>
      <c r="DO159" s="27"/>
      <c r="DP159" s="11"/>
      <c r="DQ159" s="11" t="s">
        <v>48</v>
      </c>
      <c r="DV159" s="12" t="s">
        <v>48</v>
      </c>
      <c r="DW159" s="12" t="s">
        <v>48</v>
      </c>
      <c r="DX159" s="12" t="s">
        <v>48</v>
      </c>
      <c r="DY159" s="11"/>
      <c r="DZ159" s="11"/>
      <c r="EA159" s="11"/>
      <c r="EB159" s="11"/>
      <c r="EC159" s="27"/>
      <c r="ED159" s="11"/>
      <c r="EE159" s="11" t="s">
        <v>48</v>
      </c>
      <c r="EJ159" s="12" t="s">
        <v>48</v>
      </c>
      <c r="EK159" s="12" t="s">
        <v>48</v>
      </c>
      <c r="EL159" s="12" t="s">
        <v>48</v>
      </c>
      <c r="EM159" s="11"/>
      <c r="EN159" s="11"/>
      <c r="EO159" s="11"/>
      <c r="EP159" s="11"/>
      <c r="EQ159" s="27"/>
      <c r="ER159" s="11"/>
      <c r="ES159" s="11" t="s">
        <v>48</v>
      </c>
      <c r="EX159" s="12" t="s">
        <v>48</v>
      </c>
      <c r="EY159" s="12" t="s">
        <v>48</v>
      </c>
      <c r="EZ159" s="12" t="s">
        <v>48</v>
      </c>
      <c r="FA159" s="11"/>
      <c r="FB159" s="11"/>
      <c r="FC159" s="11"/>
      <c r="FD159" s="11"/>
      <c r="FE159" s="27"/>
      <c r="FF159" s="11"/>
      <c r="FG159" s="11" t="s">
        <v>48</v>
      </c>
      <c r="FL159" s="12" t="s">
        <v>48</v>
      </c>
      <c r="FM159" s="12" t="s">
        <v>48</v>
      </c>
      <c r="FN159" s="12" t="s">
        <v>48</v>
      </c>
      <c r="FO159" s="11"/>
      <c r="FP159" s="11"/>
      <c r="FQ159" s="11"/>
      <c r="FR159" s="11"/>
      <c r="FS159" s="27"/>
      <c r="FT159" s="11"/>
      <c r="FU159" s="11" t="s">
        <v>48</v>
      </c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N159" s="12" t="s">
        <v>48</v>
      </c>
      <c r="GO159" s="12" t="s">
        <v>48</v>
      </c>
      <c r="GP159" s="12" t="s">
        <v>48</v>
      </c>
      <c r="GQ159" s="11"/>
      <c r="GR159" s="11"/>
      <c r="GS159" s="11"/>
      <c r="GT159" s="11"/>
      <c r="GU159" s="27"/>
      <c r="GV159" s="11"/>
      <c r="GW159" s="11" t="s">
        <v>48</v>
      </c>
      <c r="GX159" s="11"/>
      <c r="GY159" s="11"/>
      <c r="GZ159" s="11"/>
      <c r="HA159" s="11"/>
      <c r="HB159" s="11"/>
      <c r="HC159" s="11"/>
      <c r="HD159" s="11"/>
      <c r="HI159" s="12" t="s">
        <v>48</v>
      </c>
      <c r="HJ159" s="12" t="s">
        <v>48</v>
      </c>
      <c r="HK159" s="12" t="s">
        <v>48</v>
      </c>
      <c r="HL159" s="11"/>
      <c r="HM159" s="11"/>
      <c r="HN159" s="11"/>
      <c r="HO159" s="11"/>
      <c r="HP159" s="27"/>
      <c r="HQ159" s="11"/>
      <c r="HR159" s="11" t="s">
        <v>48</v>
      </c>
      <c r="HW159" s="12" t="s">
        <v>48</v>
      </c>
      <c r="HX159" s="12" t="s">
        <v>48</v>
      </c>
      <c r="HY159" s="12" t="s">
        <v>48</v>
      </c>
    </row>
    <row r="160" spans="2:233" x14ac:dyDescent="0.2">
      <c r="B160" s="8">
        <v>44056</v>
      </c>
      <c r="C160" s="11"/>
      <c r="D160" s="11"/>
      <c r="E160" s="11"/>
      <c r="F160" s="11"/>
      <c r="G160" s="27"/>
      <c r="H160" s="11"/>
      <c r="I160" s="11" t="s">
        <v>48</v>
      </c>
      <c r="J160" s="11"/>
      <c r="K160" s="11"/>
      <c r="L160" s="11"/>
      <c r="M160" s="11"/>
      <c r="N160" s="27"/>
      <c r="O160" s="11"/>
      <c r="P160" s="11" t="s">
        <v>48</v>
      </c>
      <c r="Q160" s="11"/>
      <c r="R160" s="11"/>
      <c r="S160" s="11"/>
      <c r="T160" s="11"/>
      <c r="U160" s="27"/>
      <c r="V160" s="11"/>
      <c r="W160" s="11" t="s">
        <v>48</v>
      </c>
      <c r="AB160" s="12" t="s">
        <v>48</v>
      </c>
      <c r="AC160" s="12" t="s">
        <v>48</v>
      </c>
      <c r="AD160" s="12" t="s">
        <v>48</v>
      </c>
      <c r="AE160" s="11"/>
      <c r="AF160" s="11"/>
      <c r="AG160" s="11"/>
      <c r="AH160" s="11"/>
      <c r="AI160" s="27"/>
      <c r="AJ160" s="11"/>
      <c r="AK160" s="11" t="s">
        <v>48</v>
      </c>
      <c r="AP160" s="12" t="s">
        <v>48</v>
      </c>
      <c r="AQ160" s="12" t="s">
        <v>48</v>
      </c>
      <c r="AR160" s="12" t="s">
        <v>48</v>
      </c>
      <c r="AS160" s="11"/>
      <c r="AT160" s="11"/>
      <c r="AU160" s="11"/>
      <c r="AV160" s="11"/>
      <c r="AW160" s="27"/>
      <c r="AX160" s="11"/>
      <c r="AY160" s="11" t="s">
        <v>48</v>
      </c>
      <c r="BD160" s="12" t="s">
        <v>48</v>
      </c>
      <c r="BE160" s="12" t="s">
        <v>48</v>
      </c>
      <c r="BF160" s="12" t="s">
        <v>48</v>
      </c>
      <c r="BG160" s="11"/>
      <c r="BH160" s="11"/>
      <c r="BI160" s="11"/>
      <c r="BJ160" s="11"/>
      <c r="BK160" s="27"/>
      <c r="BL160" s="11"/>
      <c r="BM160" s="11" t="s">
        <v>48</v>
      </c>
      <c r="BR160" s="12" t="s">
        <v>48</v>
      </c>
      <c r="BS160" s="12" t="s">
        <v>48</v>
      </c>
      <c r="BT160" s="12" t="s">
        <v>48</v>
      </c>
      <c r="BU160" s="11"/>
      <c r="BV160" s="11"/>
      <c r="BW160" s="11"/>
      <c r="BX160" s="11"/>
      <c r="BY160" s="27"/>
      <c r="BZ160" s="11"/>
      <c r="CA160" s="11" t="s">
        <v>48</v>
      </c>
      <c r="CF160" s="12" t="s">
        <v>48</v>
      </c>
      <c r="CG160" s="12" t="s">
        <v>48</v>
      </c>
      <c r="CH160" s="12" t="s">
        <v>48</v>
      </c>
      <c r="CI160" s="11"/>
      <c r="CJ160" s="11"/>
      <c r="CK160" s="11"/>
      <c r="CL160" s="11"/>
      <c r="CM160" s="27"/>
      <c r="CN160" s="11"/>
      <c r="CO160" s="11" t="s">
        <v>48</v>
      </c>
      <c r="CT160" s="12" t="s">
        <v>48</v>
      </c>
      <c r="CU160" s="12" t="s">
        <v>48</v>
      </c>
      <c r="CV160" s="12" t="s">
        <v>48</v>
      </c>
      <c r="CW160" s="11"/>
      <c r="CX160" s="11"/>
      <c r="CY160" s="11"/>
      <c r="CZ160" s="11"/>
      <c r="DA160" s="27"/>
      <c r="DB160" s="11"/>
      <c r="DC160" s="11" t="s">
        <v>48</v>
      </c>
      <c r="DH160" s="12" t="s">
        <v>48</v>
      </c>
      <c r="DI160" s="12" t="s">
        <v>48</v>
      </c>
      <c r="DJ160" s="12" t="s">
        <v>48</v>
      </c>
      <c r="DK160" s="11"/>
      <c r="DL160" s="11"/>
      <c r="DM160" s="11"/>
      <c r="DN160" s="11"/>
      <c r="DO160" s="27"/>
      <c r="DP160" s="11"/>
      <c r="DQ160" s="11" t="s">
        <v>48</v>
      </c>
      <c r="DV160" s="12" t="s">
        <v>48</v>
      </c>
      <c r="DW160" s="12" t="s">
        <v>48</v>
      </c>
      <c r="DX160" s="12" t="s">
        <v>48</v>
      </c>
      <c r="DY160" s="11"/>
      <c r="DZ160" s="11"/>
      <c r="EA160" s="11"/>
      <c r="EB160" s="11"/>
      <c r="EC160" s="27"/>
      <c r="ED160" s="11"/>
      <c r="EE160" s="11" t="s">
        <v>48</v>
      </c>
      <c r="EJ160" s="12" t="s">
        <v>48</v>
      </c>
      <c r="EK160" s="12" t="s">
        <v>48</v>
      </c>
      <c r="EL160" s="12" t="s">
        <v>48</v>
      </c>
      <c r="EM160" s="11"/>
      <c r="EN160" s="11"/>
      <c r="EO160" s="11"/>
      <c r="EP160" s="11"/>
      <c r="EQ160" s="27"/>
      <c r="ER160" s="11"/>
      <c r="ES160" s="11" t="s">
        <v>48</v>
      </c>
      <c r="EX160" s="12" t="s">
        <v>48</v>
      </c>
      <c r="EY160" s="12" t="s">
        <v>48</v>
      </c>
      <c r="EZ160" s="12" t="s">
        <v>48</v>
      </c>
      <c r="FA160" s="11"/>
      <c r="FB160" s="11"/>
      <c r="FC160" s="11"/>
      <c r="FD160" s="11"/>
      <c r="FE160" s="27"/>
      <c r="FF160" s="11"/>
      <c r="FG160" s="11" t="s">
        <v>48</v>
      </c>
      <c r="FL160" s="12" t="s">
        <v>48</v>
      </c>
      <c r="FM160" s="12" t="s">
        <v>48</v>
      </c>
      <c r="FN160" s="12" t="s">
        <v>48</v>
      </c>
      <c r="FO160" s="11"/>
      <c r="FP160" s="11"/>
      <c r="FQ160" s="11"/>
      <c r="FR160" s="11"/>
      <c r="FS160" s="27"/>
      <c r="FT160" s="11"/>
      <c r="FU160" s="11" t="s">
        <v>48</v>
      </c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N160" s="12" t="s">
        <v>48</v>
      </c>
      <c r="GO160" s="12" t="s">
        <v>48</v>
      </c>
      <c r="GP160" s="12" t="s">
        <v>48</v>
      </c>
      <c r="GQ160" s="11"/>
      <c r="GR160" s="11"/>
      <c r="GS160" s="11"/>
      <c r="GT160" s="11"/>
      <c r="GU160" s="27"/>
      <c r="GV160" s="11"/>
      <c r="GW160" s="11" t="s">
        <v>48</v>
      </c>
      <c r="GX160" s="11"/>
      <c r="GY160" s="11"/>
      <c r="GZ160" s="11"/>
      <c r="HA160" s="11"/>
      <c r="HB160" s="11"/>
      <c r="HC160" s="11"/>
      <c r="HD160" s="11"/>
      <c r="HI160" s="12" t="s">
        <v>48</v>
      </c>
      <c r="HJ160" s="12" t="s">
        <v>48</v>
      </c>
      <c r="HK160" s="12" t="s">
        <v>48</v>
      </c>
      <c r="HL160" s="11"/>
      <c r="HM160" s="11"/>
      <c r="HN160" s="11"/>
      <c r="HO160" s="11"/>
      <c r="HP160" s="27"/>
      <c r="HQ160" s="11"/>
      <c r="HR160" s="11" t="s">
        <v>48</v>
      </c>
      <c r="HW160" s="12" t="s">
        <v>48</v>
      </c>
      <c r="HX160" s="12" t="s">
        <v>48</v>
      </c>
      <c r="HY160" s="12" t="s">
        <v>48</v>
      </c>
    </row>
    <row r="161" spans="2:233" x14ac:dyDescent="0.2">
      <c r="B161" s="8">
        <v>44057</v>
      </c>
      <c r="C161" s="11"/>
      <c r="D161" s="11"/>
      <c r="E161" s="11"/>
      <c r="F161" s="11"/>
      <c r="G161" s="27"/>
      <c r="H161" s="11"/>
      <c r="I161" s="11" t="s">
        <v>48</v>
      </c>
      <c r="J161" s="11"/>
      <c r="K161" s="11"/>
      <c r="L161" s="11"/>
      <c r="M161" s="11"/>
      <c r="N161" s="27"/>
      <c r="O161" s="11"/>
      <c r="P161" s="11" t="s">
        <v>48</v>
      </c>
      <c r="Q161" s="11"/>
      <c r="R161" s="11"/>
      <c r="S161" s="11"/>
      <c r="T161" s="11"/>
      <c r="U161" s="27"/>
      <c r="V161" s="11"/>
      <c r="W161" s="11" t="s">
        <v>48</v>
      </c>
      <c r="AB161" s="12" t="s">
        <v>48</v>
      </c>
      <c r="AC161" s="12" t="s">
        <v>48</v>
      </c>
      <c r="AD161" s="12" t="s">
        <v>48</v>
      </c>
      <c r="AE161" s="11"/>
      <c r="AF161" s="11"/>
      <c r="AG161" s="11"/>
      <c r="AH161" s="11"/>
      <c r="AI161" s="27"/>
      <c r="AJ161" s="11"/>
      <c r="AK161" s="11" t="s">
        <v>48</v>
      </c>
      <c r="AP161" s="12" t="s">
        <v>48</v>
      </c>
      <c r="AQ161" s="12" t="s">
        <v>48</v>
      </c>
      <c r="AR161" s="12" t="s">
        <v>48</v>
      </c>
      <c r="AS161" s="11"/>
      <c r="AT161" s="11"/>
      <c r="AU161" s="11"/>
      <c r="AV161" s="11"/>
      <c r="AW161" s="27"/>
      <c r="AX161" s="11"/>
      <c r="AY161" s="11" t="s">
        <v>48</v>
      </c>
      <c r="BD161" s="12" t="s">
        <v>48</v>
      </c>
      <c r="BE161" s="12" t="s">
        <v>48</v>
      </c>
      <c r="BF161" s="12" t="s">
        <v>48</v>
      </c>
      <c r="BG161" s="11"/>
      <c r="BH161" s="11"/>
      <c r="BI161" s="11"/>
      <c r="BJ161" s="11"/>
      <c r="BK161" s="27"/>
      <c r="BL161" s="11"/>
      <c r="BM161" s="11" t="s">
        <v>48</v>
      </c>
      <c r="BR161" s="12" t="s">
        <v>48</v>
      </c>
      <c r="BS161" s="12" t="s">
        <v>48</v>
      </c>
      <c r="BT161" s="12" t="s">
        <v>48</v>
      </c>
      <c r="BU161" s="11"/>
      <c r="BV161" s="11"/>
      <c r="BW161" s="11"/>
      <c r="BX161" s="11"/>
      <c r="BY161" s="27"/>
      <c r="BZ161" s="11"/>
      <c r="CA161" s="11" t="s">
        <v>48</v>
      </c>
      <c r="CF161" s="12" t="s">
        <v>48</v>
      </c>
      <c r="CG161" s="12" t="s">
        <v>48</v>
      </c>
      <c r="CH161" s="12" t="s">
        <v>48</v>
      </c>
      <c r="CI161" s="11"/>
      <c r="CJ161" s="11"/>
      <c r="CK161" s="11"/>
      <c r="CL161" s="11"/>
      <c r="CM161" s="27"/>
      <c r="CN161" s="11"/>
      <c r="CO161" s="11" t="s">
        <v>48</v>
      </c>
      <c r="CT161" s="12" t="s">
        <v>48</v>
      </c>
      <c r="CU161" s="12" t="s">
        <v>48</v>
      </c>
      <c r="CV161" s="12" t="s">
        <v>48</v>
      </c>
      <c r="CW161" s="11"/>
      <c r="CX161" s="11"/>
      <c r="CY161" s="11"/>
      <c r="CZ161" s="11"/>
      <c r="DA161" s="27"/>
      <c r="DB161" s="11"/>
      <c r="DC161" s="11" t="s">
        <v>48</v>
      </c>
      <c r="DH161" s="12" t="s">
        <v>48</v>
      </c>
      <c r="DI161" s="12" t="s">
        <v>48</v>
      </c>
      <c r="DJ161" s="12" t="s">
        <v>48</v>
      </c>
      <c r="DK161" s="11"/>
      <c r="DL161" s="11"/>
      <c r="DM161" s="11"/>
      <c r="DN161" s="11"/>
      <c r="DO161" s="27"/>
      <c r="DP161" s="11"/>
      <c r="DQ161" s="11" t="s">
        <v>48</v>
      </c>
      <c r="DV161" s="12" t="s">
        <v>48</v>
      </c>
      <c r="DW161" s="12" t="s">
        <v>48</v>
      </c>
      <c r="DX161" s="12" t="s">
        <v>48</v>
      </c>
      <c r="DY161" s="11"/>
      <c r="DZ161" s="11"/>
      <c r="EA161" s="11"/>
      <c r="EB161" s="11"/>
      <c r="EC161" s="27"/>
      <c r="ED161" s="11"/>
      <c r="EE161" s="11" t="s">
        <v>48</v>
      </c>
      <c r="EJ161" s="12" t="s">
        <v>48</v>
      </c>
      <c r="EK161" s="12" t="s">
        <v>48</v>
      </c>
      <c r="EL161" s="12" t="s">
        <v>48</v>
      </c>
      <c r="EM161" s="11"/>
      <c r="EN161" s="11"/>
      <c r="EO161" s="11"/>
      <c r="EP161" s="11"/>
      <c r="EQ161" s="27"/>
      <c r="ER161" s="11"/>
      <c r="ES161" s="11" t="s">
        <v>48</v>
      </c>
      <c r="EX161" s="12" t="s">
        <v>48</v>
      </c>
      <c r="EY161" s="12" t="s">
        <v>48</v>
      </c>
      <c r="EZ161" s="12" t="s">
        <v>48</v>
      </c>
      <c r="FA161" s="11"/>
      <c r="FB161" s="11"/>
      <c r="FC161" s="11"/>
      <c r="FD161" s="11"/>
      <c r="FE161" s="27"/>
      <c r="FF161" s="11"/>
      <c r="FG161" s="11" t="s">
        <v>48</v>
      </c>
      <c r="FL161" s="12" t="s">
        <v>48</v>
      </c>
      <c r="FM161" s="12" t="s">
        <v>48</v>
      </c>
      <c r="FN161" s="12" t="s">
        <v>48</v>
      </c>
      <c r="FO161" s="11"/>
      <c r="FP161" s="11"/>
      <c r="FQ161" s="11"/>
      <c r="FR161" s="11"/>
      <c r="FS161" s="27"/>
      <c r="FT161" s="11"/>
      <c r="FU161" s="11" t="s">
        <v>48</v>
      </c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N161" s="12" t="s">
        <v>48</v>
      </c>
      <c r="GO161" s="12" t="s">
        <v>48</v>
      </c>
      <c r="GP161" s="12" t="s">
        <v>48</v>
      </c>
      <c r="GQ161" s="11"/>
      <c r="GR161" s="11"/>
      <c r="GS161" s="11"/>
      <c r="GT161" s="11"/>
      <c r="GU161" s="27"/>
      <c r="GV161" s="11"/>
      <c r="GW161" s="11" t="s">
        <v>48</v>
      </c>
      <c r="GX161" s="11"/>
      <c r="GY161" s="11"/>
      <c r="GZ161" s="11"/>
      <c r="HA161" s="11"/>
      <c r="HB161" s="11"/>
      <c r="HC161" s="11"/>
      <c r="HD161" s="11"/>
      <c r="HI161" s="12" t="s">
        <v>48</v>
      </c>
      <c r="HJ161" s="12" t="s">
        <v>48</v>
      </c>
      <c r="HK161" s="12" t="s">
        <v>48</v>
      </c>
      <c r="HL161" s="11"/>
      <c r="HM161" s="11"/>
      <c r="HN161" s="11"/>
      <c r="HO161" s="11"/>
      <c r="HP161" s="27"/>
      <c r="HQ161" s="11"/>
      <c r="HR161" s="11" t="s">
        <v>48</v>
      </c>
      <c r="HW161" s="12" t="s">
        <v>48</v>
      </c>
      <c r="HX161" s="12" t="s">
        <v>48</v>
      </c>
      <c r="HY161" s="12" t="s">
        <v>48</v>
      </c>
    </row>
    <row r="162" spans="2:233" x14ac:dyDescent="0.2">
      <c r="B162" s="8">
        <v>44058</v>
      </c>
      <c r="C162" s="11"/>
      <c r="D162" s="11"/>
      <c r="E162" s="11"/>
      <c r="F162" s="11"/>
      <c r="G162" s="27"/>
      <c r="H162" s="11"/>
      <c r="I162" s="11" t="s">
        <v>48</v>
      </c>
      <c r="J162" s="11"/>
      <c r="K162" s="11"/>
      <c r="L162" s="11"/>
      <c r="M162" s="11"/>
      <c r="N162" s="27"/>
      <c r="O162" s="11"/>
      <c r="P162" s="11" t="s">
        <v>48</v>
      </c>
      <c r="Q162" s="11"/>
      <c r="R162" s="11"/>
      <c r="S162" s="11"/>
      <c r="T162" s="11"/>
      <c r="U162" s="27"/>
      <c r="V162" s="11"/>
      <c r="W162" s="11" t="s">
        <v>48</v>
      </c>
      <c r="AB162" s="12" t="s">
        <v>48</v>
      </c>
      <c r="AC162" s="12" t="s">
        <v>48</v>
      </c>
      <c r="AD162" s="12" t="s">
        <v>48</v>
      </c>
      <c r="AE162" s="11"/>
      <c r="AF162" s="11"/>
      <c r="AG162" s="11"/>
      <c r="AH162" s="11"/>
      <c r="AI162" s="27"/>
      <c r="AJ162" s="11"/>
      <c r="AK162" s="11" t="s">
        <v>48</v>
      </c>
      <c r="AP162" s="12" t="s">
        <v>48</v>
      </c>
      <c r="AQ162" s="12" t="s">
        <v>48</v>
      </c>
      <c r="AR162" s="12" t="s">
        <v>48</v>
      </c>
      <c r="AS162" s="11"/>
      <c r="AT162" s="11"/>
      <c r="AU162" s="11"/>
      <c r="AV162" s="11"/>
      <c r="AW162" s="27"/>
      <c r="AX162" s="11"/>
      <c r="AY162" s="11" t="s">
        <v>48</v>
      </c>
      <c r="BD162" s="12" t="s">
        <v>48</v>
      </c>
      <c r="BE162" s="12" t="s">
        <v>48</v>
      </c>
      <c r="BF162" s="12" t="s">
        <v>48</v>
      </c>
      <c r="BG162" s="11"/>
      <c r="BH162" s="11"/>
      <c r="BI162" s="11"/>
      <c r="BJ162" s="11"/>
      <c r="BK162" s="27"/>
      <c r="BL162" s="11"/>
      <c r="BM162" s="11" t="s">
        <v>48</v>
      </c>
      <c r="BR162" s="12" t="s">
        <v>48</v>
      </c>
      <c r="BS162" s="12" t="s">
        <v>48</v>
      </c>
      <c r="BT162" s="12" t="s">
        <v>48</v>
      </c>
      <c r="BU162" s="11"/>
      <c r="BV162" s="11"/>
      <c r="BW162" s="11"/>
      <c r="BX162" s="11"/>
      <c r="BY162" s="27"/>
      <c r="BZ162" s="11"/>
      <c r="CA162" s="11" t="s">
        <v>48</v>
      </c>
      <c r="CF162" s="12" t="s">
        <v>48</v>
      </c>
      <c r="CG162" s="12" t="s">
        <v>48</v>
      </c>
      <c r="CH162" s="12" t="s">
        <v>48</v>
      </c>
      <c r="CI162" s="11"/>
      <c r="CJ162" s="11"/>
      <c r="CK162" s="11"/>
      <c r="CL162" s="11"/>
      <c r="CM162" s="27"/>
      <c r="CN162" s="11"/>
      <c r="CO162" s="11" t="s">
        <v>48</v>
      </c>
      <c r="CT162" s="12" t="s">
        <v>48</v>
      </c>
      <c r="CU162" s="12" t="s">
        <v>48</v>
      </c>
      <c r="CV162" s="12" t="s">
        <v>48</v>
      </c>
      <c r="CW162" s="11"/>
      <c r="CX162" s="11"/>
      <c r="CY162" s="11"/>
      <c r="CZ162" s="11"/>
      <c r="DA162" s="27"/>
      <c r="DB162" s="11"/>
      <c r="DC162" s="11" t="s">
        <v>48</v>
      </c>
      <c r="DH162" s="12" t="s">
        <v>48</v>
      </c>
      <c r="DI162" s="12" t="s">
        <v>48</v>
      </c>
      <c r="DJ162" s="12" t="s">
        <v>48</v>
      </c>
      <c r="DK162" s="11"/>
      <c r="DL162" s="11"/>
      <c r="DM162" s="11"/>
      <c r="DN162" s="11"/>
      <c r="DO162" s="27"/>
      <c r="DP162" s="11"/>
      <c r="DQ162" s="11" t="s">
        <v>48</v>
      </c>
      <c r="DV162" s="12" t="s">
        <v>48</v>
      </c>
      <c r="DW162" s="12" t="s">
        <v>48</v>
      </c>
      <c r="DX162" s="12" t="s">
        <v>48</v>
      </c>
      <c r="DY162" s="11"/>
      <c r="DZ162" s="11"/>
      <c r="EA162" s="11"/>
      <c r="EB162" s="11"/>
      <c r="EC162" s="27"/>
      <c r="ED162" s="11"/>
      <c r="EE162" s="11" t="s">
        <v>48</v>
      </c>
      <c r="EJ162" s="12" t="s">
        <v>48</v>
      </c>
      <c r="EK162" s="12" t="s">
        <v>48</v>
      </c>
      <c r="EL162" s="12" t="s">
        <v>48</v>
      </c>
      <c r="EM162" s="11"/>
      <c r="EN162" s="11"/>
      <c r="EO162" s="11"/>
      <c r="EP162" s="11"/>
      <c r="EQ162" s="27"/>
      <c r="ER162" s="11"/>
      <c r="ES162" s="11" t="s">
        <v>48</v>
      </c>
      <c r="EX162" s="12" t="s">
        <v>48</v>
      </c>
      <c r="EY162" s="12" t="s">
        <v>48</v>
      </c>
      <c r="EZ162" s="12" t="s">
        <v>48</v>
      </c>
      <c r="FA162" s="11"/>
      <c r="FB162" s="11"/>
      <c r="FC162" s="11"/>
      <c r="FD162" s="11"/>
      <c r="FE162" s="27"/>
      <c r="FF162" s="11"/>
      <c r="FG162" s="11" t="s">
        <v>48</v>
      </c>
      <c r="FL162" s="12" t="s">
        <v>48</v>
      </c>
      <c r="FM162" s="12" t="s">
        <v>48</v>
      </c>
      <c r="FN162" s="12" t="s">
        <v>48</v>
      </c>
      <c r="FO162" s="11"/>
      <c r="FP162" s="11"/>
      <c r="FQ162" s="11"/>
      <c r="FR162" s="11"/>
      <c r="FS162" s="27"/>
      <c r="FT162" s="11"/>
      <c r="FU162" s="11" t="s">
        <v>48</v>
      </c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N162" s="12" t="s">
        <v>48</v>
      </c>
      <c r="GO162" s="12" t="s">
        <v>48</v>
      </c>
      <c r="GP162" s="12" t="s">
        <v>48</v>
      </c>
      <c r="GQ162" s="11"/>
      <c r="GR162" s="11"/>
      <c r="GS162" s="11"/>
      <c r="GT162" s="11"/>
      <c r="GU162" s="27"/>
      <c r="GV162" s="11"/>
      <c r="GW162" s="11" t="s">
        <v>48</v>
      </c>
      <c r="GX162" s="11"/>
      <c r="GY162" s="11"/>
      <c r="GZ162" s="11"/>
      <c r="HA162" s="11"/>
      <c r="HB162" s="11"/>
      <c r="HC162" s="11"/>
      <c r="HD162" s="11"/>
      <c r="HI162" s="12" t="s">
        <v>48</v>
      </c>
      <c r="HJ162" s="12" t="s">
        <v>48</v>
      </c>
      <c r="HK162" s="12" t="s">
        <v>48</v>
      </c>
      <c r="HL162" s="11"/>
      <c r="HM162" s="11"/>
      <c r="HN162" s="11"/>
      <c r="HO162" s="11"/>
      <c r="HP162" s="27"/>
      <c r="HQ162" s="11"/>
      <c r="HR162" s="11" t="s">
        <v>48</v>
      </c>
      <c r="HW162" s="12" t="s">
        <v>48</v>
      </c>
      <c r="HX162" s="12" t="s">
        <v>48</v>
      </c>
      <c r="HY162" s="12" t="s">
        <v>48</v>
      </c>
    </row>
    <row r="163" spans="2:233" x14ac:dyDescent="0.2">
      <c r="B163" s="8">
        <v>44059</v>
      </c>
      <c r="C163" s="11"/>
      <c r="D163" s="11"/>
      <c r="E163" s="11"/>
      <c r="F163" s="11"/>
      <c r="G163" s="27"/>
      <c r="H163" s="11"/>
      <c r="I163" s="11" t="s">
        <v>48</v>
      </c>
      <c r="J163" s="11"/>
      <c r="K163" s="11"/>
      <c r="L163" s="11"/>
      <c r="M163" s="11"/>
      <c r="N163" s="27"/>
      <c r="O163" s="11"/>
      <c r="P163" s="11" t="s">
        <v>48</v>
      </c>
      <c r="Q163" s="11"/>
      <c r="R163" s="11"/>
      <c r="S163" s="11"/>
      <c r="T163" s="11"/>
      <c r="U163" s="27"/>
      <c r="V163" s="11"/>
      <c r="W163" s="11" t="s">
        <v>48</v>
      </c>
      <c r="AB163" s="12" t="s">
        <v>48</v>
      </c>
      <c r="AC163" s="12" t="s">
        <v>48</v>
      </c>
      <c r="AD163" s="12" t="s">
        <v>48</v>
      </c>
      <c r="AE163" s="11"/>
      <c r="AF163" s="11"/>
      <c r="AG163" s="11"/>
      <c r="AH163" s="11"/>
      <c r="AI163" s="27"/>
      <c r="AJ163" s="11"/>
      <c r="AK163" s="11" t="s">
        <v>48</v>
      </c>
      <c r="AP163" s="12" t="s">
        <v>48</v>
      </c>
      <c r="AQ163" s="12" t="s">
        <v>48</v>
      </c>
      <c r="AR163" s="12" t="s">
        <v>48</v>
      </c>
      <c r="AS163" s="11"/>
      <c r="AT163" s="11"/>
      <c r="AU163" s="11"/>
      <c r="AV163" s="11"/>
      <c r="AW163" s="27"/>
      <c r="AX163" s="11"/>
      <c r="AY163" s="11" t="s">
        <v>48</v>
      </c>
      <c r="BD163" s="12" t="s">
        <v>48</v>
      </c>
      <c r="BE163" s="12" t="s">
        <v>48</v>
      </c>
      <c r="BF163" s="12" t="s">
        <v>48</v>
      </c>
      <c r="BG163" s="11"/>
      <c r="BH163" s="11"/>
      <c r="BI163" s="11"/>
      <c r="BJ163" s="11"/>
      <c r="BK163" s="27"/>
      <c r="BL163" s="11"/>
      <c r="BM163" s="11" t="s">
        <v>48</v>
      </c>
      <c r="BR163" s="12" t="s">
        <v>48</v>
      </c>
      <c r="BS163" s="12" t="s">
        <v>48</v>
      </c>
      <c r="BT163" s="12" t="s">
        <v>48</v>
      </c>
      <c r="BU163" s="11"/>
      <c r="BV163" s="11"/>
      <c r="BW163" s="11"/>
      <c r="BX163" s="11"/>
      <c r="BY163" s="27"/>
      <c r="BZ163" s="11"/>
      <c r="CA163" s="11" t="s">
        <v>48</v>
      </c>
      <c r="CF163" s="12" t="s">
        <v>48</v>
      </c>
      <c r="CG163" s="12" t="s">
        <v>48</v>
      </c>
      <c r="CH163" s="12" t="s">
        <v>48</v>
      </c>
      <c r="CI163" s="11"/>
      <c r="CJ163" s="11"/>
      <c r="CK163" s="11"/>
      <c r="CL163" s="11"/>
      <c r="CM163" s="27"/>
      <c r="CN163" s="11"/>
      <c r="CO163" s="11" t="s">
        <v>48</v>
      </c>
      <c r="CT163" s="12" t="s">
        <v>48</v>
      </c>
      <c r="CU163" s="12" t="s">
        <v>48</v>
      </c>
      <c r="CV163" s="12" t="s">
        <v>48</v>
      </c>
      <c r="CW163" s="11"/>
      <c r="CX163" s="11"/>
      <c r="CY163" s="11"/>
      <c r="CZ163" s="11"/>
      <c r="DA163" s="27"/>
      <c r="DB163" s="11"/>
      <c r="DC163" s="11" t="s">
        <v>48</v>
      </c>
      <c r="DH163" s="12" t="s">
        <v>48</v>
      </c>
      <c r="DI163" s="12" t="s">
        <v>48</v>
      </c>
      <c r="DJ163" s="12" t="s">
        <v>48</v>
      </c>
      <c r="DK163" s="11"/>
      <c r="DL163" s="11"/>
      <c r="DM163" s="11"/>
      <c r="DN163" s="11"/>
      <c r="DO163" s="27"/>
      <c r="DP163" s="11"/>
      <c r="DQ163" s="11" t="s">
        <v>48</v>
      </c>
      <c r="DV163" s="12" t="s">
        <v>48</v>
      </c>
      <c r="DW163" s="12" t="s">
        <v>48</v>
      </c>
      <c r="DX163" s="12" t="s">
        <v>48</v>
      </c>
      <c r="DY163" s="11"/>
      <c r="DZ163" s="11"/>
      <c r="EA163" s="11"/>
      <c r="EB163" s="11"/>
      <c r="EC163" s="27"/>
      <c r="ED163" s="11"/>
      <c r="EE163" s="11" t="s">
        <v>48</v>
      </c>
      <c r="EJ163" s="12" t="s">
        <v>48</v>
      </c>
      <c r="EK163" s="12" t="s">
        <v>48</v>
      </c>
      <c r="EL163" s="12" t="s">
        <v>48</v>
      </c>
      <c r="EM163" s="11"/>
      <c r="EN163" s="11"/>
      <c r="EO163" s="11"/>
      <c r="EP163" s="11"/>
      <c r="EQ163" s="27"/>
      <c r="ER163" s="11"/>
      <c r="ES163" s="11" t="s">
        <v>48</v>
      </c>
      <c r="EX163" s="12" t="s">
        <v>48</v>
      </c>
      <c r="EY163" s="12" t="s">
        <v>48</v>
      </c>
      <c r="EZ163" s="12" t="s">
        <v>48</v>
      </c>
      <c r="FA163" s="11"/>
      <c r="FB163" s="11"/>
      <c r="FC163" s="11"/>
      <c r="FD163" s="11"/>
      <c r="FE163" s="27"/>
      <c r="FF163" s="11"/>
      <c r="FG163" s="11" t="s">
        <v>48</v>
      </c>
      <c r="FL163" s="12" t="s">
        <v>48</v>
      </c>
      <c r="FM163" s="12" t="s">
        <v>48</v>
      </c>
      <c r="FN163" s="12" t="s">
        <v>48</v>
      </c>
      <c r="FO163" s="11"/>
      <c r="FP163" s="11"/>
      <c r="FQ163" s="11"/>
      <c r="FR163" s="11"/>
      <c r="FS163" s="27"/>
      <c r="FT163" s="11"/>
      <c r="FU163" s="11" t="s">
        <v>48</v>
      </c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N163" s="12" t="s">
        <v>48</v>
      </c>
      <c r="GO163" s="12" t="s">
        <v>48</v>
      </c>
      <c r="GP163" s="12" t="s">
        <v>48</v>
      </c>
      <c r="GQ163" s="11"/>
      <c r="GR163" s="11"/>
      <c r="GS163" s="11"/>
      <c r="GT163" s="11"/>
      <c r="GU163" s="27"/>
      <c r="GV163" s="11"/>
      <c r="GW163" s="11" t="s">
        <v>48</v>
      </c>
      <c r="GX163" s="11"/>
      <c r="GY163" s="11"/>
      <c r="GZ163" s="11"/>
      <c r="HA163" s="11"/>
      <c r="HB163" s="11"/>
      <c r="HC163" s="11"/>
      <c r="HD163" s="11"/>
      <c r="HI163" s="12" t="s">
        <v>48</v>
      </c>
      <c r="HJ163" s="12" t="s">
        <v>48</v>
      </c>
      <c r="HK163" s="12" t="s">
        <v>48</v>
      </c>
      <c r="HL163" s="11"/>
      <c r="HM163" s="11"/>
      <c r="HN163" s="11"/>
      <c r="HO163" s="11"/>
      <c r="HP163" s="27"/>
      <c r="HQ163" s="11"/>
      <c r="HR163" s="11" t="s">
        <v>48</v>
      </c>
      <c r="HW163" s="12" t="s">
        <v>48</v>
      </c>
      <c r="HX163" s="12" t="s">
        <v>48</v>
      </c>
      <c r="HY163" s="12" t="s">
        <v>48</v>
      </c>
    </row>
    <row r="164" spans="2:233" x14ac:dyDescent="0.2">
      <c r="B164" s="8">
        <v>44060</v>
      </c>
      <c r="C164" s="11"/>
      <c r="D164" s="11"/>
      <c r="E164" s="11"/>
      <c r="F164" s="11"/>
      <c r="G164" s="27"/>
      <c r="H164" s="11"/>
      <c r="I164" s="11" t="s">
        <v>48</v>
      </c>
      <c r="J164" s="11"/>
      <c r="K164" s="11"/>
      <c r="L164" s="11"/>
      <c r="M164" s="11"/>
      <c r="N164" s="27"/>
      <c r="O164" s="11"/>
      <c r="P164" s="11" t="s">
        <v>48</v>
      </c>
      <c r="Q164" s="11"/>
      <c r="R164" s="11"/>
      <c r="S164" s="11"/>
      <c r="T164" s="11"/>
      <c r="U164" s="27"/>
      <c r="V164" s="11"/>
      <c r="W164" s="11" t="s">
        <v>48</v>
      </c>
      <c r="AB164" s="12" t="s">
        <v>48</v>
      </c>
      <c r="AC164" s="12" t="s">
        <v>48</v>
      </c>
      <c r="AD164" s="12" t="s">
        <v>48</v>
      </c>
      <c r="AE164" s="11"/>
      <c r="AF164" s="11"/>
      <c r="AG164" s="11"/>
      <c r="AH164" s="11"/>
      <c r="AI164" s="27"/>
      <c r="AJ164" s="11"/>
      <c r="AK164" s="11" t="s">
        <v>48</v>
      </c>
      <c r="AP164" s="12" t="s">
        <v>48</v>
      </c>
      <c r="AQ164" s="12" t="s">
        <v>48</v>
      </c>
      <c r="AR164" s="12" t="s">
        <v>48</v>
      </c>
      <c r="AS164" s="11"/>
      <c r="AT164" s="11"/>
      <c r="AU164" s="11"/>
      <c r="AV164" s="11"/>
      <c r="AW164" s="27"/>
      <c r="AX164" s="11"/>
      <c r="AY164" s="11" t="s">
        <v>48</v>
      </c>
      <c r="BD164" s="12" t="s">
        <v>48</v>
      </c>
      <c r="BE164" s="12" t="s">
        <v>48</v>
      </c>
      <c r="BF164" s="12" t="s">
        <v>48</v>
      </c>
      <c r="BG164" s="11"/>
      <c r="BH164" s="11"/>
      <c r="BI164" s="11"/>
      <c r="BJ164" s="11"/>
      <c r="BK164" s="27"/>
      <c r="BL164" s="11"/>
      <c r="BM164" s="11" t="s">
        <v>48</v>
      </c>
      <c r="BR164" s="12" t="s">
        <v>48</v>
      </c>
      <c r="BS164" s="12" t="s">
        <v>48</v>
      </c>
      <c r="BT164" s="12" t="s">
        <v>48</v>
      </c>
      <c r="BU164" s="11"/>
      <c r="BV164" s="11"/>
      <c r="BW164" s="11"/>
      <c r="BX164" s="11"/>
      <c r="BY164" s="27"/>
      <c r="BZ164" s="11"/>
      <c r="CA164" s="11" t="s">
        <v>48</v>
      </c>
      <c r="CF164" s="12" t="s">
        <v>48</v>
      </c>
      <c r="CG164" s="12" t="s">
        <v>48</v>
      </c>
      <c r="CH164" s="12" t="s">
        <v>48</v>
      </c>
      <c r="CI164" s="11"/>
      <c r="CJ164" s="11"/>
      <c r="CK164" s="11"/>
      <c r="CL164" s="11"/>
      <c r="CM164" s="27"/>
      <c r="CN164" s="11"/>
      <c r="CO164" s="11" t="s">
        <v>48</v>
      </c>
      <c r="CT164" s="12" t="s">
        <v>48</v>
      </c>
      <c r="CU164" s="12" t="s">
        <v>48</v>
      </c>
      <c r="CV164" s="12" t="s">
        <v>48</v>
      </c>
      <c r="CW164" s="11"/>
      <c r="CX164" s="11"/>
      <c r="CY164" s="11"/>
      <c r="CZ164" s="11"/>
      <c r="DA164" s="27"/>
      <c r="DB164" s="11"/>
      <c r="DC164" s="11" t="s">
        <v>48</v>
      </c>
      <c r="DH164" s="12" t="s">
        <v>48</v>
      </c>
      <c r="DI164" s="12" t="s">
        <v>48</v>
      </c>
      <c r="DJ164" s="12" t="s">
        <v>48</v>
      </c>
      <c r="DK164" s="11"/>
      <c r="DL164" s="11"/>
      <c r="DM164" s="11"/>
      <c r="DN164" s="11"/>
      <c r="DO164" s="27"/>
      <c r="DP164" s="11"/>
      <c r="DQ164" s="11" t="s">
        <v>48</v>
      </c>
      <c r="DV164" s="12" t="s">
        <v>48</v>
      </c>
      <c r="DW164" s="12" t="s">
        <v>48</v>
      </c>
      <c r="DX164" s="12" t="s">
        <v>48</v>
      </c>
      <c r="DY164" s="11"/>
      <c r="DZ164" s="11"/>
      <c r="EA164" s="11"/>
      <c r="EB164" s="11"/>
      <c r="EC164" s="27"/>
      <c r="ED164" s="11"/>
      <c r="EE164" s="11" t="s">
        <v>48</v>
      </c>
      <c r="EJ164" s="12" t="s">
        <v>48</v>
      </c>
      <c r="EK164" s="12" t="s">
        <v>48</v>
      </c>
      <c r="EL164" s="12" t="s">
        <v>48</v>
      </c>
      <c r="EM164" s="11"/>
      <c r="EN164" s="11"/>
      <c r="EO164" s="11"/>
      <c r="EP164" s="11"/>
      <c r="EQ164" s="27"/>
      <c r="ER164" s="11"/>
      <c r="ES164" s="11" t="s">
        <v>48</v>
      </c>
      <c r="EX164" s="12" t="s">
        <v>48</v>
      </c>
      <c r="EY164" s="12" t="s">
        <v>48</v>
      </c>
      <c r="EZ164" s="12" t="s">
        <v>48</v>
      </c>
      <c r="FA164" s="11"/>
      <c r="FB164" s="11"/>
      <c r="FC164" s="11"/>
      <c r="FD164" s="11"/>
      <c r="FE164" s="27"/>
      <c r="FF164" s="11"/>
      <c r="FG164" s="11" t="s">
        <v>48</v>
      </c>
      <c r="FL164" s="12" t="s">
        <v>48</v>
      </c>
      <c r="FM164" s="12" t="s">
        <v>48</v>
      </c>
      <c r="FN164" s="12" t="s">
        <v>48</v>
      </c>
      <c r="FO164" s="11"/>
      <c r="FP164" s="11"/>
      <c r="FQ164" s="11"/>
      <c r="FR164" s="11"/>
      <c r="FS164" s="27"/>
      <c r="FT164" s="11"/>
      <c r="FU164" s="11" t="s">
        <v>48</v>
      </c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N164" s="12" t="s">
        <v>48</v>
      </c>
      <c r="GO164" s="12" t="s">
        <v>48</v>
      </c>
      <c r="GP164" s="12" t="s">
        <v>48</v>
      </c>
      <c r="GQ164" s="11"/>
      <c r="GR164" s="11"/>
      <c r="GS164" s="11"/>
      <c r="GT164" s="11"/>
      <c r="GU164" s="27"/>
      <c r="GV164" s="11"/>
      <c r="GW164" s="11" t="s">
        <v>48</v>
      </c>
      <c r="GX164" s="11"/>
      <c r="GY164" s="11"/>
      <c r="GZ164" s="11"/>
      <c r="HA164" s="11"/>
      <c r="HB164" s="11"/>
      <c r="HC164" s="11"/>
      <c r="HD164" s="11"/>
      <c r="HI164" s="12" t="s">
        <v>48</v>
      </c>
      <c r="HJ164" s="12" t="s">
        <v>48</v>
      </c>
      <c r="HK164" s="12" t="s">
        <v>48</v>
      </c>
      <c r="HL164" s="11"/>
      <c r="HM164" s="11"/>
      <c r="HN164" s="11"/>
      <c r="HO164" s="11"/>
      <c r="HP164" s="27"/>
      <c r="HQ164" s="11"/>
      <c r="HR164" s="11" t="s">
        <v>48</v>
      </c>
      <c r="HW164" s="12" t="s">
        <v>48</v>
      </c>
      <c r="HX164" s="12" t="s">
        <v>48</v>
      </c>
      <c r="HY164" s="12" t="s">
        <v>48</v>
      </c>
    </row>
    <row r="165" spans="2:233" x14ac:dyDescent="0.2">
      <c r="B165" s="8">
        <v>44061</v>
      </c>
      <c r="C165" s="11"/>
      <c r="D165" s="11"/>
      <c r="E165" s="11"/>
      <c r="F165" s="11"/>
      <c r="G165" s="27"/>
      <c r="H165" s="11"/>
      <c r="I165" s="11" t="s">
        <v>48</v>
      </c>
      <c r="J165" s="11"/>
      <c r="K165" s="11"/>
      <c r="L165" s="11"/>
      <c r="M165" s="11"/>
      <c r="N165" s="27"/>
      <c r="O165" s="11"/>
      <c r="P165" s="11" t="s">
        <v>48</v>
      </c>
      <c r="Q165" s="11"/>
      <c r="R165" s="11"/>
      <c r="S165" s="11"/>
      <c r="T165" s="11"/>
      <c r="U165" s="27"/>
      <c r="V165" s="11"/>
      <c r="W165" s="11" t="s">
        <v>48</v>
      </c>
      <c r="AB165" s="12" t="s">
        <v>48</v>
      </c>
      <c r="AC165" s="12" t="s">
        <v>48</v>
      </c>
      <c r="AD165" s="12" t="s">
        <v>48</v>
      </c>
      <c r="AE165" s="11"/>
      <c r="AF165" s="11"/>
      <c r="AG165" s="11"/>
      <c r="AH165" s="11"/>
      <c r="AI165" s="27"/>
      <c r="AJ165" s="11"/>
      <c r="AK165" s="11" t="s">
        <v>48</v>
      </c>
      <c r="AP165" s="12" t="s">
        <v>48</v>
      </c>
      <c r="AQ165" s="12" t="s">
        <v>48</v>
      </c>
      <c r="AR165" s="12" t="s">
        <v>48</v>
      </c>
      <c r="AS165" s="11"/>
      <c r="AT165" s="11"/>
      <c r="AU165" s="11"/>
      <c r="AV165" s="11"/>
      <c r="AW165" s="27"/>
      <c r="AX165" s="11"/>
      <c r="AY165" s="11" t="s">
        <v>48</v>
      </c>
      <c r="BD165" s="12" t="s">
        <v>48</v>
      </c>
      <c r="BE165" s="12" t="s">
        <v>48</v>
      </c>
      <c r="BF165" s="12" t="s">
        <v>48</v>
      </c>
      <c r="BG165" s="11"/>
      <c r="BH165" s="11"/>
      <c r="BI165" s="11"/>
      <c r="BJ165" s="11"/>
      <c r="BK165" s="27"/>
      <c r="BL165" s="11"/>
      <c r="BM165" s="11" t="s">
        <v>48</v>
      </c>
      <c r="BR165" s="12" t="s">
        <v>48</v>
      </c>
      <c r="BS165" s="12" t="s">
        <v>48</v>
      </c>
      <c r="BT165" s="12" t="s">
        <v>48</v>
      </c>
      <c r="BU165" s="11"/>
      <c r="BV165" s="11"/>
      <c r="BW165" s="11"/>
      <c r="BX165" s="11"/>
      <c r="BY165" s="27"/>
      <c r="BZ165" s="11"/>
      <c r="CA165" s="11" t="s">
        <v>48</v>
      </c>
      <c r="CF165" s="12" t="s">
        <v>48</v>
      </c>
      <c r="CG165" s="12" t="s">
        <v>48</v>
      </c>
      <c r="CH165" s="12" t="s">
        <v>48</v>
      </c>
      <c r="CI165" s="11"/>
      <c r="CJ165" s="11"/>
      <c r="CK165" s="11"/>
      <c r="CL165" s="11"/>
      <c r="CM165" s="27"/>
      <c r="CN165" s="11"/>
      <c r="CO165" s="11" t="s">
        <v>48</v>
      </c>
      <c r="CT165" s="12" t="s">
        <v>48</v>
      </c>
      <c r="CU165" s="12" t="s">
        <v>48</v>
      </c>
      <c r="CV165" s="12" t="s">
        <v>48</v>
      </c>
      <c r="CW165" s="11"/>
      <c r="CX165" s="11"/>
      <c r="CY165" s="11"/>
      <c r="CZ165" s="11"/>
      <c r="DA165" s="27"/>
      <c r="DB165" s="11"/>
      <c r="DC165" s="11" t="s">
        <v>48</v>
      </c>
      <c r="DH165" s="12" t="s">
        <v>48</v>
      </c>
      <c r="DI165" s="12" t="s">
        <v>48</v>
      </c>
      <c r="DJ165" s="12" t="s">
        <v>48</v>
      </c>
      <c r="DK165" s="11"/>
      <c r="DL165" s="11"/>
      <c r="DM165" s="11"/>
      <c r="DN165" s="11"/>
      <c r="DO165" s="27"/>
      <c r="DP165" s="11"/>
      <c r="DQ165" s="11" t="s">
        <v>48</v>
      </c>
      <c r="DV165" s="12" t="s">
        <v>48</v>
      </c>
      <c r="DW165" s="12" t="s">
        <v>48</v>
      </c>
      <c r="DX165" s="12" t="s">
        <v>48</v>
      </c>
      <c r="DY165" s="11"/>
      <c r="DZ165" s="11"/>
      <c r="EA165" s="11"/>
      <c r="EB165" s="11"/>
      <c r="EC165" s="27"/>
      <c r="ED165" s="11"/>
      <c r="EE165" s="11" t="s">
        <v>48</v>
      </c>
      <c r="EJ165" s="12" t="s">
        <v>48</v>
      </c>
      <c r="EK165" s="12" t="s">
        <v>48</v>
      </c>
      <c r="EL165" s="12" t="s">
        <v>48</v>
      </c>
      <c r="EM165" s="11"/>
      <c r="EN165" s="11"/>
      <c r="EO165" s="11"/>
      <c r="EP165" s="11"/>
      <c r="EQ165" s="27"/>
      <c r="ER165" s="11"/>
      <c r="ES165" s="11" t="s">
        <v>48</v>
      </c>
      <c r="EX165" s="12" t="s">
        <v>48</v>
      </c>
      <c r="EY165" s="12" t="s">
        <v>48</v>
      </c>
      <c r="EZ165" s="12" t="s">
        <v>48</v>
      </c>
      <c r="FA165" s="11"/>
      <c r="FB165" s="11"/>
      <c r="FC165" s="11"/>
      <c r="FD165" s="11"/>
      <c r="FE165" s="27"/>
      <c r="FF165" s="11"/>
      <c r="FG165" s="11" t="s">
        <v>48</v>
      </c>
      <c r="FL165" s="12" t="s">
        <v>48</v>
      </c>
      <c r="FM165" s="12" t="s">
        <v>48</v>
      </c>
      <c r="FN165" s="12" t="s">
        <v>48</v>
      </c>
      <c r="FO165" s="11"/>
      <c r="FP165" s="11"/>
      <c r="FQ165" s="11"/>
      <c r="FR165" s="11"/>
      <c r="FS165" s="27"/>
      <c r="FT165" s="11"/>
      <c r="FU165" s="11" t="s">
        <v>48</v>
      </c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N165" s="12" t="s">
        <v>48</v>
      </c>
      <c r="GO165" s="12" t="s">
        <v>48</v>
      </c>
      <c r="GP165" s="12" t="s">
        <v>48</v>
      </c>
      <c r="GQ165" s="11"/>
      <c r="GR165" s="11"/>
      <c r="GS165" s="11"/>
      <c r="GT165" s="11"/>
      <c r="GU165" s="27"/>
      <c r="GV165" s="11"/>
      <c r="GW165" s="11" t="s">
        <v>48</v>
      </c>
      <c r="GX165" s="11"/>
      <c r="GY165" s="11"/>
      <c r="GZ165" s="11"/>
      <c r="HA165" s="11"/>
      <c r="HB165" s="11"/>
      <c r="HC165" s="11"/>
      <c r="HD165" s="11"/>
      <c r="HI165" s="12" t="s">
        <v>48</v>
      </c>
      <c r="HJ165" s="12" t="s">
        <v>48</v>
      </c>
      <c r="HK165" s="12" t="s">
        <v>48</v>
      </c>
      <c r="HL165" s="11"/>
      <c r="HM165" s="11"/>
      <c r="HN165" s="11"/>
      <c r="HO165" s="11"/>
      <c r="HP165" s="27"/>
      <c r="HQ165" s="11"/>
      <c r="HR165" s="11" t="s">
        <v>48</v>
      </c>
      <c r="HW165" s="12" t="s">
        <v>48</v>
      </c>
      <c r="HX165" s="12" t="s">
        <v>48</v>
      </c>
      <c r="HY165" s="12" t="s">
        <v>48</v>
      </c>
    </row>
    <row r="166" spans="2:233" x14ac:dyDescent="0.2">
      <c r="B166" s="8">
        <v>44062</v>
      </c>
      <c r="C166" s="11"/>
      <c r="D166" s="11"/>
      <c r="E166" s="11"/>
      <c r="F166" s="11"/>
      <c r="G166" s="27"/>
      <c r="H166" s="11"/>
      <c r="I166" s="11" t="s">
        <v>48</v>
      </c>
      <c r="J166" s="11"/>
      <c r="K166" s="11"/>
      <c r="L166" s="11"/>
      <c r="M166" s="11"/>
      <c r="N166" s="27"/>
      <c r="O166" s="11"/>
      <c r="P166" s="11" t="s">
        <v>48</v>
      </c>
      <c r="Q166" s="11"/>
      <c r="R166" s="11"/>
      <c r="S166" s="11"/>
      <c r="T166" s="11"/>
      <c r="U166" s="27"/>
      <c r="V166" s="11"/>
      <c r="W166" s="11" t="s">
        <v>48</v>
      </c>
      <c r="AB166" s="12" t="s">
        <v>48</v>
      </c>
      <c r="AC166" s="12" t="s">
        <v>48</v>
      </c>
      <c r="AD166" s="12" t="s">
        <v>48</v>
      </c>
      <c r="AE166" s="11"/>
      <c r="AF166" s="11"/>
      <c r="AG166" s="11"/>
      <c r="AH166" s="11"/>
      <c r="AI166" s="27"/>
      <c r="AJ166" s="11"/>
      <c r="AK166" s="11" t="s">
        <v>48</v>
      </c>
      <c r="AP166" s="12" t="s">
        <v>48</v>
      </c>
      <c r="AQ166" s="12" t="s">
        <v>48</v>
      </c>
      <c r="AR166" s="12" t="s">
        <v>48</v>
      </c>
      <c r="AS166" s="11"/>
      <c r="AT166" s="11"/>
      <c r="AU166" s="11"/>
      <c r="AV166" s="11"/>
      <c r="AW166" s="27"/>
      <c r="AX166" s="11"/>
      <c r="AY166" s="11" t="s">
        <v>48</v>
      </c>
      <c r="BD166" s="12" t="s">
        <v>48</v>
      </c>
      <c r="BE166" s="12" t="s">
        <v>48</v>
      </c>
      <c r="BF166" s="12" t="s">
        <v>48</v>
      </c>
      <c r="BG166" s="11"/>
      <c r="BH166" s="11"/>
      <c r="BI166" s="11"/>
      <c r="BJ166" s="11"/>
      <c r="BK166" s="27"/>
      <c r="BL166" s="11"/>
      <c r="BM166" s="11" t="s">
        <v>48</v>
      </c>
      <c r="BR166" s="12" t="s">
        <v>48</v>
      </c>
      <c r="BS166" s="12" t="s">
        <v>48</v>
      </c>
      <c r="BT166" s="12" t="s">
        <v>48</v>
      </c>
      <c r="BU166" s="11"/>
      <c r="BV166" s="11"/>
      <c r="BW166" s="11"/>
      <c r="BX166" s="11"/>
      <c r="BY166" s="27"/>
      <c r="BZ166" s="11"/>
      <c r="CA166" s="11" t="s">
        <v>48</v>
      </c>
      <c r="CF166" s="12" t="s">
        <v>48</v>
      </c>
      <c r="CG166" s="12" t="s">
        <v>48</v>
      </c>
      <c r="CH166" s="12" t="s">
        <v>48</v>
      </c>
      <c r="CI166" s="11"/>
      <c r="CJ166" s="11"/>
      <c r="CK166" s="11"/>
      <c r="CL166" s="11"/>
      <c r="CM166" s="27"/>
      <c r="CN166" s="11"/>
      <c r="CO166" s="11" t="s">
        <v>48</v>
      </c>
      <c r="CT166" s="12" t="s">
        <v>48</v>
      </c>
      <c r="CU166" s="12" t="s">
        <v>48</v>
      </c>
      <c r="CV166" s="12" t="s">
        <v>48</v>
      </c>
      <c r="CW166" s="11"/>
      <c r="CX166" s="11"/>
      <c r="CY166" s="11"/>
      <c r="CZ166" s="11"/>
      <c r="DA166" s="27"/>
      <c r="DB166" s="11"/>
      <c r="DC166" s="11" t="s">
        <v>48</v>
      </c>
      <c r="DH166" s="12" t="s">
        <v>48</v>
      </c>
      <c r="DI166" s="12" t="s">
        <v>48</v>
      </c>
      <c r="DJ166" s="12" t="s">
        <v>48</v>
      </c>
      <c r="DK166" s="11"/>
      <c r="DL166" s="11"/>
      <c r="DM166" s="11"/>
      <c r="DN166" s="11"/>
      <c r="DO166" s="27"/>
      <c r="DP166" s="11"/>
      <c r="DQ166" s="11" t="s">
        <v>48</v>
      </c>
      <c r="DV166" s="12" t="s">
        <v>48</v>
      </c>
      <c r="DW166" s="12" t="s">
        <v>48</v>
      </c>
      <c r="DX166" s="12" t="s">
        <v>48</v>
      </c>
      <c r="DY166" s="11"/>
      <c r="DZ166" s="11"/>
      <c r="EA166" s="11"/>
      <c r="EB166" s="11"/>
      <c r="EC166" s="27"/>
      <c r="ED166" s="11"/>
      <c r="EE166" s="11" t="s">
        <v>48</v>
      </c>
      <c r="EJ166" s="12" t="s">
        <v>48</v>
      </c>
      <c r="EK166" s="12" t="s">
        <v>48</v>
      </c>
      <c r="EL166" s="12" t="s">
        <v>48</v>
      </c>
      <c r="EM166" s="11"/>
      <c r="EN166" s="11"/>
      <c r="EO166" s="11"/>
      <c r="EP166" s="11"/>
      <c r="EQ166" s="27"/>
      <c r="ER166" s="11"/>
      <c r="ES166" s="11" t="s">
        <v>48</v>
      </c>
      <c r="EX166" s="12" t="s">
        <v>48</v>
      </c>
      <c r="EY166" s="12" t="s">
        <v>48</v>
      </c>
      <c r="EZ166" s="12" t="s">
        <v>48</v>
      </c>
      <c r="FA166" s="11"/>
      <c r="FB166" s="11"/>
      <c r="FC166" s="11"/>
      <c r="FD166" s="11"/>
      <c r="FE166" s="27"/>
      <c r="FF166" s="11"/>
      <c r="FG166" s="11" t="s">
        <v>48</v>
      </c>
      <c r="FL166" s="12" t="s">
        <v>48</v>
      </c>
      <c r="FM166" s="12" t="s">
        <v>48</v>
      </c>
      <c r="FN166" s="12" t="s">
        <v>48</v>
      </c>
      <c r="FO166" s="11"/>
      <c r="FP166" s="11"/>
      <c r="FQ166" s="11"/>
      <c r="FR166" s="11"/>
      <c r="FS166" s="27"/>
      <c r="FT166" s="11"/>
      <c r="FU166" s="11" t="s">
        <v>48</v>
      </c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N166" s="12" t="s">
        <v>48</v>
      </c>
      <c r="GO166" s="12" t="s">
        <v>48</v>
      </c>
      <c r="GP166" s="12" t="s">
        <v>48</v>
      </c>
      <c r="GQ166" s="11"/>
      <c r="GR166" s="11"/>
      <c r="GS166" s="11"/>
      <c r="GT166" s="11"/>
      <c r="GU166" s="27"/>
      <c r="GV166" s="11"/>
      <c r="GW166" s="11" t="s">
        <v>48</v>
      </c>
      <c r="GX166" s="11"/>
      <c r="GY166" s="11"/>
      <c r="GZ166" s="11"/>
      <c r="HA166" s="11"/>
      <c r="HB166" s="11"/>
      <c r="HC166" s="11"/>
      <c r="HD166" s="11"/>
      <c r="HI166" s="12" t="s">
        <v>48</v>
      </c>
      <c r="HJ166" s="12" t="s">
        <v>48</v>
      </c>
      <c r="HK166" s="12" t="s">
        <v>48</v>
      </c>
      <c r="HL166" s="11"/>
      <c r="HM166" s="11"/>
      <c r="HN166" s="11"/>
      <c r="HO166" s="11"/>
      <c r="HP166" s="27"/>
      <c r="HQ166" s="11"/>
      <c r="HR166" s="11" t="s">
        <v>48</v>
      </c>
      <c r="HW166" s="12" t="s">
        <v>48</v>
      </c>
      <c r="HX166" s="12" t="s">
        <v>48</v>
      </c>
      <c r="HY166" s="12" t="s">
        <v>48</v>
      </c>
    </row>
    <row r="167" spans="2:233" x14ac:dyDescent="0.2">
      <c r="B167" s="8">
        <v>44063</v>
      </c>
      <c r="C167" s="11"/>
      <c r="D167" s="11"/>
      <c r="E167" s="11"/>
      <c r="F167" s="11"/>
      <c r="G167" s="27"/>
      <c r="H167" s="11"/>
      <c r="I167" s="11" t="s">
        <v>48</v>
      </c>
      <c r="J167" s="11"/>
      <c r="K167" s="11"/>
      <c r="L167" s="11"/>
      <c r="M167" s="11"/>
      <c r="N167" s="27"/>
      <c r="O167" s="11"/>
      <c r="P167" s="11" t="s">
        <v>48</v>
      </c>
      <c r="Q167" s="11"/>
      <c r="R167" s="11"/>
      <c r="S167" s="11"/>
      <c r="T167" s="11"/>
      <c r="U167" s="27"/>
      <c r="V167" s="11"/>
      <c r="W167" s="11" t="s">
        <v>48</v>
      </c>
      <c r="AB167" s="12" t="s">
        <v>48</v>
      </c>
      <c r="AC167" s="12" t="s">
        <v>48</v>
      </c>
      <c r="AD167" s="12" t="s">
        <v>48</v>
      </c>
      <c r="AE167" s="11"/>
      <c r="AF167" s="11"/>
      <c r="AG167" s="11"/>
      <c r="AH167" s="11"/>
      <c r="AI167" s="27"/>
      <c r="AJ167" s="11"/>
      <c r="AK167" s="11" t="s">
        <v>48</v>
      </c>
      <c r="AP167" s="12" t="s">
        <v>48</v>
      </c>
      <c r="AQ167" s="12" t="s">
        <v>48</v>
      </c>
      <c r="AR167" s="12" t="s">
        <v>48</v>
      </c>
      <c r="AS167" s="11"/>
      <c r="AT167" s="11"/>
      <c r="AU167" s="11"/>
      <c r="AV167" s="11"/>
      <c r="AW167" s="27"/>
      <c r="AX167" s="11"/>
      <c r="AY167" s="11" t="s">
        <v>48</v>
      </c>
      <c r="BD167" s="12" t="s">
        <v>48</v>
      </c>
      <c r="BE167" s="12" t="s">
        <v>48</v>
      </c>
      <c r="BF167" s="12" t="s">
        <v>48</v>
      </c>
      <c r="BG167" s="11"/>
      <c r="BH167" s="11"/>
      <c r="BI167" s="11"/>
      <c r="BJ167" s="11"/>
      <c r="BK167" s="27"/>
      <c r="BL167" s="11"/>
      <c r="BM167" s="11" t="s">
        <v>48</v>
      </c>
      <c r="BR167" s="12" t="s">
        <v>48</v>
      </c>
      <c r="BS167" s="12" t="s">
        <v>48</v>
      </c>
      <c r="BT167" s="12" t="s">
        <v>48</v>
      </c>
      <c r="BU167" s="11"/>
      <c r="BV167" s="11"/>
      <c r="BW167" s="11"/>
      <c r="BX167" s="11"/>
      <c r="BY167" s="27"/>
      <c r="BZ167" s="11"/>
      <c r="CA167" s="11" t="s">
        <v>48</v>
      </c>
      <c r="CF167" s="12" t="s">
        <v>48</v>
      </c>
      <c r="CG167" s="12" t="s">
        <v>48</v>
      </c>
      <c r="CH167" s="12" t="s">
        <v>48</v>
      </c>
      <c r="CI167" s="11"/>
      <c r="CJ167" s="11"/>
      <c r="CK167" s="11"/>
      <c r="CL167" s="11"/>
      <c r="CM167" s="27"/>
      <c r="CN167" s="11"/>
      <c r="CO167" s="11" t="s">
        <v>48</v>
      </c>
      <c r="CT167" s="12" t="s">
        <v>48</v>
      </c>
      <c r="CU167" s="12" t="s">
        <v>48</v>
      </c>
      <c r="CV167" s="12" t="s">
        <v>48</v>
      </c>
      <c r="CW167" s="11"/>
      <c r="CX167" s="11"/>
      <c r="CY167" s="11"/>
      <c r="CZ167" s="11"/>
      <c r="DA167" s="27"/>
      <c r="DB167" s="11"/>
      <c r="DC167" s="11" t="s">
        <v>48</v>
      </c>
      <c r="DH167" s="12" t="s">
        <v>48</v>
      </c>
      <c r="DI167" s="12" t="s">
        <v>48</v>
      </c>
      <c r="DJ167" s="12" t="s">
        <v>48</v>
      </c>
      <c r="DK167" s="11"/>
      <c r="DL167" s="11"/>
      <c r="DM167" s="11"/>
      <c r="DN167" s="11"/>
      <c r="DO167" s="27"/>
      <c r="DP167" s="11"/>
      <c r="DQ167" s="11" t="s">
        <v>48</v>
      </c>
      <c r="DV167" s="12" t="s">
        <v>48</v>
      </c>
      <c r="DW167" s="12" t="s">
        <v>48</v>
      </c>
      <c r="DX167" s="12" t="s">
        <v>48</v>
      </c>
      <c r="DY167" s="11"/>
      <c r="DZ167" s="11"/>
      <c r="EA167" s="11"/>
      <c r="EB167" s="11"/>
      <c r="EC167" s="27"/>
      <c r="ED167" s="11"/>
      <c r="EE167" s="11" t="s">
        <v>48</v>
      </c>
      <c r="EJ167" s="12" t="s">
        <v>48</v>
      </c>
      <c r="EK167" s="12" t="s">
        <v>48</v>
      </c>
      <c r="EL167" s="12" t="s">
        <v>48</v>
      </c>
      <c r="EM167" s="11"/>
      <c r="EN167" s="11"/>
      <c r="EO167" s="11"/>
      <c r="EP167" s="11"/>
      <c r="EQ167" s="27"/>
      <c r="ER167" s="11"/>
      <c r="ES167" s="11" t="s">
        <v>48</v>
      </c>
      <c r="EX167" s="12" t="s">
        <v>48</v>
      </c>
      <c r="EY167" s="12" t="s">
        <v>48</v>
      </c>
      <c r="EZ167" s="12" t="s">
        <v>48</v>
      </c>
      <c r="FA167" s="11"/>
      <c r="FB167" s="11"/>
      <c r="FC167" s="11"/>
      <c r="FD167" s="11"/>
      <c r="FE167" s="27"/>
      <c r="FF167" s="11"/>
      <c r="FG167" s="11" t="s">
        <v>48</v>
      </c>
      <c r="FL167" s="12" t="s">
        <v>48</v>
      </c>
      <c r="FM167" s="12" t="s">
        <v>48</v>
      </c>
      <c r="FN167" s="12" t="s">
        <v>48</v>
      </c>
      <c r="FO167" s="11"/>
      <c r="FP167" s="11"/>
      <c r="FQ167" s="11"/>
      <c r="FR167" s="11"/>
      <c r="FS167" s="27"/>
      <c r="FT167" s="11"/>
      <c r="FU167" s="11" t="s">
        <v>48</v>
      </c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N167" s="12" t="s">
        <v>48</v>
      </c>
      <c r="GO167" s="12" t="s">
        <v>48</v>
      </c>
      <c r="GP167" s="12" t="s">
        <v>48</v>
      </c>
      <c r="GQ167" s="11"/>
      <c r="GR167" s="11"/>
      <c r="GS167" s="11"/>
      <c r="GT167" s="11"/>
      <c r="GU167" s="27"/>
      <c r="GV167" s="11"/>
      <c r="GW167" s="11" t="s">
        <v>48</v>
      </c>
      <c r="GX167" s="11"/>
      <c r="GY167" s="11"/>
      <c r="GZ167" s="11"/>
      <c r="HA167" s="11"/>
      <c r="HB167" s="11"/>
      <c r="HC167" s="11"/>
      <c r="HD167" s="11"/>
      <c r="HI167" s="12" t="s">
        <v>48</v>
      </c>
      <c r="HJ167" s="12" t="s">
        <v>48</v>
      </c>
      <c r="HK167" s="12" t="s">
        <v>48</v>
      </c>
      <c r="HL167" s="11"/>
      <c r="HM167" s="11"/>
      <c r="HN167" s="11"/>
      <c r="HO167" s="11"/>
      <c r="HP167" s="27"/>
      <c r="HQ167" s="11"/>
      <c r="HR167" s="11" t="s">
        <v>48</v>
      </c>
      <c r="HW167" s="12" t="s">
        <v>48</v>
      </c>
      <c r="HX167" s="12" t="s">
        <v>48</v>
      </c>
      <c r="HY167" s="12" t="s">
        <v>48</v>
      </c>
    </row>
    <row r="168" spans="2:233" x14ac:dyDescent="0.2">
      <c r="B168" s="8">
        <v>44064</v>
      </c>
      <c r="C168" s="11"/>
      <c r="D168" s="11"/>
      <c r="E168" s="11"/>
      <c r="F168" s="11"/>
      <c r="G168" s="27"/>
      <c r="H168" s="11"/>
      <c r="I168" s="11" t="s">
        <v>48</v>
      </c>
      <c r="J168" s="11"/>
      <c r="K168" s="11"/>
      <c r="L168" s="11"/>
      <c r="M168" s="11"/>
      <c r="N168" s="27"/>
      <c r="O168" s="11"/>
      <c r="P168" s="11" t="s">
        <v>48</v>
      </c>
      <c r="Q168" s="11"/>
      <c r="R168" s="11"/>
      <c r="S168" s="11"/>
      <c r="T168" s="11"/>
      <c r="U168" s="27"/>
      <c r="V168" s="11"/>
      <c r="W168" s="11" t="s">
        <v>48</v>
      </c>
      <c r="AB168" s="12" t="s">
        <v>48</v>
      </c>
      <c r="AC168" s="12" t="s">
        <v>48</v>
      </c>
      <c r="AD168" s="12" t="s">
        <v>48</v>
      </c>
      <c r="AE168" s="11"/>
      <c r="AF168" s="11"/>
      <c r="AG168" s="11"/>
      <c r="AH168" s="11"/>
      <c r="AI168" s="27"/>
      <c r="AJ168" s="11"/>
      <c r="AK168" s="11" t="s">
        <v>48</v>
      </c>
      <c r="AP168" s="12" t="s">
        <v>48</v>
      </c>
      <c r="AQ168" s="12" t="s">
        <v>48</v>
      </c>
      <c r="AR168" s="12" t="s">
        <v>48</v>
      </c>
      <c r="AS168" s="11"/>
      <c r="AT168" s="11"/>
      <c r="AU168" s="11"/>
      <c r="AV168" s="11"/>
      <c r="AW168" s="27"/>
      <c r="AX168" s="11"/>
      <c r="AY168" s="11" t="s">
        <v>48</v>
      </c>
      <c r="BD168" s="12" t="s">
        <v>48</v>
      </c>
      <c r="BE168" s="12" t="s">
        <v>48</v>
      </c>
      <c r="BF168" s="12" t="s">
        <v>48</v>
      </c>
      <c r="BG168" s="11"/>
      <c r="BH168" s="11"/>
      <c r="BI168" s="11"/>
      <c r="BJ168" s="11"/>
      <c r="BK168" s="27"/>
      <c r="BL168" s="11"/>
      <c r="BM168" s="11" t="s">
        <v>48</v>
      </c>
      <c r="BR168" s="12" t="s">
        <v>48</v>
      </c>
      <c r="BS168" s="12" t="s">
        <v>48</v>
      </c>
      <c r="BT168" s="12" t="s">
        <v>48</v>
      </c>
      <c r="BU168" s="11"/>
      <c r="BV168" s="11"/>
      <c r="BW168" s="11"/>
      <c r="BX168" s="11"/>
      <c r="BY168" s="27"/>
      <c r="BZ168" s="11"/>
      <c r="CA168" s="11" t="s">
        <v>48</v>
      </c>
      <c r="CF168" s="12" t="s">
        <v>48</v>
      </c>
      <c r="CG168" s="12" t="s">
        <v>48</v>
      </c>
      <c r="CH168" s="12" t="s">
        <v>48</v>
      </c>
      <c r="CI168" s="11"/>
      <c r="CJ168" s="11"/>
      <c r="CK168" s="11"/>
      <c r="CL168" s="11"/>
      <c r="CM168" s="27"/>
      <c r="CN168" s="11"/>
      <c r="CO168" s="11" t="s">
        <v>48</v>
      </c>
      <c r="CT168" s="12" t="s">
        <v>48</v>
      </c>
      <c r="CU168" s="12" t="s">
        <v>48</v>
      </c>
      <c r="CV168" s="12" t="s">
        <v>48</v>
      </c>
      <c r="CW168" s="11"/>
      <c r="CX168" s="11"/>
      <c r="CY168" s="11"/>
      <c r="CZ168" s="11"/>
      <c r="DA168" s="27"/>
      <c r="DB168" s="11"/>
      <c r="DC168" s="11" t="s">
        <v>48</v>
      </c>
      <c r="DH168" s="12" t="s">
        <v>48</v>
      </c>
      <c r="DI168" s="12" t="s">
        <v>48</v>
      </c>
      <c r="DJ168" s="12" t="s">
        <v>48</v>
      </c>
      <c r="DK168" s="11"/>
      <c r="DL168" s="11"/>
      <c r="DM168" s="11"/>
      <c r="DN168" s="11"/>
      <c r="DO168" s="27"/>
      <c r="DP168" s="11"/>
      <c r="DQ168" s="11" t="s">
        <v>48</v>
      </c>
      <c r="DV168" s="12" t="s">
        <v>48</v>
      </c>
      <c r="DW168" s="12" t="s">
        <v>48</v>
      </c>
      <c r="DX168" s="12" t="s">
        <v>48</v>
      </c>
      <c r="DY168" s="11"/>
      <c r="DZ168" s="11"/>
      <c r="EA168" s="11"/>
      <c r="EB168" s="11"/>
      <c r="EC168" s="27"/>
      <c r="ED168" s="11"/>
      <c r="EE168" s="11" t="s">
        <v>48</v>
      </c>
      <c r="EJ168" s="12" t="s">
        <v>48</v>
      </c>
      <c r="EK168" s="12" t="s">
        <v>48</v>
      </c>
      <c r="EL168" s="12" t="s">
        <v>48</v>
      </c>
      <c r="EM168" s="11"/>
      <c r="EN168" s="11"/>
      <c r="EO168" s="11"/>
      <c r="EP168" s="11"/>
      <c r="EQ168" s="27"/>
      <c r="ER168" s="11"/>
      <c r="ES168" s="11" t="s">
        <v>48</v>
      </c>
      <c r="EX168" s="12" t="s">
        <v>48</v>
      </c>
      <c r="EY168" s="12" t="s">
        <v>48</v>
      </c>
      <c r="EZ168" s="12" t="s">
        <v>48</v>
      </c>
      <c r="FA168" s="11"/>
      <c r="FB168" s="11"/>
      <c r="FC168" s="11"/>
      <c r="FD168" s="11"/>
      <c r="FE168" s="27"/>
      <c r="FF168" s="11"/>
      <c r="FG168" s="11" t="s">
        <v>48</v>
      </c>
      <c r="FL168" s="12" t="s">
        <v>48</v>
      </c>
      <c r="FM168" s="12" t="s">
        <v>48</v>
      </c>
      <c r="FN168" s="12" t="s">
        <v>48</v>
      </c>
      <c r="FO168" s="11"/>
      <c r="FP168" s="11"/>
      <c r="FQ168" s="11"/>
      <c r="FR168" s="11"/>
      <c r="FS168" s="27"/>
      <c r="FT168" s="11"/>
      <c r="FU168" s="11" t="s">
        <v>48</v>
      </c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N168" s="12" t="s">
        <v>48</v>
      </c>
      <c r="GO168" s="12" t="s">
        <v>48</v>
      </c>
      <c r="GP168" s="12" t="s">
        <v>48</v>
      </c>
      <c r="GQ168" s="11"/>
      <c r="GR168" s="11"/>
      <c r="GS168" s="11"/>
      <c r="GT168" s="11"/>
      <c r="GU168" s="27"/>
      <c r="GV168" s="11"/>
      <c r="GW168" s="11" t="s">
        <v>48</v>
      </c>
      <c r="GX168" s="11"/>
      <c r="GY168" s="11"/>
      <c r="GZ168" s="11"/>
      <c r="HA168" s="11"/>
      <c r="HB168" s="11"/>
      <c r="HC168" s="11"/>
      <c r="HD168" s="11"/>
      <c r="HI168" s="12" t="s">
        <v>48</v>
      </c>
      <c r="HJ168" s="12" t="s">
        <v>48</v>
      </c>
      <c r="HK168" s="12" t="s">
        <v>48</v>
      </c>
      <c r="HL168" s="11"/>
      <c r="HM168" s="11"/>
      <c r="HN168" s="11"/>
      <c r="HO168" s="11"/>
      <c r="HP168" s="27"/>
      <c r="HQ168" s="11"/>
      <c r="HR168" s="11" t="s">
        <v>48</v>
      </c>
      <c r="HW168" s="12" t="s">
        <v>48</v>
      </c>
      <c r="HX168" s="12" t="s">
        <v>48</v>
      </c>
      <c r="HY168" s="12" t="s">
        <v>48</v>
      </c>
    </row>
    <row r="169" spans="2:233" x14ac:dyDescent="0.2">
      <c r="B169" s="8">
        <v>44065</v>
      </c>
      <c r="C169" s="11"/>
      <c r="D169" s="11"/>
      <c r="E169" s="11"/>
      <c r="F169" s="11"/>
      <c r="G169" s="27"/>
      <c r="H169" s="11"/>
      <c r="I169" s="11" t="s">
        <v>48</v>
      </c>
      <c r="J169" s="11"/>
      <c r="K169" s="11"/>
      <c r="L169" s="11"/>
      <c r="M169" s="11"/>
      <c r="N169" s="27"/>
      <c r="O169" s="11"/>
      <c r="P169" s="11" t="s">
        <v>48</v>
      </c>
      <c r="Q169" s="11"/>
      <c r="R169" s="11"/>
      <c r="S169" s="11"/>
      <c r="T169" s="11"/>
      <c r="U169" s="27"/>
      <c r="V169" s="11"/>
      <c r="W169" s="11" t="s">
        <v>48</v>
      </c>
      <c r="AB169" s="12" t="s">
        <v>48</v>
      </c>
      <c r="AC169" s="12" t="s">
        <v>48</v>
      </c>
      <c r="AD169" s="12" t="s">
        <v>48</v>
      </c>
      <c r="AE169" s="11"/>
      <c r="AF169" s="11"/>
      <c r="AG169" s="11"/>
      <c r="AH169" s="11"/>
      <c r="AI169" s="27"/>
      <c r="AJ169" s="11"/>
      <c r="AK169" s="11" t="s">
        <v>48</v>
      </c>
      <c r="AP169" s="12" t="s">
        <v>48</v>
      </c>
      <c r="AQ169" s="12" t="s">
        <v>48</v>
      </c>
      <c r="AR169" s="12" t="s">
        <v>48</v>
      </c>
      <c r="AS169" s="11"/>
      <c r="AT169" s="11"/>
      <c r="AU169" s="11"/>
      <c r="AV169" s="11"/>
      <c r="AW169" s="27"/>
      <c r="AX169" s="11"/>
      <c r="AY169" s="11" t="s">
        <v>48</v>
      </c>
      <c r="BD169" s="12" t="s">
        <v>48</v>
      </c>
      <c r="BE169" s="12" t="s">
        <v>48</v>
      </c>
      <c r="BF169" s="12" t="s">
        <v>48</v>
      </c>
      <c r="BG169" s="11"/>
      <c r="BH169" s="11"/>
      <c r="BI169" s="11"/>
      <c r="BJ169" s="11"/>
      <c r="BK169" s="27"/>
      <c r="BL169" s="11"/>
      <c r="BM169" s="11" t="s">
        <v>48</v>
      </c>
      <c r="BR169" s="12" t="s">
        <v>48</v>
      </c>
      <c r="BS169" s="12" t="s">
        <v>48</v>
      </c>
      <c r="BT169" s="12" t="s">
        <v>48</v>
      </c>
      <c r="BU169" s="11"/>
      <c r="BV169" s="11"/>
      <c r="BW169" s="11"/>
      <c r="BX169" s="11"/>
      <c r="BY169" s="27"/>
      <c r="BZ169" s="11"/>
      <c r="CA169" s="11" t="s">
        <v>48</v>
      </c>
      <c r="CF169" s="12" t="s">
        <v>48</v>
      </c>
      <c r="CG169" s="12" t="s">
        <v>48</v>
      </c>
      <c r="CH169" s="12" t="s">
        <v>48</v>
      </c>
      <c r="CI169" s="11"/>
      <c r="CJ169" s="11"/>
      <c r="CK169" s="11"/>
      <c r="CL169" s="11"/>
      <c r="CM169" s="27"/>
      <c r="CN169" s="11"/>
      <c r="CO169" s="11" t="s">
        <v>48</v>
      </c>
      <c r="CT169" s="12" t="s">
        <v>48</v>
      </c>
      <c r="CU169" s="12" t="s">
        <v>48</v>
      </c>
      <c r="CV169" s="12" t="s">
        <v>48</v>
      </c>
      <c r="CW169" s="11"/>
      <c r="CX169" s="11"/>
      <c r="CY169" s="11"/>
      <c r="CZ169" s="11"/>
      <c r="DA169" s="27"/>
      <c r="DB169" s="11"/>
      <c r="DC169" s="11" t="s">
        <v>48</v>
      </c>
      <c r="DH169" s="12" t="s">
        <v>48</v>
      </c>
      <c r="DI169" s="12" t="s">
        <v>48</v>
      </c>
      <c r="DJ169" s="12" t="s">
        <v>48</v>
      </c>
      <c r="DK169" s="11"/>
      <c r="DL169" s="11"/>
      <c r="DM169" s="11"/>
      <c r="DN169" s="11"/>
      <c r="DO169" s="27"/>
      <c r="DP169" s="11"/>
      <c r="DQ169" s="11" t="s">
        <v>48</v>
      </c>
      <c r="DV169" s="12" t="s">
        <v>48</v>
      </c>
      <c r="DW169" s="12" t="s">
        <v>48</v>
      </c>
      <c r="DX169" s="12" t="s">
        <v>48</v>
      </c>
      <c r="DY169" s="11"/>
      <c r="DZ169" s="11"/>
      <c r="EA169" s="11"/>
      <c r="EB169" s="11"/>
      <c r="EC169" s="27"/>
      <c r="ED169" s="11"/>
      <c r="EE169" s="11" t="s">
        <v>48</v>
      </c>
      <c r="EJ169" s="12" t="s">
        <v>48</v>
      </c>
      <c r="EK169" s="12" t="s">
        <v>48</v>
      </c>
      <c r="EL169" s="12" t="s">
        <v>48</v>
      </c>
      <c r="EM169" s="11"/>
      <c r="EN169" s="11"/>
      <c r="EO169" s="11"/>
      <c r="EP169" s="11"/>
      <c r="EQ169" s="27"/>
      <c r="ER169" s="11"/>
      <c r="ES169" s="11" t="s">
        <v>48</v>
      </c>
      <c r="EX169" s="12" t="s">
        <v>48</v>
      </c>
      <c r="EY169" s="12" t="s">
        <v>48</v>
      </c>
      <c r="EZ169" s="12" t="s">
        <v>48</v>
      </c>
      <c r="FA169" s="11"/>
      <c r="FB169" s="11"/>
      <c r="FC169" s="11"/>
      <c r="FD169" s="11"/>
      <c r="FE169" s="27"/>
      <c r="FF169" s="11"/>
      <c r="FG169" s="11" t="s">
        <v>48</v>
      </c>
      <c r="FL169" s="12" t="s">
        <v>48</v>
      </c>
      <c r="FM169" s="12" t="s">
        <v>48</v>
      </c>
      <c r="FN169" s="12" t="s">
        <v>48</v>
      </c>
      <c r="FO169" s="11"/>
      <c r="FP169" s="11"/>
      <c r="FQ169" s="11"/>
      <c r="FR169" s="11"/>
      <c r="FS169" s="27"/>
      <c r="FT169" s="11"/>
      <c r="FU169" s="11" t="s">
        <v>48</v>
      </c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N169" s="12" t="s">
        <v>48</v>
      </c>
      <c r="GO169" s="12" t="s">
        <v>48</v>
      </c>
      <c r="GP169" s="12" t="s">
        <v>48</v>
      </c>
      <c r="GQ169" s="11"/>
      <c r="GR169" s="11"/>
      <c r="GS169" s="11"/>
      <c r="GT169" s="11"/>
      <c r="GU169" s="27"/>
      <c r="GV169" s="11"/>
      <c r="GW169" s="11" t="s">
        <v>48</v>
      </c>
      <c r="GX169" s="11"/>
      <c r="GY169" s="11"/>
      <c r="GZ169" s="11"/>
      <c r="HA169" s="11"/>
      <c r="HB169" s="11"/>
      <c r="HC169" s="11"/>
      <c r="HD169" s="11"/>
      <c r="HI169" s="12" t="s">
        <v>48</v>
      </c>
      <c r="HJ169" s="12" t="s">
        <v>48</v>
      </c>
      <c r="HK169" s="12" t="s">
        <v>48</v>
      </c>
      <c r="HL169" s="11"/>
      <c r="HM169" s="11"/>
      <c r="HN169" s="11"/>
      <c r="HO169" s="11"/>
      <c r="HP169" s="27"/>
      <c r="HQ169" s="11"/>
      <c r="HR169" s="11" t="s">
        <v>48</v>
      </c>
      <c r="HW169" s="12" t="s">
        <v>48</v>
      </c>
      <c r="HX169" s="12" t="s">
        <v>48</v>
      </c>
      <c r="HY169" s="12" t="s">
        <v>48</v>
      </c>
    </row>
    <row r="170" spans="2:233" x14ac:dyDescent="0.2">
      <c r="B170" s="8">
        <v>44066</v>
      </c>
      <c r="C170" s="11"/>
      <c r="D170" s="11"/>
      <c r="E170" s="11"/>
      <c r="F170" s="11"/>
      <c r="G170" s="27"/>
      <c r="H170" s="11"/>
      <c r="I170" s="11" t="s">
        <v>48</v>
      </c>
      <c r="J170" s="11"/>
      <c r="K170" s="11"/>
      <c r="L170" s="11"/>
      <c r="M170" s="11"/>
      <c r="N170" s="27"/>
      <c r="O170" s="11"/>
      <c r="P170" s="11" t="s">
        <v>48</v>
      </c>
      <c r="Q170" s="11"/>
      <c r="R170" s="11"/>
      <c r="S170" s="11"/>
      <c r="T170" s="11"/>
      <c r="U170" s="27"/>
      <c r="V170" s="11"/>
      <c r="W170" s="11" t="s">
        <v>48</v>
      </c>
      <c r="AB170" s="12" t="s">
        <v>48</v>
      </c>
      <c r="AC170" s="12" t="s">
        <v>48</v>
      </c>
      <c r="AD170" s="12" t="s">
        <v>48</v>
      </c>
      <c r="AE170" s="11"/>
      <c r="AF170" s="11"/>
      <c r="AG170" s="11"/>
      <c r="AH170" s="11"/>
      <c r="AI170" s="27"/>
      <c r="AJ170" s="11"/>
      <c r="AK170" s="11" t="s">
        <v>48</v>
      </c>
      <c r="AP170" s="12" t="s">
        <v>48</v>
      </c>
      <c r="AQ170" s="12" t="s">
        <v>48</v>
      </c>
      <c r="AR170" s="12" t="s">
        <v>48</v>
      </c>
      <c r="AS170" s="11"/>
      <c r="AT170" s="11"/>
      <c r="AU170" s="11"/>
      <c r="AV170" s="11"/>
      <c r="AW170" s="27"/>
      <c r="AX170" s="11"/>
      <c r="AY170" s="11" t="s">
        <v>48</v>
      </c>
      <c r="BD170" s="12" t="s">
        <v>48</v>
      </c>
      <c r="BE170" s="12" t="s">
        <v>48</v>
      </c>
      <c r="BF170" s="12" t="s">
        <v>48</v>
      </c>
      <c r="BG170" s="11"/>
      <c r="BH170" s="11"/>
      <c r="BI170" s="11"/>
      <c r="BJ170" s="11"/>
      <c r="BK170" s="27"/>
      <c r="BL170" s="11"/>
      <c r="BM170" s="11" t="s">
        <v>48</v>
      </c>
      <c r="BR170" s="12" t="s">
        <v>48</v>
      </c>
      <c r="BS170" s="12" t="s">
        <v>48</v>
      </c>
      <c r="BT170" s="12" t="s">
        <v>48</v>
      </c>
      <c r="BU170" s="11"/>
      <c r="BV170" s="11"/>
      <c r="BW170" s="11"/>
      <c r="BX170" s="11"/>
      <c r="BY170" s="27"/>
      <c r="BZ170" s="11"/>
      <c r="CA170" s="11" t="s">
        <v>48</v>
      </c>
      <c r="CF170" s="12" t="s">
        <v>48</v>
      </c>
      <c r="CG170" s="12" t="s">
        <v>48</v>
      </c>
      <c r="CH170" s="12" t="s">
        <v>48</v>
      </c>
      <c r="CI170" s="11"/>
      <c r="CJ170" s="11"/>
      <c r="CK170" s="11"/>
      <c r="CL170" s="11"/>
      <c r="CM170" s="27"/>
      <c r="CN170" s="11"/>
      <c r="CO170" s="11" t="s">
        <v>48</v>
      </c>
      <c r="CT170" s="12" t="s">
        <v>48</v>
      </c>
      <c r="CU170" s="12" t="s">
        <v>48</v>
      </c>
      <c r="CV170" s="12" t="s">
        <v>48</v>
      </c>
      <c r="CW170" s="11"/>
      <c r="CX170" s="11"/>
      <c r="CY170" s="11"/>
      <c r="CZ170" s="11"/>
      <c r="DA170" s="27"/>
      <c r="DB170" s="11"/>
      <c r="DC170" s="11" t="s">
        <v>48</v>
      </c>
      <c r="DH170" s="12" t="s">
        <v>48</v>
      </c>
      <c r="DI170" s="12" t="s">
        <v>48</v>
      </c>
      <c r="DJ170" s="12" t="s">
        <v>48</v>
      </c>
      <c r="DK170" s="11"/>
      <c r="DL170" s="11"/>
      <c r="DM170" s="11"/>
      <c r="DN170" s="11"/>
      <c r="DO170" s="27"/>
      <c r="DP170" s="11"/>
      <c r="DQ170" s="11" t="s">
        <v>48</v>
      </c>
      <c r="DV170" s="12" t="s">
        <v>48</v>
      </c>
      <c r="DW170" s="12" t="s">
        <v>48</v>
      </c>
      <c r="DX170" s="12" t="s">
        <v>48</v>
      </c>
      <c r="DY170" s="11"/>
      <c r="DZ170" s="11"/>
      <c r="EA170" s="11"/>
      <c r="EB170" s="11"/>
      <c r="EC170" s="27"/>
      <c r="ED170" s="11"/>
      <c r="EE170" s="11" t="s">
        <v>48</v>
      </c>
      <c r="EJ170" s="12" t="s">
        <v>48</v>
      </c>
      <c r="EK170" s="12" t="s">
        <v>48</v>
      </c>
      <c r="EL170" s="12" t="s">
        <v>48</v>
      </c>
      <c r="EM170" s="11"/>
      <c r="EN170" s="11"/>
      <c r="EO170" s="11"/>
      <c r="EP170" s="11"/>
      <c r="EQ170" s="27"/>
      <c r="ER170" s="11"/>
      <c r="ES170" s="11" t="s">
        <v>48</v>
      </c>
      <c r="EX170" s="12" t="s">
        <v>48</v>
      </c>
      <c r="EY170" s="12" t="s">
        <v>48</v>
      </c>
      <c r="EZ170" s="12" t="s">
        <v>48</v>
      </c>
      <c r="FA170" s="11"/>
      <c r="FB170" s="11"/>
      <c r="FC170" s="11"/>
      <c r="FD170" s="11"/>
      <c r="FE170" s="27"/>
      <c r="FF170" s="11"/>
      <c r="FG170" s="11" t="s">
        <v>48</v>
      </c>
      <c r="FL170" s="12" t="s">
        <v>48</v>
      </c>
      <c r="FM170" s="12" t="s">
        <v>48</v>
      </c>
      <c r="FN170" s="12" t="s">
        <v>48</v>
      </c>
      <c r="FO170" s="11"/>
      <c r="FP170" s="11"/>
      <c r="FQ170" s="11"/>
      <c r="FR170" s="11"/>
      <c r="FS170" s="27"/>
      <c r="FT170" s="11"/>
      <c r="FU170" s="11" t="s">
        <v>48</v>
      </c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N170" s="12" t="s">
        <v>48</v>
      </c>
      <c r="GO170" s="12" t="s">
        <v>48</v>
      </c>
      <c r="GP170" s="12" t="s">
        <v>48</v>
      </c>
      <c r="GQ170" s="11"/>
      <c r="GR170" s="11"/>
      <c r="GS170" s="11"/>
      <c r="GT170" s="11"/>
      <c r="GU170" s="27"/>
      <c r="GV170" s="11"/>
      <c r="GW170" s="11" t="s">
        <v>48</v>
      </c>
      <c r="GX170" s="11"/>
      <c r="GY170" s="11"/>
      <c r="GZ170" s="11"/>
      <c r="HA170" s="11"/>
      <c r="HB170" s="11"/>
      <c r="HC170" s="11"/>
      <c r="HD170" s="11"/>
      <c r="HI170" s="12" t="s">
        <v>48</v>
      </c>
      <c r="HJ170" s="12" t="s">
        <v>48</v>
      </c>
      <c r="HK170" s="12" t="s">
        <v>48</v>
      </c>
      <c r="HL170" s="11"/>
      <c r="HM170" s="11"/>
      <c r="HN170" s="11"/>
      <c r="HO170" s="11"/>
      <c r="HP170" s="27"/>
      <c r="HQ170" s="11"/>
      <c r="HR170" s="11" t="s">
        <v>48</v>
      </c>
      <c r="HW170" s="12" t="s">
        <v>48</v>
      </c>
      <c r="HX170" s="12" t="s">
        <v>48</v>
      </c>
      <c r="HY170" s="12" t="s">
        <v>48</v>
      </c>
    </row>
    <row r="171" spans="2:233" x14ac:dyDescent="0.2">
      <c r="B171" s="8">
        <v>44067</v>
      </c>
      <c r="C171" s="11"/>
      <c r="D171" s="11"/>
      <c r="E171" s="11"/>
      <c r="F171" s="11"/>
      <c r="G171" s="27"/>
      <c r="H171" s="11"/>
      <c r="I171" s="11" t="s">
        <v>48</v>
      </c>
      <c r="J171" s="11"/>
      <c r="K171" s="11"/>
      <c r="L171" s="11"/>
      <c r="M171" s="11"/>
      <c r="N171" s="27"/>
      <c r="O171" s="11"/>
      <c r="P171" s="11" t="s">
        <v>48</v>
      </c>
      <c r="Q171" s="11"/>
      <c r="R171" s="11"/>
      <c r="S171" s="11"/>
      <c r="T171" s="11"/>
      <c r="U171" s="27"/>
      <c r="V171" s="11"/>
      <c r="W171" s="11" t="s">
        <v>48</v>
      </c>
      <c r="AB171" s="12" t="s">
        <v>48</v>
      </c>
      <c r="AC171" s="12" t="s">
        <v>48</v>
      </c>
      <c r="AD171" s="12" t="s">
        <v>48</v>
      </c>
      <c r="AE171" s="11"/>
      <c r="AF171" s="11"/>
      <c r="AG171" s="11"/>
      <c r="AH171" s="11"/>
      <c r="AI171" s="27"/>
      <c r="AJ171" s="11"/>
      <c r="AK171" s="11" t="s">
        <v>48</v>
      </c>
      <c r="AP171" s="12" t="s">
        <v>48</v>
      </c>
      <c r="AQ171" s="12" t="s">
        <v>48</v>
      </c>
      <c r="AR171" s="12" t="s">
        <v>48</v>
      </c>
      <c r="AS171" s="11"/>
      <c r="AT171" s="11"/>
      <c r="AU171" s="11"/>
      <c r="AV171" s="11"/>
      <c r="AW171" s="27"/>
      <c r="AX171" s="11"/>
      <c r="AY171" s="11" t="s">
        <v>48</v>
      </c>
      <c r="BD171" s="12" t="s">
        <v>48</v>
      </c>
      <c r="BE171" s="12" t="s">
        <v>48</v>
      </c>
      <c r="BF171" s="12" t="s">
        <v>48</v>
      </c>
      <c r="BG171" s="11"/>
      <c r="BH171" s="11"/>
      <c r="BI171" s="11"/>
      <c r="BJ171" s="11"/>
      <c r="BK171" s="27"/>
      <c r="BL171" s="11"/>
      <c r="BM171" s="11" t="s">
        <v>48</v>
      </c>
      <c r="BR171" s="12" t="s">
        <v>48</v>
      </c>
      <c r="BS171" s="12" t="s">
        <v>48</v>
      </c>
      <c r="BT171" s="12" t="s">
        <v>48</v>
      </c>
      <c r="BU171" s="11"/>
      <c r="BV171" s="11"/>
      <c r="BW171" s="11"/>
      <c r="BX171" s="11"/>
      <c r="BY171" s="27"/>
      <c r="BZ171" s="11"/>
      <c r="CA171" s="11" t="s">
        <v>48</v>
      </c>
      <c r="CF171" s="12" t="s">
        <v>48</v>
      </c>
      <c r="CG171" s="12" t="s">
        <v>48</v>
      </c>
      <c r="CH171" s="12" t="s">
        <v>48</v>
      </c>
      <c r="CI171" s="11"/>
      <c r="CJ171" s="11"/>
      <c r="CK171" s="11"/>
      <c r="CL171" s="11"/>
      <c r="CM171" s="27"/>
      <c r="CN171" s="11"/>
      <c r="CO171" s="11" t="s">
        <v>48</v>
      </c>
      <c r="CT171" s="12" t="s">
        <v>48</v>
      </c>
      <c r="CU171" s="12" t="s">
        <v>48</v>
      </c>
      <c r="CV171" s="12" t="s">
        <v>48</v>
      </c>
      <c r="CW171" s="11"/>
      <c r="CX171" s="11"/>
      <c r="CY171" s="11"/>
      <c r="CZ171" s="11"/>
      <c r="DA171" s="27"/>
      <c r="DB171" s="11"/>
      <c r="DC171" s="11" t="s">
        <v>48</v>
      </c>
      <c r="DH171" s="12" t="s">
        <v>48</v>
      </c>
      <c r="DI171" s="12" t="s">
        <v>48</v>
      </c>
      <c r="DJ171" s="12" t="s">
        <v>48</v>
      </c>
      <c r="DK171" s="11"/>
      <c r="DL171" s="11"/>
      <c r="DM171" s="11"/>
      <c r="DN171" s="11"/>
      <c r="DO171" s="27"/>
      <c r="DP171" s="11"/>
      <c r="DQ171" s="11" t="s">
        <v>48</v>
      </c>
      <c r="DV171" s="12" t="s">
        <v>48</v>
      </c>
      <c r="DW171" s="12" t="s">
        <v>48</v>
      </c>
      <c r="DX171" s="12" t="s">
        <v>48</v>
      </c>
      <c r="DY171" s="11"/>
      <c r="DZ171" s="11"/>
      <c r="EA171" s="11"/>
      <c r="EB171" s="11"/>
      <c r="EC171" s="27"/>
      <c r="ED171" s="11"/>
      <c r="EE171" s="11" t="s">
        <v>48</v>
      </c>
      <c r="EJ171" s="12" t="s">
        <v>48</v>
      </c>
      <c r="EK171" s="12" t="s">
        <v>48</v>
      </c>
      <c r="EL171" s="12" t="s">
        <v>48</v>
      </c>
      <c r="EM171" s="11"/>
      <c r="EN171" s="11"/>
      <c r="EO171" s="11"/>
      <c r="EP171" s="11"/>
      <c r="EQ171" s="27"/>
      <c r="ER171" s="11"/>
      <c r="ES171" s="11" t="s">
        <v>48</v>
      </c>
      <c r="EX171" s="12" t="s">
        <v>48</v>
      </c>
      <c r="EY171" s="12" t="s">
        <v>48</v>
      </c>
      <c r="EZ171" s="12" t="s">
        <v>48</v>
      </c>
      <c r="FA171" s="11"/>
      <c r="FB171" s="11"/>
      <c r="FC171" s="11"/>
      <c r="FD171" s="11"/>
      <c r="FE171" s="27"/>
      <c r="FF171" s="11"/>
      <c r="FG171" s="11" t="s">
        <v>48</v>
      </c>
      <c r="FL171" s="12" t="s">
        <v>48</v>
      </c>
      <c r="FM171" s="12" t="s">
        <v>48</v>
      </c>
      <c r="FN171" s="12" t="s">
        <v>48</v>
      </c>
      <c r="FO171" s="11"/>
      <c r="FP171" s="11"/>
      <c r="FQ171" s="11"/>
      <c r="FR171" s="11"/>
      <c r="FS171" s="27"/>
      <c r="FT171" s="11"/>
      <c r="FU171" s="11" t="s">
        <v>48</v>
      </c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N171" s="12" t="s">
        <v>48</v>
      </c>
      <c r="GO171" s="12" t="s">
        <v>48</v>
      </c>
      <c r="GP171" s="12" t="s">
        <v>48</v>
      </c>
      <c r="GQ171" s="11"/>
      <c r="GR171" s="11"/>
      <c r="GS171" s="11"/>
      <c r="GT171" s="11"/>
      <c r="GU171" s="27"/>
      <c r="GV171" s="11"/>
      <c r="GW171" s="11" t="s">
        <v>48</v>
      </c>
      <c r="GX171" s="11"/>
      <c r="GY171" s="11"/>
      <c r="GZ171" s="11"/>
      <c r="HA171" s="11"/>
      <c r="HB171" s="11"/>
      <c r="HC171" s="11"/>
      <c r="HD171" s="11"/>
      <c r="HI171" s="12" t="s">
        <v>48</v>
      </c>
      <c r="HJ171" s="12" t="s">
        <v>48</v>
      </c>
      <c r="HK171" s="12" t="s">
        <v>48</v>
      </c>
      <c r="HL171" s="11"/>
      <c r="HM171" s="11"/>
      <c r="HN171" s="11"/>
      <c r="HO171" s="11"/>
      <c r="HP171" s="27"/>
      <c r="HQ171" s="11"/>
      <c r="HR171" s="11" t="s">
        <v>48</v>
      </c>
      <c r="HW171" s="12" t="s">
        <v>48</v>
      </c>
      <c r="HX171" s="12" t="s">
        <v>48</v>
      </c>
      <c r="HY171" s="12" t="s">
        <v>48</v>
      </c>
    </row>
    <row r="172" spans="2:233" x14ac:dyDescent="0.2">
      <c r="B172" s="8">
        <v>44068</v>
      </c>
      <c r="C172" s="11"/>
      <c r="D172" s="11"/>
      <c r="E172" s="11"/>
      <c r="F172" s="11"/>
      <c r="G172" s="27"/>
      <c r="H172" s="11"/>
      <c r="I172" s="11" t="s">
        <v>48</v>
      </c>
      <c r="J172" s="11"/>
      <c r="K172" s="11"/>
      <c r="L172" s="11"/>
      <c r="M172" s="11"/>
      <c r="N172" s="27"/>
      <c r="O172" s="11"/>
      <c r="P172" s="11" t="s">
        <v>48</v>
      </c>
      <c r="Q172" s="11"/>
      <c r="R172" s="11"/>
      <c r="S172" s="11"/>
      <c r="T172" s="11"/>
      <c r="U172" s="27"/>
      <c r="V172" s="11"/>
      <c r="W172" s="11" t="s">
        <v>48</v>
      </c>
      <c r="AB172" s="12" t="s">
        <v>48</v>
      </c>
      <c r="AC172" s="12" t="s">
        <v>48</v>
      </c>
      <c r="AD172" s="12" t="s">
        <v>48</v>
      </c>
      <c r="AE172" s="11"/>
      <c r="AF172" s="11"/>
      <c r="AG172" s="11"/>
      <c r="AH172" s="11"/>
      <c r="AI172" s="27"/>
      <c r="AJ172" s="11"/>
      <c r="AK172" s="11" t="s">
        <v>48</v>
      </c>
      <c r="AP172" s="12" t="s">
        <v>48</v>
      </c>
      <c r="AQ172" s="12" t="s">
        <v>48</v>
      </c>
      <c r="AR172" s="12" t="s">
        <v>48</v>
      </c>
      <c r="AS172" s="11"/>
      <c r="AT172" s="11"/>
      <c r="AU172" s="11"/>
      <c r="AV172" s="11"/>
      <c r="AW172" s="27"/>
      <c r="AX172" s="11"/>
      <c r="AY172" s="11" t="s">
        <v>48</v>
      </c>
      <c r="BD172" s="12" t="s">
        <v>48</v>
      </c>
      <c r="BE172" s="12" t="s">
        <v>48</v>
      </c>
      <c r="BF172" s="12" t="s">
        <v>48</v>
      </c>
      <c r="BG172" s="11"/>
      <c r="BH172" s="11"/>
      <c r="BI172" s="11"/>
      <c r="BJ172" s="11"/>
      <c r="BK172" s="27"/>
      <c r="BL172" s="11"/>
      <c r="BM172" s="11" t="s">
        <v>48</v>
      </c>
      <c r="BR172" s="12" t="s">
        <v>48</v>
      </c>
      <c r="BS172" s="12" t="s">
        <v>48</v>
      </c>
      <c r="BT172" s="12" t="s">
        <v>48</v>
      </c>
      <c r="BU172" s="11"/>
      <c r="BV172" s="11"/>
      <c r="BW172" s="11"/>
      <c r="BX172" s="11"/>
      <c r="BY172" s="27"/>
      <c r="BZ172" s="11"/>
      <c r="CA172" s="11" t="s">
        <v>48</v>
      </c>
      <c r="CF172" s="12" t="s">
        <v>48</v>
      </c>
      <c r="CG172" s="12" t="s">
        <v>48</v>
      </c>
      <c r="CH172" s="12" t="s">
        <v>48</v>
      </c>
      <c r="CI172" s="11"/>
      <c r="CJ172" s="11"/>
      <c r="CK172" s="11"/>
      <c r="CL172" s="11"/>
      <c r="CM172" s="27"/>
      <c r="CN172" s="11"/>
      <c r="CO172" s="11" t="s">
        <v>48</v>
      </c>
      <c r="CT172" s="12" t="s">
        <v>48</v>
      </c>
      <c r="CU172" s="12" t="s">
        <v>48</v>
      </c>
      <c r="CV172" s="12" t="s">
        <v>48</v>
      </c>
      <c r="CW172" s="11"/>
      <c r="CX172" s="11"/>
      <c r="CY172" s="11"/>
      <c r="CZ172" s="11"/>
      <c r="DA172" s="27"/>
      <c r="DB172" s="11"/>
      <c r="DC172" s="11" t="s">
        <v>48</v>
      </c>
      <c r="DH172" s="12" t="s">
        <v>48</v>
      </c>
      <c r="DI172" s="12" t="s">
        <v>48</v>
      </c>
      <c r="DJ172" s="12" t="s">
        <v>48</v>
      </c>
      <c r="DK172" s="11"/>
      <c r="DL172" s="11"/>
      <c r="DM172" s="11"/>
      <c r="DN172" s="11"/>
      <c r="DO172" s="27"/>
      <c r="DP172" s="11"/>
      <c r="DQ172" s="11" t="s">
        <v>48</v>
      </c>
      <c r="DV172" s="12" t="s">
        <v>48</v>
      </c>
      <c r="DW172" s="12" t="s">
        <v>48</v>
      </c>
      <c r="DX172" s="12" t="s">
        <v>48</v>
      </c>
      <c r="DY172" s="11"/>
      <c r="DZ172" s="11"/>
      <c r="EA172" s="11"/>
      <c r="EB172" s="11"/>
      <c r="EC172" s="27"/>
      <c r="ED172" s="11"/>
      <c r="EE172" s="11" t="s">
        <v>48</v>
      </c>
      <c r="EJ172" s="12" t="s">
        <v>48</v>
      </c>
      <c r="EK172" s="12" t="s">
        <v>48</v>
      </c>
      <c r="EL172" s="12" t="s">
        <v>48</v>
      </c>
      <c r="EM172" s="11"/>
      <c r="EN172" s="11"/>
      <c r="EO172" s="11"/>
      <c r="EP172" s="11"/>
      <c r="EQ172" s="27"/>
      <c r="ER172" s="11"/>
      <c r="ES172" s="11" t="s">
        <v>48</v>
      </c>
      <c r="EX172" s="12" t="s">
        <v>48</v>
      </c>
      <c r="EY172" s="12" t="s">
        <v>48</v>
      </c>
      <c r="EZ172" s="12" t="s">
        <v>48</v>
      </c>
      <c r="FA172" s="11"/>
      <c r="FB172" s="11"/>
      <c r="FC172" s="11"/>
      <c r="FD172" s="11"/>
      <c r="FE172" s="27"/>
      <c r="FF172" s="11"/>
      <c r="FG172" s="11" t="s">
        <v>48</v>
      </c>
      <c r="FL172" s="12" t="s">
        <v>48</v>
      </c>
      <c r="FM172" s="12" t="s">
        <v>48</v>
      </c>
      <c r="FN172" s="12" t="s">
        <v>48</v>
      </c>
      <c r="FO172" s="11"/>
      <c r="FP172" s="11"/>
      <c r="FQ172" s="11"/>
      <c r="FR172" s="11"/>
      <c r="FS172" s="27"/>
      <c r="FT172" s="11"/>
      <c r="FU172" s="11" t="s">
        <v>48</v>
      </c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N172" s="12" t="s">
        <v>48</v>
      </c>
      <c r="GO172" s="12" t="s">
        <v>48</v>
      </c>
      <c r="GP172" s="12" t="s">
        <v>48</v>
      </c>
      <c r="GQ172" s="11"/>
      <c r="GR172" s="11"/>
      <c r="GS172" s="11"/>
      <c r="GT172" s="11"/>
      <c r="GU172" s="27"/>
      <c r="GV172" s="11"/>
      <c r="GW172" s="11" t="s">
        <v>48</v>
      </c>
      <c r="GX172" s="11"/>
      <c r="GY172" s="11"/>
      <c r="GZ172" s="11"/>
      <c r="HA172" s="11"/>
      <c r="HB172" s="11"/>
      <c r="HC172" s="11"/>
      <c r="HD172" s="11"/>
      <c r="HI172" s="12" t="s">
        <v>48</v>
      </c>
      <c r="HJ172" s="12" t="s">
        <v>48</v>
      </c>
      <c r="HK172" s="12" t="s">
        <v>48</v>
      </c>
      <c r="HL172" s="11"/>
      <c r="HM172" s="11"/>
      <c r="HN172" s="11"/>
      <c r="HO172" s="11"/>
      <c r="HP172" s="27"/>
      <c r="HQ172" s="11"/>
      <c r="HR172" s="11" t="s">
        <v>48</v>
      </c>
      <c r="HW172" s="12" t="s">
        <v>48</v>
      </c>
      <c r="HX172" s="12" t="s">
        <v>48</v>
      </c>
      <c r="HY172" s="12" t="s">
        <v>48</v>
      </c>
    </row>
    <row r="173" spans="2:233" x14ac:dyDescent="0.2">
      <c r="B173" s="8">
        <v>44069</v>
      </c>
      <c r="C173" s="11"/>
      <c r="D173" s="11"/>
      <c r="E173" s="11"/>
      <c r="F173" s="11"/>
      <c r="G173" s="27"/>
      <c r="H173" s="11"/>
      <c r="I173" s="11" t="s">
        <v>48</v>
      </c>
      <c r="J173" s="11"/>
      <c r="K173" s="11"/>
      <c r="L173" s="11"/>
      <c r="M173" s="11"/>
      <c r="N173" s="27"/>
      <c r="O173" s="11"/>
      <c r="P173" s="11" t="s">
        <v>48</v>
      </c>
      <c r="Q173" s="11"/>
      <c r="R173" s="11"/>
      <c r="S173" s="11"/>
      <c r="T173" s="11"/>
      <c r="U173" s="27"/>
      <c r="V173" s="11"/>
      <c r="W173" s="11" t="s">
        <v>48</v>
      </c>
      <c r="AB173" s="12" t="s">
        <v>48</v>
      </c>
      <c r="AC173" s="12" t="s">
        <v>48</v>
      </c>
      <c r="AD173" s="12" t="s">
        <v>48</v>
      </c>
      <c r="AE173" s="11"/>
      <c r="AF173" s="11"/>
      <c r="AG173" s="11"/>
      <c r="AH173" s="11"/>
      <c r="AI173" s="27"/>
      <c r="AJ173" s="11"/>
      <c r="AK173" s="11" t="s">
        <v>48</v>
      </c>
      <c r="AP173" s="12" t="s">
        <v>48</v>
      </c>
      <c r="AQ173" s="12" t="s">
        <v>48</v>
      </c>
      <c r="AR173" s="12" t="s">
        <v>48</v>
      </c>
      <c r="AS173" s="11"/>
      <c r="AT173" s="11"/>
      <c r="AU173" s="11"/>
      <c r="AV173" s="11"/>
      <c r="AW173" s="27"/>
      <c r="AX173" s="11"/>
      <c r="AY173" s="11" t="s">
        <v>48</v>
      </c>
      <c r="BD173" s="12" t="s">
        <v>48</v>
      </c>
      <c r="BE173" s="12" t="s">
        <v>48</v>
      </c>
      <c r="BF173" s="12" t="s">
        <v>48</v>
      </c>
      <c r="BG173" s="11"/>
      <c r="BH173" s="11"/>
      <c r="BI173" s="11"/>
      <c r="BJ173" s="11"/>
      <c r="BK173" s="27"/>
      <c r="BL173" s="11"/>
      <c r="BM173" s="11" t="s">
        <v>48</v>
      </c>
      <c r="BR173" s="12" t="s">
        <v>48</v>
      </c>
      <c r="BS173" s="12" t="s">
        <v>48</v>
      </c>
      <c r="BT173" s="12" t="s">
        <v>48</v>
      </c>
      <c r="BU173" s="11"/>
      <c r="BV173" s="11"/>
      <c r="BW173" s="11"/>
      <c r="BX173" s="11"/>
      <c r="BY173" s="27"/>
      <c r="BZ173" s="11"/>
      <c r="CA173" s="11" t="s">
        <v>48</v>
      </c>
      <c r="CF173" s="12" t="s">
        <v>48</v>
      </c>
      <c r="CG173" s="12" t="s">
        <v>48</v>
      </c>
      <c r="CH173" s="12" t="s">
        <v>48</v>
      </c>
      <c r="CI173" s="11"/>
      <c r="CJ173" s="11"/>
      <c r="CK173" s="11"/>
      <c r="CL173" s="11"/>
      <c r="CM173" s="27"/>
      <c r="CN173" s="11"/>
      <c r="CO173" s="11" t="s">
        <v>48</v>
      </c>
      <c r="CT173" s="12" t="s">
        <v>48</v>
      </c>
      <c r="CU173" s="12" t="s">
        <v>48</v>
      </c>
      <c r="CV173" s="12" t="s">
        <v>48</v>
      </c>
      <c r="CW173" s="11"/>
      <c r="CX173" s="11"/>
      <c r="CY173" s="11"/>
      <c r="CZ173" s="11"/>
      <c r="DA173" s="27"/>
      <c r="DB173" s="11"/>
      <c r="DC173" s="11" t="s">
        <v>48</v>
      </c>
      <c r="DH173" s="12" t="s">
        <v>48</v>
      </c>
      <c r="DI173" s="12" t="s">
        <v>48</v>
      </c>
      <c r="DJ173" s="12" t="s">
        <v>48</v>
      </c>
      <c r="DK173" s="11"/>
      <c r="DL173" s="11"/>
      <c r="DM173" s="11"/>
      <c r="DN173" s="11"/>
      <c r="DO173" s="27"/>
      <c r="DP173" s="11"/>
      <c r="DQ173" s="11" t="s">
        <v>48</v>
      </c>
      <c r="DV173" s="12" t="s">
        <v>48</v>
      </c>
      <c r="DW173" s="12" t="s">
        <v>48</v>
      </c>
      <c r="DX173" s="12" t="s">
        <v>48</v>
      </c>
      <c r="DY173" s="11"/>
      <c r="DZ173" s="11"/>
      <c r="EA173" s="11"/>
      <c r="EB173" s="11"/>
      <c r="EC173" s="27"/>
      <c r="ED173" s="11"/>
      <c r="EE173" s="11" t="s">
        <v>48</v>
      </c>
      <c r="EJ173" s="12" t="s">
        <v>48</v>
      </c>
      <c r="EK173" s="12" t="s">
        <v>48</v>
      </c>
      <c r="EL173" s="12" t="s">
        <v>48</v>
      </c>
      <c r="EM173" s="11"/>
      <c r="EN173" s="11"/>
      <c r="EO173" s="11"/>
      <c r="EP173" s="11"/>
      <c r="EQ173" s="27"/>
      <c r="ER173" s="11"/>
      <c r="ES173" s="11" t="s">
        <v>48</v>
      </c>
      <c r="EX173" s="12" t="s">
        <v>48</v>
      </c>
      <c r="EY173" s="12" t="s">
        <v>48</v>
      </c>
      <c r="EZ173" s="12" t="s">
        <v>48</v>
      </c>
      <c r="FA173" s="11"/>
      <c r="FB173" s="11"/>
      <c r="FC173" s="11"/>
      <c r="FD173" s="11"/>
      <c r="FE173" s="27"/>
      <c r="FF173" s="11"/>
      <c r="FG173" s="11" t="s">
        <v>48</v>
      </c>
      <c r="FL173" s="12" t="s">
        <v>48</v>
      </c>
      <c r="FM173" s="12" t="s">
        <v>48</v>
      </c>
      <c r="FN173" s="12" t="s">
        <v>48</v>
      </c>
      <c r="FO173" s="11"/>
      <c r="FP173" s="11"/>
      <c r="FQ173" s="11"/>
      <c r="FR173" s="11"/>
      <c r="FS173" s="27"/>
      <c r="FT173" s="11"/>
      <c r="FU173" s="11" t="s">
        <v>48</v>
      </c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N173" s="12" t="s">
        <v>48</v>
      </c>
      <c r="GO173" s="12" t="s">
        <v>48</v>
      </c>
      <c r="GP173" s="12" t="s">
        <v>48</v>
      </c>
      <c r="GQ173" s="11"/>
      <c r="GR173" s="11"/>
      <c r="GS173" s="11"/>
      <c r="GT173" s="11"/>
      <c r="GU173" s="27"/>
      <c r="GV173" s="11"/>
      <c r="GW173" s="11" t="s">
        <v>48</v>
      </c>
      <c r="GX173" s="11"/>
      <c r="GY173" s="11"/>
      <c r="GZ173" s="11"/>
      <c r="HA173" s="11"/>
      <c r="HB173" s="11"/>
      <c r="HC173" s="11"/>
      <c r="HD173" s="11"/>
      <c r="HI173" s="12" t="s">
        <v>48</v>
      </c>
      <c r="HJ173" s="12" t="s">
        <v>48</v>
      </c>
      <c r="HK173" s="12" t="s">
        <v>48</v>
      </c>
      <c r="HL173" s="11"/>
      <c r="HM173" s="11"/>
      <c r="HN173" s="11"/>
      <c r="HO173" s="11"/>
      <c r="HP173" s="27"/>
      <c r="HQ173" s="11"/>
      <c r="HR173" s="11" t="s">
        <v>48</v>
      </c>
      <c r="HW173" s="12" t="s">
        <v>48</v>
      </c>
      <c r="HX173" s="12" t="s">
        <v>48</v>
      </c>
      <c r="HY173" s="12" t="s">
        <v>48</v>
      </c>
    </row>
    <row r="174" spans="2:233" x14ac:dyDescent="0.2">
      <c r="B174" s="8">
        <v>44070</v>
      </c>
      <c r="C174" s="11"/>
      <c r="D174" s="11"/>
      <c r="E174" s="11"/>
      <c r="F174" s="11"/>
      <c r="G174" s="27"/>
      <c r="H174" s="11"/>
      <c r="I174" s="11" t="s">
        <v>48</v>
      </c>
      <c r="J174" s="11"/>
      <c r="K174" s="11"/>
      <c r="L174" s="11"/>
      <c r="M174" s="11"/>
      <c r="N174" s="27"/>
      <c r="O174" s="11"/>
      <c r="P174" s="11" t="s">
        <v>48</v>
      </c>
      <c r="Q174" s="11"/>
      <c r="R174" s="11"/>
      <c r="S174" s="11"/>
      <c r="T174" s="11"/>
      <c r="U174" s="27"/>
      <c r="V174" s="11"/>
      <c r="W174" s="11" t="s">
        <v>48</v>
      </c>
      <c r="AB174" s="12" t="s">
        <v>48</v>
      </c>
      <c r="AC174" s="12" t="s">
        <v>48</v>
      </c>
      <c r="AD174" s="12" t="s">
        <v>48</v>
      </c>
      <c r="AE174" s="11"/>
      <c r="AF174" s="11"/>
      <c r="AG174" s="11"/>
      <c r="AH174" s="11"/>
      <c r="AI174" s="27"/>
      <c r="AJ174" s="11"/>
      <c r="AK174" s="11" t="s">
        <v>48</v>
      </c>
      <c r="AP174" s="12" t="s">
        <v>48</v>
      </c>
      <c r="AQ174" s="12" t="s">
        <v>48</v>
      </c>
      <c r="AR174" s="12" t="s">
        <v>48</v>
      </c>
      <c r="AS174" s="11"/>
      <c r="AT174" s="11"/>
      <c r="AU174" s="11"/>
      <c r="AV174" s="11"/>
      <c r="AW174" s="27"/>
      <c r="AX174" s="11"/>
      <c r="AY174" s="11" t="s">
        <v>48</v>
      </c>
      <c r="BD174" s="12" t="s">
        <v>48</v>
      </c>
      <c r="BE174" s="12" t="s">
        <v>48</v>
      </c>
      <c r="BF174" s="12" t="s">
        <v>48</v>
      </c>
      <c r="BG174" s="11"/>
      <c r="BH174" s="11"/>
      <c r="BI174" s="11"/>
      <c r="BJ174" s="11"/>
      <c r="BK174" s="27"/>
      <c r="BL174" s="11"/>
      <c r="BM174" s="11" t="s">
        <v>48</v>
      </c>
      <c r="BR174" s="12" t="s">
        <v>48</v>
      </c>
      <c r="BS174" s="12" t="s">
        <v>48</v>
      </c>
      <c r="BT174" s="12" t="s">
        <v>48</v>
      </c>
      <c r="BU174" s="11"/>
      <c r="BV174" s="11"/>
      <c r="BW174" s="11"/>
      <c r="BX174" s="11"/>
      <c r="BY174" s="27"/>
      <c r="BZ174" s="11"/>
      <c r="CA174" s="11" t="s">
        <v>48</v>
      </c>
      <c r="CF174" s="12" t="s">
        <v>48</v>
      </c>
      <c r="CG174" s="12" t="s">
        <v>48</v>
      </c>
      <c r="CH174" s="12" t="s">
        <v>48</v>
      </c>
      <c r="CI174" s="11"/>
      <c r="CJ174" s="11"/>
      <c r="CK174" s="11"/>
      <c r="CL174" s="11"/>
      <c r="CM174" s="27"/>
      <c r="CN174" s="11"/>
      <c r="CO174" s="11" t="s">
        <v>48</v>
      </c>
      <c r="CT174" s="12" t="s">
        <v>48</v>
      </c>
      <c r="CU174" s="12" t="s">
        <v>48</v>
      </c>
      <c r="CV174" s="12" t="s">
        <v>48</v>
      </c>
      <c r="CW174" s="11"/>
      <c r="CX174" s="11"/>
      <c r="CY174" s="11"/>
      <c r="CZ174" s="11"/>
      <c r="DA174" s="27"/>
      <c r="DB174" s="11"/>
      <c r="DC174" s="11" t="s">
        <v>48</v>
      </c>
      <c r="DH174" s="12" t="s">
        <v>48</v>
      </c>
      <c r="DI174" s="12" t="s">
        <v>48</v>
      </c>
      <c r="DJ174" s="12" t="s">
        <v>48</v>
      </c>
      <c r="DK174" s="11"/>
      <c r="DL174" s="11"/>
      <c r="DM174" s="11"/>
      <c r="DN174" s="11"/>
      <c r="DO174" s="27"/>
      <c r="DP174" s="11"/>
      <c r="DQ174" s="11" t="s">
        <v>48</v>
      </c>
      <c r="DV174" s="12" t="s">
        <v>48</v>
      </c>
      <c r="DW174" s="12" t="s">
        <v>48</v>
      </c>
      <c r="DX174" s="12" t="s">
        <v>48</v>
      </c>
      <c r="DY174" s="11"/>
      <c r="DZ174" s="11"/>
      <c r="EA174" s="11"/>
      <c r="EB174" s="11"/>
      <c r="EC174" s="27"/>
      <c r="ED174" s="11"/>
      <c r="EE174" s="11" t="s">
        <v>48</v>
      </c>
      <c r="EJ174" s="12" t="s">
        <v>48</v>
      </c>
      <c r="EK174" s="12" t="s">
        <v>48</v>
      </c>
      <c r="EL174" s="12" t="s">
        <v>48</v>
      </c>
      <c r="EM174" s="11"/>
      <c r="EN174" s="11"/>
      <c r="EO174" s="11"/>
      <c r="EP174" s="11"/>
      <c r="EQ174" s="27"/>
      <c r="ER174" s="11"/>
      <c r="ES174" s="11" t="s">
        <v>48</v>
      </c>
      <c r="EX174" s="12" t="s">
        <v>48</v>
      </c>
      <c r="EY174" s="12" t="s">
        <v>48</v>
      </c>
      <c r="EZ174" s="12" t="s">
        <v>48</v>
      </c>
      <c r="FA174" s="11"/>
      <c r="FB174" s="11"/>
      <c r="FC174" s="11"/>
      <c r="FD174" s="11"/>
      <c r="FE174" s="27"/>
      <c r="FF174" s="11"/>
      <c r="FG174" s="11" t="s">
        <v>48</v>
      </c>
      <c r="FL174" s="12" t="s">
        <v>48</v>
      </c>
      <c r="FM174" s="12" t="s">
        <v>48</v>
      </c>
      <c r="FN174" s="12" t="s">
        <v>48</v>
      </c>
      <c r="FO174" s="11"/>
      <c r="FP174" s="11"/>
      <c r="FQ174" s="11"/>
      <c r="FR174" s="11"/>
      <c r="FS174" s="27"/>
      <c r="FT174" s="11"/>
      <c r="FU174" s="11" t="s">
        <v>48</v>
      </c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N174" s="12" t="s">
        <v>48</v>
      </c>
      <c r="GO174" s="12" t="s">
        <v>48</v>
      </c>
      <c r="GP174" s="12" t="s">
        <v>48</v>
      </c>
      <c r="GQ174" s="11"/>
      <c r="GR174" s="11"/>
      <c r="GS174" s="11"/>
      <c r="GT174" s="11"/>
      <c r="GU174" s="27"/>
      <c r="GV174" s="11"/>
      <c r="GW174" s="11" t="s">
        <v>48</v>
      </c>
      <c r="GX174" s="11"/>
      <c r="GY174" s="11"/>
      <c r="GZ174" s="11"/>
      <c r="HA174" s="11"/>
      <c r="HB174" s="11"/>
      <c r="HC174" s="11"/>
      <c r="HD174" s="11"/>
      <c r="HI174" s="12" t="s">
        <v>48</v>
      </c>
      <c r="HJ174" s="12" t="s">
        <v>48</v>
      </c>
      <c r="HK174" s="12" t="s">
        <v>48</v>
      </c>
      <c r="HL174" s="11"/>
      <c r="HM174" s="11"/>
      <c r="HN174" s="11"/>
      <c r="HO174" s="11"/>
      <c r="HP174" s="27"/>
      <c r="HQ174" s="11"/>
      <c r="HR174" s="11" t="s">
        <v>48</v>
      </c>
      <c r="HW174" s="12" t="s">
        <v>48</v>
      </c>
      <c r="HX174" s="12" t="s">
        <v>48</v>
      </c>
      <c r="HY174" s="12" t="s">
        <v>48</v>
      </c>
    </row>
    <row r="175" spans="2:233" x14ac:dyDescent="0.2">
      <c r="B175" s="8">
        <v>44071</v>
      </c>
      <c r="C175" s="11"/>
      <c r="D175" s="11"/>
      <c r="E175" s="11"/>
      <c r="F175" s="11"/>
      <c r="G175" s="27"/>
      <c r="H175" s="11"/>
      <c r="I175" s="11" t="s">
        <v>48</v>
      </c>
      <c r="J175" s="11"/>
      <c r="K175" s="11"/>
      <c r="L175" s="11"/>
      <c r="M175" s="11"/>
      <c r="N175" s="27"/>
      <c r="O175" s="11"/>
      <c r="P175" s="11" t="s">
        <v>48</v>
      </c>
      <c r="Q175" s="11"/>
      <c r="R175" s="11"/>
      <c r="S175" s="11"/>
      <c r="T175" s="11"/>
      <c r="U175" s="27"/>
      <c r="V175" s="11"/>
      <c r="W175" s="11" t="s">
        <v>48</v>
      </c>
      <c r="AB175" s="12" t="s">
        <v>48</v>
      </c>
      <c r="AC175" s="12" t="s">
        <v>48</v>
      </c>
      <c r="AD175" s="12" t="s">
        <v>48</v>
      </c>
      <c r="AE175" s="11"/>
      <c r="AF175" s="11"/>
      <c r="AG175" s="11"/>
      <c r="AH175" s="11"/>
      <c r="AI175" s="27"/>
      <c r="AJ175" s="11"/>
      <c r="AK175" s="11" t="s">
        <v>48</v>
      </c>
      <c r="AP175" s="12" t="s">
        <v>48</v>
      </c>
      <c r="AQ175" s="12" t="s">
        <v>48</v>
      </c>
      <c r="AR175" s="12" t="s">
        <v>48</v>
      </c>
      <c r="AS175" s="11"/>
      <c r="AT175" s="11"/>
      <c r="AU175" s="11"/>
      <c r="AV175" s="11"/>
      <c r="AW175" s="27"/>
      <c r="AX175" s="11"/>
      <c r="AY175" s="11" t="s">
        <v>48</v>
      </c>
      <c r="BD175" s="12" t="s">
        <v>48</v>
      </c>
      <c r="BE175" s="12" t="s">
        <v>48</v>
      </c>
      <c r="BF175" s="12" t="s">
        <v>48</v>
      </c>
      <c r="BG175" s="11"/>
      <c r="BH175" s="11"/>
      <c r="BI175" s="11"/>
      <c r="BJ175" s="11"/>
      <c r="BK175" s="27"/>
      <c r="BL175" s="11"/>
      <c r="BM175" s="11" t="s">
        <v>48</v>
      </c>
      <c r="BR175" s="12" t="s">
        <v>48</v>
      </c>
      <c r="BS175" s="12" t="s">
        <v>48</v>
      </c>
      <c r="BT175" s="12" t="s">
        <v>48</v>
      </c>
      <c r="BU175" s="11"/>
      <c r="BV175" s="11"/>
      <c r="BW175" s="11"/>
      <c r="BX175" s="11"/>
      <c r="BY175" s="27"/>
      <c r="BZ175" s="11"/>
      <c r="CA175" s="11" t="s">
        <v>48</v>
      </c>
      <c r="CF175" s="12" t="s">
        <v>48</v>
      </c>
      <c r="CG175" s="12" t="s">
        <v>48</v>
      </c>
      <c r="CH175" s="12" t="s">
        <v>48</v>
      </c>
      <c r="CI175" s="11"/>
      <c r="CJ175" s="11"/>
      <c r="CK175" s="11"/>
      <c r="CL175" s="11"/>
      <c r="CM175" s="27"/>
      <c r="CN175" s="11"/>
      <c r="CO175" s="11" t="s">
        <v>48</v>
      </c>
      <c r="CT175" s="12" t="s">
        <v>48</v>
      </c>
      <c r="CU175" s="12" t="s">
        <v>48</v>
      </c>
      <c r="CV175" s="12" t="s">
        <v>48</v>
      </c>
      <c r="CW175" s="11"/>
      <c r="CX175" s="11"/>
      <c r="CY175" s="11"/>
      <c r="CZ175" s="11"/>
      <c r="DA175" s="27"/>
      <c r="DB175" s="11"/>
      <c r="DC175" s="11" t="s">
        <v>48</v>
      </c>
      <c r="DH175" s="12" t="s">
        <v>48</v>
      </c>
      <c r="DI175" s="12" t="s">
        <v>48</v>
      </c>
      <c r="DJ175" s="12" t="s">
        <v>48</v>
      </c>
      <c r="DK175" s="11"/>
      <c r="DL175" s="11"/>
      <c r="DM175" s="11"/>
      <c r="DN175" s="11"/>
      <c r="DO175" s="27"/>
      <c r="DP175" s="11"/>
      <c r="DQ175" s="11" t="s">
        <v>48</v>
      </c>
      <c r="DV175" s="12" t="s">
        <v>48</v>
      </c>
      <c r="DW175" s="12" t="s">
        <v>48</v>
      </c>
      <c r="DX175" s="12" t="s">
        <v>48</v>
      </c>
      <c r="DY175" s="11"/>
      <c r="DZ175" s="11"/>
      <c r="EA175" s="11"/>
      <c r="EB175" s="11"/>
      <c r="EC175" s="27"/>
      <c r="ED175" s="11"/>
      <c r="EE175" s="11" t="s">
        <v>48</v>
      </c>
      <c r="EJ175" s="12" t="s">
        <v>48</v>
      </c>
      <c r="EK175" s="12" t="s">
        <v>48</v>
      </c>
      <c r="EL175" s="12" t="s">
        <v>48</v>
      </c>
      <c r="EM175" s="11"/>
      <c r="EN175" s="11"/>
      <c r="EO175" s="11"/>
      <c r="EP175" s="11"/>
      <c r="EQ175" s="27"/>
      <c r="ER175" s="11"/>
      <c r="ES175" s="11" t="s">
        <v>48</v>
      </c>
      <c r="EX175" s="12" t="s">
        <v>48</v>
      </c>
      <c r="EY175" s="12" t="s">
        <v>48</v>
      </c>
      <c r="EZ175" s="12" t="s">
        <v>48</v>
      </c>
      <c r="FA175" s="11"/>
      <c r="FB175" s="11"/>
      <c r="FC175" s="11"/>
      <c r="FD175" s="11"/>
      <c r="FE175" s="27"/>
      <c r="FF175" s="11"/>
      <c r="FG175" s="11" t="s">
        <v>48</v>
      </c>
      <c r="FL175" s="12" t="s">
        <v>48</v>
      </c>
      <c r="FM175" s="12" t="s">
        <v>48</v>
      </c>
      <c r="FN175" s="12" t="s">
        <v>48</v>
      </c>
      <c r="FO175" s="11"/>
      <c r="FP175" s="11"/>
      <c r="FQ175" s="11"/>
      <c r="FR175" s="11"/>
      <c r="FS175" s="27"/>
      <c r="FT175" s="11"/>
      <c r="FU175" s="11" t="s">
        <v>48</v>
      </c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N175" s="12" t="s">
        <v>48</v>
      </c>
      <c r="GO175" s="12" t="s">
        <v>48</v>
      </c>
      <c r="GP175" s="12" t="s">
        <v>48</v>
      </c>
      <c r="GQ175" s="11"/>
      <c r="GR175" s="11"/>
      <c r="GS175" s="11"/>
      <c r="GT175" s="11"/>
      <c r="GU175" s="27"/>
      <c r="GV175" s="11"/>
      <c r="GW175" s="11" t="s">
        <v>48</v>
      </c>
      <c r="GX175" s="11"/>
      <c r="GY175" s="11"/>
      <c r="GZ175" s="11"/>
      <c r="HA175" s="11"/>
      <c r="HB175" s="11"/>
      <c r="HC175" s="11"/>
      <c r="HD175" s="11"/>
      <c r="HI175" s="12" t="s">
        <v>48</v>
      </c>
      <c r="HJ175" s="12" t="s">
        <v>48</v>
      </c>
      <c r="HK175" s="12" t="s">
        <v>48</v>
      </c>
      <c r="HL175" s="11"/>
      <c r="HM175" s="11"/>
      <c r="HN175" s="11"/>
      <c r="HO175" s="11"/>
      <c r="HP175" s="27"/>
      <c r="HQ175" s="11"/>
      <c r="HR175" s="11" t="s">
        <v>48</v>
      </c>
      <c r="HW175" s="12" t="s">
        <v>48</v>
      </c>
      <c r="HX175" s="12" t="s">
        <v>48</v>
      </c>
      <c r="HY175" s="12" t="s">
        <v>48</v>
      </c>
    </row>
    <row r="176" spans="2:233" x14ac:dyDescent="0.2">
      <c r="B176" s="8">
        <v>44072</v>
      </c>
      <c r="C176" s="11"/>
      <c r="D176" s="11"/>
      <c r="E176" s="11"/>
      <c r="F176" s="11"/>
      <c r="G176" s="27"/>
      <c r="H176" s="11"/>
      <c r="I176" s="11" t="s">
        <v>48</v>
      </c>
      <c r="J176" s="11"/>
      <c r="K176" s="11"/>
      <c r="L176" s="11"/>
      <c r="M176" s="11"/>
      <c r="N176" s="27"/>
      <c r="O176" s="11"/>
      <c r="P176" s="11" t="s">
        <v>48</v>
      </c>
      <c r="Q176" s="11"/>
      <c r="R176" s="11"/>
      <c r="S176" s="11"/>
      <c r="T176" s="11"/>
      <c r="U176" s="27"/>
      <c r="V176" s="11"/>
      <c r="W176" s="11" t="s">
        <v>48</v>
      </c>
      <c r="AB176" s="12" t="s">
        <v>48</v>
      </c>
      <c r="AC176" s="12" t="s">
        <v>48</v>
      </c>
      <c r="AD176" s="12" t="s">
        <v>48</v>
      </c>
      <c r="AE176" s="11"/>
      <c r="AF176" s="11"/>
      <c r="AG176" s="11"/>
      <c r="AH176" s="11"/>
      <c r="AI176" s="27"/>
      <c r="AJ176" s="11"/>
      <c r="AK176" s="11" t="s">
        <v>48</v>
      </c>
      <c r="AP176" s="12" t="s">
        <v>48</v>
      </c>
      <c r="AQ176" s="12" t="s">
        <v>48</v>
      </c>
      <c r="AR176" s="12" t="s">
        <v>48</v>
      </c>
      <c r="AS176" s="11"/>
      <c r="AT176" s="11"/>
      <c r="AU176" s="11"/>
      <c r="AV176" s="11"/>
      <c r="AW176" s="27"/>
      <c r="AX176" s="11"/>
      <c r="AY176" s="11" t="s">
        <v>48</v>
      </c>
      <c r="BD176" s="12" t="s">
        <v>48</v>
      </c>
      <c r="BE176" s="12" t="s">
        <v>48</v>
      </c>
      <c r="BF176" s="12" t="s">
        <v>48</v>
      </c>
      <c r="BG176" s="11"/>
      <c r="BH176" s="11"/>
      <c r="BI176" s="11"/>
      <c r="BJ176" s="11"/>
      <c r="BK176" s="27"/>
      <c r="BL176" s="11"/>
      <c r="BM176" s="11" t="s">
        <v>48</v>
      </c>
      <c r="BR176" s="12" t="s">
        <v>48</v>
      </c>
      <c r="BS176" s="12" t="s">
        <v>48</v>
      </c>
      <c r="BT176" s="12" t="s">
        <v>48</v>
      </c>
      <c r="BU176" s="11"/>
      <c r="BV176" s="11"/>
      <c r="BW176" s="11"/>
      <c r="BX176" s="11"/>
      <c r="BY176" s="27"/>
      <c r="BZ176" s="11"/>
      <c r="CA176" s="11" t="s">
        <v>48</v>
      </c>
      <c r="CF176" s="12" t="s">
        <v>48</v>
      </c>
      <c r="CG176" s="12" t="s">
        <v>48</v>
      </c>
      <c r="CH176" s="12" t="s">
        <v>48</v>
      </c>
      <c r="CI176" s="11"/>
      <c r="CJ176" s="11"/>
      <c r="CK176" s="11"/>
      <c r="CL176" s="11"/>
      <c r="CM176" s="27"/>
      <c r="CN176" s="11"/>
      <c r="CO176" s="11" t="s">
        <v>48</v>
      </c>
      <c r="CT176" s="12" t="s">
        <v>48</v>
      </c>
      <c r="CU176" s="12" t="s">
        <v>48</v>
      </c>
      <c r="CV176" s="12" t="s">
        <v>48</v>
      </c>
      <c r="CW176" s="11"/>
      <c r="CX176" s="11"/>
      <c r="CY176" s="11"/>
      <c r="CZ176" s="11"/>
      <c r="DA176" s="27"/>
      <c r="DB176" s="11"/>
      <c r="DC176" s="11" t="s">
        <v>48</v>
      </c>
      <c r="DH176" s="12" t="s">
        <v>48</v>
      </c>
      <c r="DI176" s="12" t="s">
        <v>48</v>
      </c>
      <c r="DJ176" s="12" t="s">
        <v>48</v>
      </c>
      <c r="DK176" s="11"/>
      <c r="DL176" s="11"/>
      <c r="DM176" s="11"/>
      <c r="DN176" s="11"/>
      <c r="DO176" s="27"/>
      <c r="DP176" s="11"/>
      <c r="DQ176" s="11" t="s">
        <v>48</v>
      </c>
      <c r="DV176" s="12" t="s">
        <v>48</v>
      </c>
      <c r="DW176" s="12" t="s">
        <v>48</v>
      </c>
      <c r="DX176" s="12" t="s">
        <v>48</v>
      </c>
      <c r="DY176" s="11"/>
      <c r="DZ176" s="11"/>
      <c r="EA176" s="11"/>
      <c r="EB176" s="11"/>
      <c r="EC176" s="27"/>
      <c r="ED176" s="11"/>
      <c r="EE176" s="11" t="s">
        <v>48</v>
      </c>
      <c r="EJ176" s="12" t="s">
        <v>48</v>
      </c>
      <c r="EK176" s="12" t="s">
        <v>48</v>
      </c>
      <c r="EL176" s="12" t="s">
        <v>48</v>
      </c>
      <c r="EM176" s="11"/>
      <c r="EN176" s="11"/>
      <c r="EO176" s="11"/>
      <c r="EP176" s="11"/>
      <c r="EQ176" s="27"/>
      <c r="ER176" s="11"/>
      <c r="ES176" s="11" t="s">
        <v>48</v>
      </c>
      <c r="EX176" s="12" t="s">
        <v>48</v>
      </c>
      <c r="EY176" s="12" t="s">
        <v>48</v>
      </c>
      <c r="EZ176" s="12" t="s">
        <v>48</v>
      </c>
      <c r="FA176" s="11"/>
      <c r="FB176" s="11"/>
      <c r="FC176" s="11"/>
      <c r="FD176" s="11"/>
      <c r="FE176" s="27"/>
      <c r="FF176" s="11"/>
      <c r="FG176" s="11" t="s">
        <v>48</v>
      </c>
      <c r="FL176" s="12" t="s">
        <v>48</v>
      </c>
      <c r="FM176" s="12" t="s">
        <v>48</v>
      </c>
      <c r="FN176" s="12" t="s">
        <v>48</v>
      </c>
      <c r="FO176" s="11"/>
      <c r="FP176" s="11"/>
      <c r="FQ176" s="11"/>
      <c r="FR176" s="11"/>
      <c r="FS176" s="27"/>
      <c r="FT176" s="11"/>
      <c r="FU176" s="11" t="s">
        <v>48</v>
      </c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N176" s="12" t="s">
        <v>48</v>
      </c>
      <c r="GO176" s="12" t="s">
        <v>48</v>
      </c>
      <c r="GP176" s="12" t="s">
        <v>48</v>
      </c>
      <c r="GQ176" s="11"/>
      <c r="GR176" s="11"/>
      <c r="GS176" s="11"/>
      <c r="GT176" s="11"/>
      <c r="GU176" s="27"/>
      <c r="GV176" s="11"/>
      <c r="GW176" s="11" t="s">
        <v>48</v>
      </c>
      <c r="GX176" s="11"/>
      <c r="GY176" s="11"/>
      <c r="GZ176" s="11"/>
      <c r="HA176" s="11"/>
      <c r="HB176" s="11"/>
      <c r="HC176" s="11"/>
      <c r="HD176" s="11"/>
      <c r="HI176" s="12" t="s">
        <v>48</v>
      </c>
      <c r="HJ176" s="12" t="s">
        <v>48</v>
      </c>
      <c r="HK176" s="12" t="s">
        <v>48</v>
      </c>
      <c r="HL176" s="11"/>
      <c r="HM176" s="11"/>
      <c r="HN176" s="11"/>
      <c r="HO176" s="11"/>
      <c r="HP176" s="27"/>
      <c r="HQ176" s="11"/>
      <c r="HR176" s="11" t="s">
        <v>48</v>
      </c>
      <c r="HW176" s="12" t="s">
        <v>48</v>
      </c>
      <c r="HX176" s="12" t="s">
        <v>48</v>
      </c>
      <c r="HY176" s="12" t="s">
        <v>48</v>
      </c>
    </row>
    <row r="177" spans="2:233" x14ac:dyDescent="0.2">
      <c r="B177" s="8">
        <v>44073</v>
      </c>
      <c r="C177" s="11"/>
      <c r="D177" s="11"/>
      <c r="E177" s="11"/>
      <c r="F177" s="11"/>
      <c r="G177" s="27"/>
      <c r="H177" s="11"/>
      <c r="I177" s="11" t="s">
        <v>48</v>
      </c>
      <c r="J177" s="11"/>
      <c r="K177" s="11"/>
      <c r="L177" s="11"/>
      <c r="M177" s="11"/>
      <c r="N177" s="27"/>
      <c r="O177" s="11"/>
      <c r="P177" s="11" t="s">
        <v>48</v>
      </c>
      <c r="Q177" s="11"/>
      <c r="R177" s="11"/>
      <c r="S177" s="11"/>
      <c r="T177" s="11"/>
      <c r="U177" s="27"/>
      <c r="V177" s="11"/>
      <c r="W177" s="11" t="s">
        <v>48</v>
      </c>
      <c r="AB177" s="12" t="s">
        <v>48</v>
      </c>
      <c r="AC177" s="12" t="s">
        <v>48</v>
      </c>
      <c r="AD177" s="12" t="s">
        <v>48</v>
      </c>
      <c r="AE177" s="11"/>
      <c r="AF177" s="11"/>
      <c r="AG177" s="11"/>
      <c r="AH177" s="11"/>
      <c r="AI177" s="27"/>
      <c r="AJ177" s="11"/>
      <c r="AK177" s="11" t="s">
        <v>48</v>
      </c>
      <c r="AP177" s="12" t="s">
        <v>48</v>
      </c>
      <c r="AQ177" s="12" t="s">
        <v>48</v>
      </c>
      <c r="AR177" s="12" t="s">
        <v>48</v>
      </c>
      <c r="AS177" s="11"/>
      <c r="AT177" s="11"/>
      <c r="AU177" s="11"/>
      <c r="AV177" s="11"/>
      <c r="AW177" s="27"/>
      <c r="AX177" s="11"/>
      <c r="AY177" s="11" t="s">
        <v>48</v>
      </c>
      <c r="BD177" s="12" t="s">
        <v>48</v>
      </c>
      <c r="BE177" s="12" t="s">
        <v>48</v>
      </c>
      <c r="BF177" s="12" t="s">
        <v>48</v>
      </c>
      <c r="BG177" s="11"/>
      <c r="BH177" s="11"/>
      <c r="BI177" s="11"/>
      <c r="BJ177" s="11"/>
      <c r="BK177" s="27"/>
      <c r="BL177" s="11"/>
      <c r="BM177" s="11" t="s">
        <v>48</v>
      </c>
      <c r="BR177" s="12" t="s">
        <v>48</v>
      </c>
      <c r="BS177" s="12" t="s">
        <v>48</v>
      </c>
      <c r="BT177" s="12" t="s">
        <v>48</v>
      </c>
      <c r="BU177" s="11"/>
      <c r="BV177" s="11"/>
      <c r="BW177" s="11"/>
      <c r="BX177" s="11"/>
      <c r="BY177" s="27"/>
      <c r="BZ177" s="11"/>
      <c r="CA177" s="11" t="s">
        <v>48</v>
      </c>
      <c r="CF177" s="12" t="s">
        <v>48</v>
      </c>
      <c r="CG177" s="12" t="s">
        <v>48</v>
      </c>
      <c r="CH177" s="12" t="s">
        <v>48</v>
      </c>
      <c r="CI177" s="11"/>
      <c r="CJ177" s="11"/>
      <c r="CK177" s="11"/>
      <c r="CL177" s="11"/>
      <c r="CM177" s="27"/>
      <c r="CN177" s="11"/>
      <c r="CO177" s="11" t="s">
        <v>48</v>
      </c>
      <c r="CT177" s="12" t="s">
        <v>48</v>
      </c>
      <c r="CU177" s="12" t="s">
        <v>48</v>
      </c>
      <c r="CV177" s="12" t="s">
        <v>48</v>
      </c>
      <c r="CW177" s="11"/>
      <c r="CX177" s="11"/>
      <c r="CY177" s="11"/>
      <c r="CZ177" s="11"/>
      <c r="DA177" s="27"/>
      <c r="DB177" s="11"/>
      <c r="DC177" s="11" t="s">
        <v>48</v>
      </c>
      <c r="DH177" s="12" t="s">
        <v>48</v>
      </c>
      <c r="DI177" s="12" t="s">
        <v>48</v>
      </c>
      <c r="DJ177" s="12" t="s">
        <v>48</v>
      </c>
      <c r="DK177" s="11"/>
      <c r="DL177" s="11"/>
      <c r="DM177" s="11"/>
      <c r="DN177" s="11"/>
      <c r="DO177" s="27"/>
      <c r="DP177" s="11"/>
      <c r="DQ177" s="11" t="s">
        <v>48</v>
      </c>
      <c r="DV177" s="12" t="s">
        <v>48</v>
      </c>
      <c r="DW177" s="12" t="s">
        <v>48</v>
      </c>
      <c r="DX177" s="12" t="s">
        <v>48</v>
      </c>
      <c r="DY177" s="11"/>
      <c r="DZ177" s="11"/>
      <c r="EA177" s="11"/>
      <c r="EB177" s="11"/>
      <c r="EC177" s="27"/>
      <c r="ED177" s="11"/>
      <c r="EE177" s="11" t="s">
        <v>48</v>
      </c>
      <c r="EJ177" s="12" t="s">
        <v>48</v>
      </c>
      <c r="EK177" s="12" t="s">
        <v>48</v>
      </c>
      <c r="EL177" s="12" t="s">
        <v>48</v>
      </c>
      <c r="EM177" s="11"/>
      <c r="EN177" s="11"/>
      <c r="EO177" s="11"/>
      <c r="EP177" s="11"/>
      <c r="EQ177" s="27"/>
      <c r="ER177" s="11"/>
      <c r="ES177" s="11" t="s">
        <v>48</v>
      </c>
      <c r="EX177" s="12" t="s">
        <v>48</v>
      </c>
      <c r="EY177" s="12" t="s">
        <v>48</v>
      </c>
      <c r="EZ177" s="12" t="s">
        <v>48</v>
      </c>
      <c r="FA177" s="11"/>
      <c r="FB177" s="11"/>
      <c r="FC177" s="11"/>
      <c r="FD177" s="11"/>
      <c r="FE177" s="27"/>
      <c r="FF177" s="11"/>
      <c r="FG177" s="11" t="s">
        <v>48</v>
      </c>
      <c r="FL177" s="12" t="s">
        <v>48</v>
      </c>
      <c r="FM177" s="12" t="s">
        <v>48</v>
      </c>
      <c r="FN177" s="12" t="s">
        <v>48</v>
      </c>
      <c r="FO177" s="11"/>
      <c r="FP177" s="11"/>
      <c r="FQ177" s="11"/>
      <c r="FR177" s="11"/>
      <c r="FS177" s="27"/>
      <c r="FT177" s="11"/>
      <c r="FU177" s="11" t="s">
        <v>48</v>
      </c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N177" s="12" t="s">
        <v>48</v>
      </c>
      <c r="GO177" s="12" t="s">
        <v>48</v>
      </c>
      <c r="GP177" s="12" t="s">
        <v>48</v>
      </c>
      <c r="GQ177" s="11"/>
      <c r="GR177" s="11"/>
      <c r="GS177" s="11"/>
      <c r="GT177" s="11"/>
      <c r="GU177" s="27"/>
      <c r="GV177" s="11"/>
      <c r="GW177" s="11" t="s">
        <v>48</v>
      </c>
      <c r="GX177" s="11"/>
      <c r="GY177" s="11"/>
      <c r="GZ177" s="11"/>
      <c r="HA177" s="11"/>
      <c r="HB177" s="11"/>
      <c r="HC177" s="11"/>
      <c r="HD177" s="11"/>
      <c r="HI177" s="12" t="s">
        <v>48</v>
      </c>
      <c r="HJ177" s="12" t="s">
        <v>48</v>
      </c>
      <c r="HK177" s="12" t="s">
        <v>48</v>
      </c>
      <c r="HL177" s="11"/>
      <c r="HM177" s="11"/>
      <c r="HN177" s="11"/>
      <c r="HO177" s="11"/>
      <c r="HP177" s="27"/>
      <c r="HQ177" s="11"/>
      <c r="HR177" s="11" t="s">
        <v>48</v>
      </c>
      <c r="HW177" s="12" t="s">
        <v>48</v>
      </c>
      <c r="HX177" s="12" t="s">
        <v>48</v>
      </c>
      <c r="HY177" s="12" t="s">
        <v>48</v>
      </c>
    </row>
    <row r="178" spans="2:233" x14ac:dyDescent="0.2">
      <c r="B178" s="8">
        <v>44074</v>
      </c>
      <c r="C178" s="11"/>
      <c r="D178" s="11"/>
      <c r="E178" s="11"/>
      <c r="F178" s="11"/>
      <c r="G178" s="27"/>
      <c r="H178" s="11"/>
      <c r="I178" s="11" t="s">
        <v>48</v>
      </c>
      <c r="J178" s="11"/>
      <c r="K178" s="11"/>
      <c r="L178" s="11"/>
      <c r="M178" s="11"/>
      <c r="N178" s="27"/>
      <c r="O178" s="11"/>
      <c r="P178" s="11" t="s">
        <v>48</v>
      </c>
      <c r="Q178" s="11"/>
      <c r="R178" s="11"/>
      <c r="S178" s="11"/>
      <c r="T178" s="11"/>
      <c r="U178" s="27"/>
      <c r="V178" s="11"/>
      <c r="W178" s="11" t="s">
        <v>48</v>
      </c>
      <c r="AB178" s="12" t="s">
        <v>48</v>
      </c>
      <c r="AC178" s="12" t="s">
        <v>48</v>
      </c>
      <c r="AD178" s="12" t="s">
        <v>48</v>
      </c>
      <c r="AE178" s="11"/>
      <c r="AF178" s="11"/>
      <c r="AG178" s="11"/>
      <c r="AH178" s="11"/>
      <c r="AI178" s="27"/>
      <c r="AJ178" s="11"/>
      <c r="AK178" s="11" t="s">
        <v>48</v>
      </c>
      <c r="AP178" s="12" t="s">
        <v>48</v>
      </c>
      <c r="AQ178" s="12" t="s">
        <v>48</v>
      </c>
      <c r="AR178" s="12" t="s">
        <v>48</v>
      </c>
      <c r="AS178" s="11"/>
      <c r="AT178" s="11"/>
      <c r="AU178" s="11"/>
      <c r="AV178" s="11"/>
      <c r="AW178" s="27"/>
      <c r="AX178" s="11"/>
      <c r="AY178" s="11" t="s">
        <v>48</v>
      </c>
      <c r="BD178" s="12" t="s">
        <v>48</v>
      </c>
      <c r="BE178" s="12" t="s">
        <v>48</v>
      </c>
      <c r="BF178" s="12" t="s">
        <v>48</v>
      </c>
      <c r="BG178" s="11"/>
      <c r="BH178" s="11"/>
      <c r="BI178" s="11"/>
      <c r="BJ178" s="11"/>
      <c r="BK178" s="27"/>
      <c r="BL178" s="11"/>
      <c r="BM178" s="11" t="s">
        <v>48</v>
      </c>
      <c r="BR178" s="12" t="s">
        <v>48</v>
      </c>
      <c r="BS178" s="12" t="s">
        <v>48</v>
      </c>
      <c r="BT178" s="12" t="s">
        <v>48</v>
      </c>
      <c r="BU178" s="11"/>
      <c r="BV178" s="11"/>
      <c r="BW178" s="11"/>
      <c r="BX178" s="11"/>
      <c r="BY178" s="27"/>
      <c r="BZ178" s="11"/>
      <c r="CA178" s="11" t="s">
        <v>48</v>
      </c>
      <c r="CF178" s="12" t="s">
        <v>48</v>
      </c>
      <c r="CG178" s="12" t="s">
        <v>48</v>
      </c>
      <c r="CH178" s="12" t="s">
        <v>48</v>
      </c>
      <c r="CI178" s="11"/>
      <c r="CJ178" s="11"/>
      <c r="CK178" s="11"/>
      <c r="CL178" s="11"/>
      <c r="CM178" s="27"/>
      <c r="CN178" s="11"/>
      <c r="CO178" s="11" t="s">
        <v>48</v>
      </c>
      <c r="CT178" s="12" t="s">
        <v>48</v>
      </c>
      <c r="CU178" s="12" t="s">
        <v>48</v>
      </c>
      <c r="CV178" s="12" t="s">
        <v>48</v>
      </c>
      <c r="CW178" s="11"/>
      <c r="CX178" s="11"/>
      <c r="CY178" s="11"/>
      <c r="CZ178" s="11"/>
      <c r="DA178" s="27"/>
      <c r="DB178" s="11"/>
      <c r="DC178" s="11" t="s">
        <v>48</v>
      </c>
      <c r="DH178" s="12" t="s">
        <v>48</v>
      </c>
      <c r="DI178" s="12" t="s">
        <v>48</v>
      </c>
      <c r="DJ178" s="12" t="s">
        <v>48</v>
      </c>
      <c r="DK178" s="11"/>
      <c r="DL178" s="11"/>
      <c r="DM178" s="11"/>
      <c r="DN178" s="11"/>
      <c r="DO178" s="27"/>
      <c r="DP178" s="11"/>
      <c r="DQ178" s="11" t="s">
        <v>48</v>
      </c>
      <c r="DV178" s="12" t="s">
        <v>48</v>
      </c>
      <c r="DW178" s="12" t="s">
        <v>48</v>
      </c>
      <c r="DX178" s="12" t="s">
        <v>48</v>
      </c>
      <c r="DY178" s="11"/>
      <c r="DZ178" s="11"/>
      <c r="EA178" s="11"/>
      <c r="EB178" s="11"/>
      <c r="EC178" s="27"/>
      <c r="ED178" s="11"/>
      <c r="EE178" s="11" t="s">
        <v>48</v>
      </c>
      <c r="EJ178" s="12" t="s">
        <v>48</v>
      </c>
      <c r="EK178" s="12" t="s">
        <v>48</v>
      </c>
      <c r="EL178" s="12" t="s">
        <v>48</v>
      </c>
      <c r="EM178" s="11"/>
      <c r="EN178" s="11"/>
      <c r="EO178" s="11"/>
      <c r="EP178" s="11"/>
      <c r="EQ178" s="27"/>
      <c r="ER178" s="11"/>
      <c r="ES178" s="11" t="s">
        <v>48</v>
      </c>
      <c r="EX178" s="12" t="s">
        <v>48</v>
      </c>
      <c r="EY178" s="12" t="s">
        <v>48</v>
      </c>
      <c r="EZ178" s="12" t="s">
        <v>48</v>
      </c>
      <c r="FA178" s="11"/>
      <c r="FB178" s="11"/>
      <c r="FC178" s="11"/>
      <c r="FD178" s="11"/>
      <c r="FE178" s="27"/>
      <c r="FF178" s="11"/>
      <c r="FG178" s="11" t="s">
        <v>48</v>
      </c>
      <c r="FL178" s="12" t="s">
        <v>48</v>
      </c>
      <c r="FM178" s="12" t="s">
        <v>48</v>
      </c>
      <c r="FN178" s="12" t="s">
        <v>48</v>
      </c>
      <c r="FO178" s="11"/>
      <c r="FP178" s="11"/>
      <c r="FQ178" s="11"/>
      <c r="FR178" s="11"/>
      <c r="FS178" s="27"/>
      <c r="FT178" s="11"/>
      <c r="FU178" s="11" t="s">
        <v>48</v>
      </c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N178" s="12" t="s">
        <v>48</v>
      </c>
      <c r="GO178" s="12" t="s">
        <v>48</v>
      </c>
      <c r="GP178" s="12" t="s">
        <v>48</v>
      </c>
      <c r="GQ178" s="11"/>
      <c r="GR178" s="11"/>
      <c r="GS178" s="11"/>
      <c r="GT178" s="11"/>
      <c r="GU178" s="27"/>
      <c r="GV178" s="11"/>
      <c r="GW178" s="11" t="s">
        <v>48</v>
      </c>
      <c r="GX178" s="11"/>
      <c r="GY178" s="11"/>
      <c r="GZ178" s="11"/>
      <c r="HA178" s="11"/>
      <c r="HB178" s="11"/>
      <c r="HC178" s="11"/>
      <c r="HD178" s="11"/>
      <c r="HI178" s="12" t="s">
        <v>48</v>
      </c>
      <c r="HJ178" s="12" t="s">
        <v>48</v>
      </c>
      <c r="HK178" s="12" t="s">
        <v>48</v>
      </c>
      <c r="HL178" s="11"/>
      <c r="HM178" s="11"/>
      <c r="HN178" s="11"/>
      <c r="HO178" s="11"/>
      <c r="HP178" s="27"/>
      <c r="HQ178" s="11"/>
      <c r="HR178" s="11" t="s">
        <v>48</v>
      </c>
      <c r="HW178" s="12" t="s">
        <v>48</v>
      </c>
      <c r="HX178" s="12" t="s">
        <v>48</v>
      </c>
      <c r="HY178" s="12" t="s">
        <v>48</v>
      </c>
    </row>
    <row r="179" spans="2:233" x14ac:dyDescent="0.2">
      <c r="B179" s="8">
        <v>44075</v>
      </c>
      <c r="C179" s="11"/>
      <c r="D179" s="11"/>
      <c r="E179" s="11"/>
      <c r="F179" s="11"/>
      <c r="G179" s="27"/>
      <c r="H179" s="11"/>
      <c r="I179" s="11" t="s">
        <v>48</v>
      </c>
      <c r="J179" s="11"/>
      <c r="K179" s="11"/>
      <c r="L179" s="11"/>
      <c r="M179" s="11"/>
      <c r="N179" s="27"/>
      <c r="O179" s="11"/>
      <c r="P179" s="11" t="s">
        <v>48</v>
      </c>
      <c r="Q179" s="11"/>
      <c r="R179" s="11"/>
      <c r="S179" s="11"/>
      <c r="T179" s="11"/>
      <c r="U179" s="27"/>
      <c r="V179" s="11"/>
      <c r="W179" s="11" t="s">
        <v>48</v>
      </c>
      <c r="AB179" s="12" t="s">
        <v>48</v>
      </c>
      <c r="AC179" s="12" t="s">
        <v>48</v>
      </c>
      <c r="AD179" s="12" t="s">
        <v>48</v>
      </c>
      <c r="AE179" s="11"/>
      <c r="AF179" s="11"/>
      <c r="AG179" s="11"/>
      <c r="AH179" s="11"/>
      <c r="AI179" s="27"/>
      <c r="AJ179" s="11"/>
      <c r="AK179" s="11" t="s">
        <v>48</v>
      </c>
      <c r="AP179" s="12" t="s">
        <v>48</v>
      </c>
      <c r="AQ179" s="12" t="s">
        <v>48</v>
      </c>
      <c r="AR179" s="12" t="s">
        <v>48</v>
      </c>
      <c r="AS179" s="11"/>
      <c r="AT179" s="11"/>
      <c r="AU179" s="11"/>
      <c r="AV179" s="11"/>
      <c r="AW179" s="27"/>
      <c r="AX179" s="11"/>
      <c r="AY179" s="11" t="s">
        <v>48</v>
      </c>
      <c r="BD179" s="12" t="s">
        <v>48</v>
      </c>
      <c r="BE179" s="12" t="s">
        <v>48</v>
      </c>
      <c r="BF179" s="12" t="s">
        <v>48</v>
      </c>
      <c r="BG179" s="11"/>
      <c r="BH179" s="11"/>
      <c r="BI179" s="11"/>
      <c r="BJ179" s="11"/>
      <c r="BK179" s="27"/>
      <c r="BL179" s="11"/>
      <c r="BM179" s="11" t="s">
        <v>48</v>
      </c>
      <c r="BR179" s="12" t="s">
        <v>48</v>
      </c>
      <c r="BS179" s="12" t="s">
        <v>48</v>
      </c>
      <c r="BT179" s="12" t="s">
        <v>48</v>
      </c>
      <c r="BU179" s="11"/>
      <c r="BV179" s="11"/>
      <c r="BW179" s="11"/>
      <c r="BX179" s="11"/>
      <c r="BY179" s="27"/>
      <c r="BZ179" s="11"/>
      <c r="CA179" s="11" t="s">
        <v>48</v>
      </c>
      <c r="CF179" s="12" t="s">
        <v>48</v>
      </c>
      <c r="CG179" s="12" t="s">
        <v>48</v>
      </c>
      <c r="CH179" s="12" t="s">
        <v>48</v>
      </c>
      <c r="CI179" s="11"/>
      <c r="CJ179" s="11"/>
      <c r="CK179" s="11"/>
      <c r="CL179" s="11"/>
      <c r="CM179" s="27"/>
      <c r="CN179" s="11"/>
      <c r="CO179" s="11" t="s">
        <v>48</v>
      </c>
      <c r="CT179" s="12" t="s">
        <v>48</v>
      </c>
      <c r="CU179" s="12" t="s">
        <v>48</v>
      </c>
      <c r="CV179" s="12" t="s">
        <v>48</v>
      </c>
      <c r="CW179" s="11"/>
      <c r="CX179" s="11"/>
      <c r="CY179" s="11"/>
      <c r="CZ179" s="11"/>
      <c r="DA179" s="27"/>
      <c r="DB179" s="11"/>
      <c r="DC179" s="11" t="s">
        <v>48</v>
      </c>
      <c r="DH179" s="12" t="s">
        <v>48</v>
      </c>
      <c r="DI179" s="12" t="s">
        <v>48</v>
      </c>
      <c r="DJ179" s="12" t="s">
        <v>48</v>
      </c>
      <c r="DK179" s="11"/>
      <c r="DL179" s="11"/>
      <c r="DM179" s="11"/>
      <c r="DN179" s="11"/>
      <c r="DO179" s="27"/>
      <c r="DP179" s="11"/>
      <c r="DQ179" s="11" t="s">
        <v>48</v>
      </c>
      <c r="DV179" s="12" t="s">
        <v>48</v>
      </c>
      <c r="DW179" s="12" t="s">
        <v>48</v>
      </c>
      <c r="DX179" s="12" t="s">
        <v>48</v>
      </c>
      <c r="DY179" s="11"/>
      <c r="DZ179" s="11"/>
      <c r="EA179" s="11"/>
      <c r="EB179" s="11"/>
      <c r="EC179" s="27"/>
      <c r="ED179" s="11"/>
      <c r="EE179" s="11" t="s">
        <v>48</v>
      </c>
      <c r="EJ179" s="12" t="s">
        <v>48</v>
      </c>
      <c r="EK179" s="12" t="s">
        <v>48</v>
      </c>
      <c r="EL179" s="12" t="s">
        <v>48</v>
      </c>
      <c r="EM179" s="11"/>
      <c r="EN179" s="11"/>
      <c r="EO179" s="11"/>
      <c r="EP179" s="11"/>
      <c r="EQ179" s="27"/>
      <c r="ER179" s="11"/>
      <c r="ES179" s="11" t="s">
        <v>48</v>
      </c>
      <c r="EX179" s="12" t="s">
        <v>48</v>
      </c>
      <c r="EY179" s="12" t="s">
        <v>48</v>
      </c>
      <c r="EZ179" s="12" t="s">
        <v>48</v>
      </c>
      <c r="FA179" s="11"/>
      <c r="FB179" s="11"/>
      <c r="FC179" s="11"/>
      <c r="FD179" s="11"/>
      <c r="FE179" s="27"/>
      <c r="FF179" s="11"/>
      <c r="FG179" s="11" t="s">
        <v>48</v>
      </c>
      <c r="FL179" s="12" t="s">
        <v>48</v>
      </c>
      <c r="FM179" s="12" t="s">
        <v>48</v>
      </c>
      <c r="FN179" s="12" t="s">
        <v>48</v>
      </c>
      <c r="FO179" s="11"/>
      <c r="FP179" s="11"/>
      <c r="FQ179" s="11"/>
      <c r="FR179" s="11"/>
      <c r="FS179" s="27"/>
      <c r="FT179" s="11"/>
      <c r="FU179" s="11" t="s">
        <v>48</v>
      </c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N179" s="12" t="s">
        <v>48</v>
      </c>
      <c r="GO179" s="12" t="s">
        <v>48</v>
      </c>
      <c r="GP179" s="12" t="s">
        <v>48</v>
      </c>
      <c r="GQ179" s="11"/>
      <c r="GR179" s="11"/>
      <c r="GS179" s="11"/>
      <c r="GT179" s="11"/>
      <c r="GU179" s="27"/>
      <c r="GV179" s="11"/>
      <c r="GW179" s="11" t="s">
        <v>48</v>
      </c>
      <c r="GX179" s="11"/>
      <c r="GY179" s="11"/>
      <c r="GZ179" s="11"/>
      <c r="HA179" s="11"/>
      <c r="HB179" s="11"/>
      <c r="HC179" s="11"/>
      <c r="HD179" s="11"/>
      <c r="HI179" s="12" t="s">
        <v>48</v>
      </c>
      <c r="HJ179" s="12" t="s">
        <v>48</v>
      </c>
      <c r="HK179" s="12" t="s">
        <v>48</v>
      </c>
      <c r="HL179" s="11"/>
      <c r="HM179" s="11"/>
      <c r="HN179" s="11"/>
      <c r="HO179" s="11"/>
      <c r="HP179" s="27"/>
      <c r="HQ179" s="11"/>
      <c r="HR179" s="11" t="s">
        <v>48</v>
      </c>
      <c r="HW179" s="12" t="s">
        <v>48</v>
      </c>
      <c r="HX179" s="12" t="s">
        <v>48</v>
      </c>
      <c r="HY179" s="12" t="s">
        <v>48</v>
      </c>
    </row>
    <row r="180" spans="2:233" x14ac:dyDescent="0.2">
      <c r="B180" s="8">
        <v>44076</v>
      </c>
      <c r="C180" s="11"/>
      <c r="D180" s="11"/>
      <c r="E180" s="11"/>
      <c r="F180" s="11"/>
      <c r="G180" s="27"/>
      <c r="H180" s="11"/>
      <c r="I180" s="11" t="s">
        <v>48</v>
      </c>
      <c r="J180" s="11"/>
      <c r="K180" s="11"/>
      <c r="L180" s="11"/>
      <c r="M180" s="11"/>
      <c r="N180" s="27"/>
      <c r="O180" s="11"/>
      <c r="P180" s="11" t="s">
        <v>48</v>
      </c>
      <c r="Q180" s="11"/>
      <c r="R180" s="11"/>
      <c r="S180" s="11"/>
      <c r="T180" s="11"/>
      <c r="U180" s="27"/>
      <c r="V180" s="11"/>
      <c r="W180" s="11" t="s">
        <v>48</v>
      </c>
      <c r="AB180" s="12" t="s">
        <v>48</v>
      </c>
      <c r="AC180" s="12" t="s">
        <v>48</v>
      </c>
      <c r="AD180" s="12" t="s">
        <v>48</v>
      </c>
      <c r="AE180" s="11"/>
      <c r="AF180" s="11"/>
      <c r="AG180" s="11"/>
      <c r="AH180" s="11"/>
      <c r="AI180" s="27"/>
      <c r="AJ180" s="11"/>
      <c r="AK180" s="11" t="s">
        <v>48</v>
      </c>
      <c r="AP180" s="12" t="s">
        <v>48</v>
      </c>
      <c r="AQ180" s="12" t="s">
        <v>48</v>
      </c>
      <c r="AR180" s="12" t="s">
        <v>48</v>
      </c>
      <c r="AS180" s="11"/>
      <c r="AT180" s="11"/>
      <c r="AU180" s="11"/>
      <c r="AV180" s="11"/>
      <c r="AW180" s="27"/>
      <c r="AX180" s="11"/>
      <c r="AY180" s="11" t="s">
        <v>48</v>
      </c>
      <c r="BD180" s="12" t="s">
        <v>48</v>
      </c>
      <c r="BE180" s="12" t="s">
        <v>48</v>
      </c>
      <c r="BF180" s="12" t="s">
        <v>48</v>
      </c>
      <c r="BG180" s="11"/>
      <c r="BH180" s="11"/>
      <c r="BI180" s="11"/>
      <c r="BJ180" s="11"/>
      <c r="BK180" s="27"/>
      <c r="BL180" s="11"/>
      <c r="BM180" s="11" t="s">
        <v>48</v>
      </c>
      <c r="BR180" s="12" t="s">
        <v>48</v>
      </c>
      <c r="BS180" s="12" t="s">
        <v>48</v>
      </c>
      <c r="BT180" s="12" t="s">
        <v>48</v>
      </c>
      <c r="BU180" s="11"/>
      <c r="BV180" s="11"/>
      <c r="BW180" s="11"/>
      <c r="BX180" s="11"/>
      <c r="BY180" s="27"/>
      <c r="BZ180" s="11"/>
      <c r="CA180" s="11" t="s">
        <v>48</v>
      </c>
      <c r="CF180" s="12" t="s">
        <v>48</v>
      </c>
      <c r="CG180" s="12" t="s">
        <v>48</v>
      </c>
      <c r="CH180" s="12" t="s">
        <v>48</v>
      </c>
      <c r="CI180" s="11"/>
      <c r="CJ180" s="11"/>
      <c r="CK180" s="11"/>
      <c r="CL180" s="11"/>
      <c r="CM180" s="27"/>
      <c r="CN180" s="11"/>
      <c r="CO180" s="11" t="s">
        <v>48</v>
      </c>
      <c r="CT180" s="12" t="s">
        <v>48</v>
      </c>
      <c r="CU180" s="12" t="s">
        <v>48</v>
      </c>
      <c r="CV180" s="12" t="s">
        <v>48</v>
      </c>
      <c r="CW180" s="11"/>
      <c r="CX180" s="11"/>
      <c r="CY180" s="11"/>
      <c r="CZ180" s="11"/>
      <c r="DA180" s="27"/>
      <c r="DB180" s="11"/>
      <c r="DC180" s="11" t="s">
        <v>48</v>
      </c>
      <c r="DH180" s="12" t="s">
        <v>48</v>
      </c>
      <c r="DI180" s="12" t="s">
        <v>48</v>
      </c>
      <c r="DJ180" s="12" t="s">
        <v>48</v>
      </c>
      <c r="DK180" s="11"/>
      <c r="DL180" s="11"/>
      <c r="DM180" s="11"/>
      <c r="DN180" s="11"/>
      <c r="DO180" s="27"/>
      <c r="DP180" s="11"/>
      <c r="DQ180" s="11" t="s">
        <v>48</v>
      </c>
      <c r="DV180" s="12" t="s">
        <v>48</v>
      </c>
      <c r="DW180" s="12" t="s">
        <v>48</v>
      </c>
      <c r="DX180" s="12" t="s">
        <v>48</v>
      </c>
      <c r="DY180" s="11"/>
      <c r="DZ180" s="11"/>
      <c r="EA180" s="11"/>
      <c r="EB180" s="11"/>
      <c r="EC180" s="27"/>
      <c r="ED180" s="11"/>
      <c r="EE180" s="11" t="s">
        <v>48</v>
      </c>
      <c r="EJ180" s="12" t="s">
        <v>48</v>
      </c>
      <c r="EK180" s="12" t="s">
        <v>48</v>
      </c>
      <c r="EL180" s="12" t="s">
        <v>48</v>
      </c>
      <c r="EM180" s="11"/>
      <c r="EN180" s="11"/>
      <c r="EO180" s="11"/>
      <c r="EP180" s="11"/>
      <c r="EQ180" s="27"/>
      <c r="ER180" s="11"/>
      <c r="ES180" s="11" t="s">
        <v>48</v>
      </c>
      <c r="EX180" s="12" t="s">
        <v>48</v>
      </c>
      <c r="EY180" s="12" t="s">
        <v>48</v>
      </c>
      <c r="EZ180" s="12" t="s">
        <v>48</v>
      </c>
      <c r="FA180" s="11"/>
      <c r="FB180" s="11"/>
      <c r="FC180" s="11"/>
      <c r="FD180" s="11"/>
      <c r="FE180" s="27"/>
      <c r="FF180" s="11"/>
      <c r="FG180" s="11" t="s">
        <v>48</v>
      </c>
      <c r="FL180" s="12" t="s">
        <v>48</v>
      </c>
      <c r="FM180" s="12" t="s">
        <v>48</v>
      </c>
      <c r="FN180" s="12" t="s">
        <v>48</v>
      </c>
      <c r="FO180" s="11"/>
      <c r="FP180" s="11"/>
      <c r="FQ180" s="11"/>
      <c r="FR180" s="11"/>
      <c r="FS180" s="27"/>
      <c r="FT180" s="11"/>
      <c r="FU180" s="11" t="s">
        <v>48</v>
      </c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N180" s="12" t="s">
        <v>48</v>
      </c>
      <c r="GO180" s="12" t="s">
        <v>48</v>
      </c>
      <c r="GP180" s="12" t="s">
        <v>48</v>
      </c>
      <c r="GQ180" s="11"/>
      <c r="GR180" s="11"/>
      <c r="GS180" s="11"/>
      <c r="GT180" s="11"/>
      <c r="GU180" s="27"/>
      <c r="GV180" s="11"/>
      <c r="GW180" s="11" t="s">
        <v>48</v>
      </c>
      <c r="GX180" s="11"/>
      <c r="GY180" s="11"/>
      <c r="GZ180" s="11"/>
      <c r="HA180" s="11"/>
      <c r="HB180" s="11"/>
      <c r="HC180" s="11"/>
      <c r="HD180" s="11"/>
      <c r="HI180" s="12" t="s">
        <v>48</v>
      </c>
      <c r="HJ180" s="12" t="s">
        <v>48</v>
      </c>
      <c r="HK180" s="12" t="s">
        <v>48</v>
      </c>
      <c r="HL180" s="11"/>
      <c r="HM180" s="11"/>
      <c r="HN180" s="11"/>
      <c r="HO180" s="11"/>
      <c r="HP180" s="27"/>
      <c r="HQ180" s="11"/>
      <c r="HR180" s="11" t="s">
        <v>48</v>
      </c>
      <c r="HW180" s="12" t="s">
        <v>48</v>
      </c>
      <c r="HX180" s="12" t="s">
        <v>48</v>
      </c>
      <c r="HY180" s="12" t="s">
        <v>48</v>
      </c>
    </row>
    <row r="181" spans="2:233" x14ac:dyDescent="0.2">
      <c r="B181" s="8">
        <v>44077</v>
      </c>
      <c r="C181" s="11"/>
      <c r="D181" s="11"/>
      <c r="E181" s="11"/>
      <c r="F181" s="11"/>
      <c r="G181" s="27"/>
      <c r="H181" s="11"/>
      <c r="I181" s="11" t="s">
        <v>48</v>
      </c>
      <c r="J181" s="11"/>
      <c r="K181" s="11"/>
      <c r="L181" s="11"/>
      <c r="M181" s="11"/>
      <c r="N181" s="27"/>
      <c r="O181" s="11"/>
      <c r="P181" s="11" t="s">
        <v>48</v>
      </c>
      <c r="Q181" s="11"/>
      <c r="R181" s="11"/>
      <c r="S181" s="11"/>
      <c r="T181" s="11"/>
      <c r="U181" s="27"/>
      <c r="V181" s="11"/>
      <c r="W181" s="11" t="s">
        <v>48</v>
      </c>
      <c r="AB181" s="12" t="s">
        <v>48</v>
      </c>
      <c r="AC181" s="12" t="s">
        <v>48</v>
      </c>
      <c r="AD181" s="12" t="s">
        <v>48</v>
      </c>
      <c r="AE181" s="11"/>
      <c r="AF181" s="11"/>
      <c r="AG181" s="11"/>
      <c r="AH181" s="11"/>
      <c r="AI181" s="27"/>
      <c r="AJ181" s="11"/>
      <c r="AK181" s="11" t="s">
        <v>48</v>
      </c>
      <c r="AP181" s="12" t="s">
        <v>48</v>
      </c>
      <c r="AQ181" s="12" t="s">
        <v>48</v>
      </c>
      <c r="AR181" s="12" t="s">
        <v>48</v>
      </c>
      <c r="AS181" s="11"/>
      <c r="AT181" s="11"/>
      <c r="AU181" s="11"/>
      <c r="AV181" s="11"/>
      <c r="AW181" s="27"/>
      <c r="AX181" s="11"/>
      <c r="AY181" s="11" t="s">
        <v>48</v>
      </c>
      <c r="BD181" s="12" t="s">
        <v>48</v>
      </c>
      <c r="BE181" s="12" t="s">
        <v>48</v>
      </c>
      <c r="BF181" s="12" t="s">
        <v>48</v>
      </c>
      <c r="BG181" s="11"/>
      <c r="BH181" s="11"/>
      <c r="BI181" s="11"/>
      <c r="BJ181" s="11"/>
      <c r="BK181" s="27"/>
      <c r="BL181" s="11"/>
      <c r="BM181" s="11" t="s">
        <v>48</v>
      </c>
      <c r="BR181" s="12" t="s">
        <v>48</v>
      </c>
      <c r="BS181" s="12" t="s">
        <v>48</v>
      </c>
      <c r="BT181" s="12" t="s">
        <v>48</v>
      </c>
      <c r="BU181" s="11"/>
      <c r="BV181" s="11"/>
      <c r="BW181" s="11"/>
      <c r="BX181" s="11"/>
      <c r="BY181" s="27"/>
      <c r="BZ181" s="11"/>
      <c r="CA181" s="11" t="s">
        <v>48</v>
      </c>
      <c r="CF181" s="12" t="s">
        <v>48</v>
      </c>
      <c r="CG181" s="12" t="s">
        <v>48</v>
      </c>
      <c r="CH181" s="12" t="s">
        <v>48</v>
      </c>
      <c r="CI181" s="11"/>
      <c r="CJ181" s="11"/>
      <c r="CK181" s="11"/>
      <c r="CL181" s="11"/>
      <c r="CM181" s="27"/>
      <c r="CN181" s="11"/>
      <c r="CO181" s="11" t="s">
        <v>48</v>
      </c>
      <c r="CT181" s="12" t="s">
        <v>48</v>
      </c>
      <c r="CU181" s="12" t="s">
        <v>48</v>
      </c>
      <c r="CV181" s="12" t="s">
        <v>48</v>
      </c>
      <c r="CW181" s="11"/>
      <c r="CX181" s="11"/>
      <c r="CY181" s="11"/>
      <c r="CZ181" s="11"/>
      <c r="DA181" s="27"/>
      <c r="DB181" s="11"/>
      <c r="DC181" s="11" t="s">
        <v>48</v>
      </c>
      <c r="DH181" s="12" t="s">
        <v>48</v>
      </c>
      <c r="DI181" s="12" t="s">
        <v>48</v>
      </c>
      <c r="DJ181" s="12" t="s">
        <v>48</v>
      </c>
      <c r="DK181" s="11"/>
      <c r="DL181" s="11"/>
      <c r="DM181" s="11"/>
      <c r="DN181" s="11"/>
      <c r="DO181" s="27"/>
      <c r="DP181" s="11"/>
      <c r="DQ181" s="11" t="s">
        <v>48</v>
      </c>
      <c r="DV181" s="12" t="s">
        <v>48</v>
      </c>
      <c r="DW181" s="12" t="s">
        <v>48</v>
      </c>
      <c r="DX181" s="12" t="s">
        <v>48</v>
      </c>
      <c r="DY181" s="11"/>
      <c r="DZ181" s="11"/>
      <c r="EA181" s="11"/>
      <c r="EB181" s="11"/>
      <c r="EC181" s="27"/>
      <c r="ED181" s="11"/>
      <c r="EE181" s="11" t="s">
        <v>48</v>
      </c>
      <c r="EJ181" s="12" t="s">
        <v>48</v>
      </c>
      <c r="EK181" s="12" t="s">
        <v>48</v>
      </c>
      <c r="EL181" s="12" t="s">
        <v>48</v>
      </c>
      <c r="EM181" s="11"/>
      <c r="EN181" s="11"/>
      <c r="EO181" s="11"/>
      <c r="EP181" s="11"/>
      <c r="EQ181" s="27"/>
      <c r="ER181" s="11"/>
      <c r="ES181" s="11" t="s">
        <v>48</v>
      </c>
      <c r="EX181" s="12" t="s">
        <v>48</v>
      </c>
      <c r="EY181" s="12" t="s">
        <v>48</v>
      </c>
      <c r="EZ181" s="12" t="s">
        <v>48</v>
      </c>
      <c r="FA181" s="11"/>
      <c r="FB181" s="11"/>
      <c r="FC181" s="11"/>
      <c r="FD181" s="11"/>
      <c r="FE181" s="27"/>
      <c r="FF181" s="11"/>
      <c r="FG181" s="11" t="s">
        <v>48</v>
      </c>
      <c r="FL181" s="12" t="s">
        <v>48</v>
      </c>
      <c r="FM181" s="12" t="s">
        <v>48</v>
      </c>
      <c r="FN181" s="12" t="s">
        <v>48</v>
      </c>
      <c r="FO181" s="11"/>
      <c r="FP181" s="11"/>
      <c r="FQ181" s="11"/>
      <c r="FR181" s="11"/>
      <c r="FS181" s="27"/>
      <c r="FT181" s="11"/>
      <c r="FU181" s="11" t="s">
        <v>48</v>
      </c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N181" s="12" t="s">
        <v>48</v>
      </c>
      <c r="GO181" s="12" t="s">
        <v>48</v>
      </c>
      <c r="GP181" s="12" t="s">
        <v>48</v>
      </c>
      <c r="GQ181" s="11"/>
      <c r="GR181" s="11"/>
      <c r="GS181" s="11"/>
      <c r="GT181" s="11"/>
      <c r="GU181" s="27"/>
      <c r="GV181" s="11"/>
      <c r="GW181" s="11" t="s">
        <v>48</v>
      </c>
      <c r="GX181" s="11"/>
      <c r="GY181" s="11"/>
      <c r="GZ181" s="11"/>
      <c r="HA181" s="11"/>
      <c r="HB181" s="11"/>
      <c r="HC181" s="11"/>
      <c r="HD181" s="11"/>
      <c r="HI181" s="12" t="s">
        <v>48</v>
      </c>
      <c r="HJ181" s="12" t="s">
        <v>48</v>
      </c>
      <c r="HK181" s="12" t="s">
        <v>48</v>
      </c>
      <c r="HL181" s="11"/>
      <c r="HM181" s="11"/>
      <c r="HN181" s="11"/>
      <c r="HO181" s="11"/>
      <c r="HP181" s="27"/>
      <c r="HQ181" s="11"/>
      <c r="HR181" s="11" t="s">
        <v>48</v>
      </c>
      <c r="HW181" s="12" t="s">
        <v>48</v>
      </c>
      <c r="HX181" s="12" t="s">
        <v>48</v>
      </c>
      <c r="HY181" s="12" t="s">
        <v>48</v>
      </c>
    </row>
    <row r="182" spans="2:233" x14ac:dyDescent="0.2">
      <c r="B182" s="8">
        <v>44078</v>
      </c>
      <c r="C182" s="11"/>
      <c r="D182" s="11"/>
      <c r="E182" s="11"/>
      <c r="F182" s="11"/>
      <c r="G182" s="27"/>
      <c r="H182" s="11"/>
      <c r="I182" s="11" t="s">
        <v>48</v>
      </c>
      <c r="J182" s="11"/>
      <c r="K182" s="11"/>
      <c r="L182" s="11"/>
      <c r="M182" s="11"/>
      <c r="N182" s="27"/>
      <c r="O182" s="11"/>
      <c r="P182" s="11" t="s">
        <v>48</v>
      </c>
      <c r="Q182" s="11"/>
      <c r="R182" s="11"/>
      <c r="S182" s="11"/>
      <c r="T182" s="11"/>
      <c r="U182" s="27"/>
      <c r="V182" s="11"/>
      <c r="W182" s="11" t="s">
        <v>48</v>
      </c>
      <c r="AB182" s="12" t="s">
        <v>48</v>
      </c>
      <c r="AC182" s="12" t="s">
        <v>48</v>
      </c>
      <c r="AD182" s="12" t="s">
        <v>48</v>
      </c>
      <c r="AE182" s="11"/>
      <c r="AF182" s="11"/>
      <c r="AG182" s="11"/>
      <c r="AH182" s="11"/>
      <c r="AI182" s="27"/>
      <c r="AJ182" s="11"/>
      <c r="AK182" s="11" t="s">
        <v>48</v>
      </c>
      <c r="AP182" s="12" t="s">
        <v>48</v>
      </c>
      <c r="AQ182" s="12" t="s">
        <v>48</v>
      </c>
      <c r="AR182" s="12" t="s">
        <v>48</v>
      </c>
      <c r="AS182" s="11"/>
      <c r="AT182" s="11"/>
      <c r="AU182" s="11"/>
      <c r="AV182" s="11"/>
      <c r="AW182" s="27"/>
      <c r="AX182" s="11"/>
      <c r="AY182" s="11" t="s">
        <v>48</v>
      </c>
      <c r="BD182" s="12" t="s">
        <v>48</v>
      </c>
      <c r="BE182" s="12" t="s">
        <v>48</v>
      </c>
      <c r="BF182" s="12" t="s">
        <v>48</v>
      </c>
      <c r="BG182" s="11"/>
      <c r="BH182" s="11"/>
      <c r="BI182" s="11"/>
      <c r="BJ182" s="11"/>
      <c r="BK182" s="27"/>
      <c r="BL182" s="11"/>
      <c r="BM182" s="11" t="s">
        <v>48</v>
      </c>
      <c r="BR182" s="12" t="s">
        <v>48</v>
      </c>
      <c r="BS182" s="12" t="s">
        <v>48</v>
      </c>
      <c r="BT182" s="12" t="s">
        <v>48</v>
      </c>
      <c r="BU182" s="11"/>
      <c r="BV182" s="11"/>
      <c r="BW182" s="11"/>
      <c r="BX182" s="11"/>
      <c r="BY182" s="27"/>
      <c r="BZ182" s="11"/>
      <c r="CA182" s="11" t="s">
        <v>48</v>
      </c>
      <c r="CF182" s="12" t="s">
        <v>48</v>
      </c>
      <c r="CG182" s="12" t="s">
        <v>48</v>
      </c>
      <c r="CH182" s="12" t="s">
        <v>48</v>
      </c>
      <c r="CI182" s="11"/>
      <c r="CJ182" s="11"/>
      <c r="CK182" s="11"/>
      <c r="CL182" s="11"/>
      <c r="CM182" s="27"/>
      <c r="CN182" s="11"/>
      <c r="CO182" s="11" t="s">
        <v>48</v>
      </c>
      <c r="CT182" s="12" t="s">
        <v>48</v>
      </c>
      <c r="CU182" s="12" t="s">
        <v>48</v>
      </c>
      <c r="CV182" s="12" t="s">
        <v>48</v>
      </c>
      <c r="CW182" s="11"/>
      <c r="CX182" s="11"/>
      <c r="CY182" s="11"/>
      <c r="CZ182" s="11"/>
      <c r="DA182" s="27"/>
      <c r="DB182" s="11"/>
      <c r="DC182" s="11" t="s">
        <v>48</v>
      </c>
      <c r="DH182" s="12" t="s">
        <v>48</v>
      </c>
      <c r="DI182" s="12" t="s">
        <v>48</v>
      </c>
      <c r="DJ182" s="12" t="s">
        <v>48</v>
      </c>
      <c r="DK182" s="11"/>
      <c r="DL182" s="11"/>
      <c r="DM182" s="11"/>
      <c r="DN182" s="11"/>
      <c r="DO182" s="27"/>
      <c r="DP182" s="11"/>
      <c r="DQ182" s="11" t="s">
        <v>48</v>
      </c>
      <c r="DV182" s="12" t="s">
        <v>48</v>
      </c>
      <c r="DW182" s="12" t="s">
        <v>48</v>
      </c>
      <c r="DX182" s="12" t="s">
        <v>48</v>
      </c>
      <c r="DY182" s="11"/>
      <c r="DZ182" s="11"/>
      <c r="EA182" s="11"/>
      <c r="EB182" s="11"/>
      <c r="EC182" s="27"/>
      <c r="ED182" s="11"/>
      <c r="EE182" s="11" t="s">
        <v>48</v>
      </c>
      <c r="EJ182" s="12" t="s">
        <v>48</v>
      </c>
      <c r="EK182" s="12" t="s">
        <v>48</v>
      </c>
      <c r="EL182" s="12" t="s">
        <v>48</v>
      </c>
      <c r="EM182" s="11"/>
      <c r="EN182" s="11"/>
      <c r="EO182" s="11"/>
      <c r="EP182" s="11"/>
      <c r="EQ182" s="27"/>
      <c r="ER182" s="11"/>
      <c r="ES182" s="11" t="s">
        <v>48</v>
      </c>
      <c r="EX182" s="12" t="s">
        <v>48</v>
      </c>
      <c r="EY182" s="12" t="s">
        <v>48</v>
      </c>
      <c r="EZ182" s="12" t="s">
        <v>48</v>
      </c>
      <c r="FA182" s="11"/>
      <c r="FB182" s="11"/>
      <c r="FC182" s="11"/>
      <c r="FD182" s="11"/>
      <c r="FE182" s="27"/>
      <c r="FF182" s="11"/>
      <c r="FG182" s="11" t="s">
        <v>48</v>
      </c>
      <c r="FL182" s="12" t="s">
        <v>48</v>
      </c>
      <c r="FM182" s="12" t="s">
        <v>48</v>
      </c>
      <c r="FN182" s="12" t="s">
        <v>48</v>
      </c>
      <c r="FO182" s="11"/>
      <c r="FP182" s="11"/>
      <c r="FQ182" s="11"/>
      <c r="FR182" s="11"/>
      <c r="FS182" s="27"/>
      <c r="FT182" s="11"/>
      <c r="FU182" s="11" t="s">
        <v>48</v>
      </c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N182" s="12" t="s">
        <v>48</v>
      </c>
      <c r="GO182" s="12" t="s">
        <v>48</v>
      </c>
      <c r="GP182" s="12" t="s">
        <v>48</v>
      </c>
      <c r="GQ182" s="11"/>
      <c r="GR182" s="11"/>
      <c r="GS182" s="11"/>
      <c r="GT182" s="11"/>
      <c r="GU182" s="27"/>
      <c r="GV182" s="11"/>
      <c r="GW182" s="11" t="s">
        <v>48</v>
      </c>
      <c r="GX182" s="11"/>
      <c r="GY182" s="11"/>
      <c r="GZ182" s="11"/>
      <c r="HA182" s="11"/>
      <c r="HB182" s="11"/>
      <c r="HC182" s="11"/>
      <c r="HD182" s="11"/>
      <c r="HI182" s="12" t="s">
        <v>48</v>
      </c>
      <c r="HJ182" s="12" t="s">
        <v>48</v>
      </c>
      <c r="HK182" s="12" t="s">
        <v>48</v>
      </c>
      <c r="HL182" s="11"/>
      <c r="HM182" s="11"/>
      <c r="HN182" s="11"/>
      <c r="HO182" s="11"/>
      <c r="HP182" s="27"/>
      <c r="HQ182" s="11"/>
      <c r="HR182" s="11" t="s">
        <v>48</v>
      </c>
      <c r="HW182" s="12" t="s">
        <v>48</v>
      </c>
      <c r="HX182" s="12" t="s">
        <v>48</v>
      </c>
      <c r="HY182" s="12" t="s">
        <v>48</v>
      </c>
    </row>
    <row r="183" spans="2:233" x14ac:dyDescent="0.2">
      <c r="B183" s="8">
        <v>44079</v>
      </c>
      <c r="C183" s="11"/>
      <c r="D183" s="11"/>
      <c r="E183" s="11"/>
      <c r="F183" s="11"/>
      <c r="G183" s="27"/>
      <c r="H183" s="11"/>
      <c r="I183" s="11" t="s">
        <v>48</v>
      </c>
      <c r="J183" s="11"/>
      <c r="K183" s="11"/>
      <c r="L183" s="11"/>
      <c r="M183" s="11"/>
      <c r="N183" s="27"/>
      <c r="O183" s="11"/>
      <c r="P183" s="11" t="s">
        <v>48</v>
      </c>
      <c r="Q183" s="11"/>
      <c r="R183" s="11"/>
      <c r="S183" s="11"/>
      <c r="T183" s="11"/>
      <c r="U183" s="27"/>
      <c r="V183" s="11"/>
      <c r="W183" s="11" t="s">
        <v>48</v>
      </c>
      <c r="AB183" s="12" t="s">
        <v>48</v>
      </c>
      <c r="AC183" s="12" t="s">
        <v>48</v>
      </c>
      <c r="AD183" s="12" t="s">
        <v>48</v>
      </c>
      <c r="AE183" s="11"/>
      <c r="AF183" s="11"/>
      <c r="AG183" s="11"/>
      <c r="AH183" s="11"/>
      <c r="AI183" s="27"/>
      <c r="AJ183" s="11"/>
      <c r="AK183" s="11" t="s">
        <v>48</v>
      </c>
      <c r="AP183" s="12" t="s">
        <v>48</v>
      </c>
      <c r="AQ183" s="12" t="s">
        <v>48</v>
      </c>
      <c r="AR183" s="12" t="s">
        <v>48</v>
      </c>
      <c r="AS183" s="11"/>
      <c r="AT183" s="11"/>
      <c r="AU183" s="11"/>
      <c r="AV183" s="11"/>
      <c r="AW183" s="27"/>
      <c r="AX183" s="11"/>
      <c r="AY183" s="11" t="s">
        <v>48</v>
      </c>
      <c r="BD183" s="12" t="s">
        <v>48</v>
      </c>
      <c r="BE183" s="12" t="s">
        <v>48</v>
      </c>
      <c r="BF183" s="12" t="s">
        <v>48</v>
      </c>
      <c r="BG183" s="11"/>
      <c r="BH183" s="11"/>
      <c r="BI183" s="11"/>
      <c r="BJ183" s="11"/>
      <c r="BK183" s="27"/>
      <c r="BL183" s="11"/>
      <c r="BM183" s="11" t="s">
        <v>48</v>
      </c>
      <c r="BR183" s="12" t="s">
        <v>48</v>
      </c>
      <c r="BS183" s="12" t="s">
        <v>48</v>
      </c>
      <c r="BT183" s="12" t="s">
        <v>48</v>
      </c>
      <c r="BU183" s="11"/>
      <c r="BV183" s="11"/>
      <c r="BW183" s="11"/>
      <c r="BX183" s="11"/>
      <c r="BY183" s="27"/>
      <c r="BZ183" s="11"/>
      <c r="CA183" s="11" t="s">
        <v>48</v>
      </c>
      <c r="CF183" s="12" t="s">
        <v>48</v>
      </c>
      <c r="CG183" s="12" t="s">
        <v>48</v>
      </c>
      <c r="CH183" s="12" t="s">
        <v>48</v>
      </c>
      <c r="CI183" s="11"/>
      <c r="CJ183" s="11"/>
      <c r="CK183" s="11"/>
      <c r="CL183" s="11"/>
      <c r="CM183" s="27"/>
      <c r="CN183" s="11"/>
      <c r="CO183" s="11" t="s">
        <v>48</v>
      </c>
      <c r="CT183" s="12" t="s">
        <v>48</v>
      </c>
      <c r="CU183" s="12" t="s">
        <v>48</v>
      </c>
      <c r="CV183" s="12" t="s">
        <v>48</v>
      </c>
      <c r="CW183" s="11"/>
      <c r="CX183" s="11"/>
      <c r="CY183" s="11"/>
      <c r="CZ183" s="11"/>
      <c r="DA183" s="27"/>
      <c r="DB183" s="11"/>
      <c r="DC183" s="11" t="s">
        <v>48</v>
      </c>
      <c r="DH183" s="12" t="s">
        <v>48</v>
      </c>
      <c r="DI183" s="12" t="s">
        <v>48</v>
      </c>
      <c r="DJ183" s="12" t="s">
        <v>48</v>
      </c>
      <c r="DK183" s="11"/>
      <c r="DL183" s="11"/>
      <c r="DM183" s="11"/>
      <c r="DN183" s="11"/>
      <c r="DO183" s="27"/>
      <c r="DP183" s="11"/>
      <c r="DQ183" s="11" t="s">
        <v>48</v>
      </c>
      <c r="DV183" s="12" t="s">
        <v>48</v>
      </c>
      <c r="DW183" s="12" t="s">
        <v>48</v>
      </c>
      <c r="DX183" s="12" t="s">
        <v>48</v>
      </c>
      <c r="DY183" s="11"/>
      <c r="DZ183" s="11"/>
      <c r="EA183" s="11"/>
      <c r="EB183" s="11"/>
      <c r="EC183" s="27"/>
      <c r="ED183" s="11"/>
      <c r="EE183" s="11" t="s">
        <v>48</v>
      </c>
      <c r="EJ183" s="12" t="s">
        <v>48</v>
      </c>
      <c r="EK183" s="12" t="s">
        <v>48</v>
      </c>
      <c r="EL183" s="12" t="s">
        <v>48</v>
      </c>
      <c r="EM183" s="11"/>
      <c r="EN183" s="11"/>
      <c r="EO183" s="11"/>
      <c r="EP183" s="11"/>
      <c r="EQ183" s="27"/>
      <c r="ER183" s="11"/>
      <c r="ES183" s="11" t="s">
        <v>48</v>
      </c>
      <c r="EX183" s="12" t="s">
        <v>48</v>
      </c>
      <c r="EY183" s="12" t="s">
        <v>48</v>
      </c>
      <c r="EZ183" s="12" t="s">
        <v>48</v>
      </c>
      <c r="FA183" s="11"/>
      <c r="FB183" s="11"/>
      <c r="FC183" s="11"/>
      <c r="FD183" s="11"/>
      <c r="FE183" s="27"/>
      <c r="FF183" s="11"/>
      <c r="FG183" s="11" t="s">
        <v>48</v>
      </c>
      <c r="FL183" s="12" t="s">
        <v>48</v>
      </c>
      <c r="FM183" s="12" t="s">
        <v>48</v>
      </c>
      <c r="FN183" s="12" t="s">
        <v>48</v>
      </c>
      <c r="FO183" s="11"/>
      <c r="FP183" s="11"/>
      <c r="FQ183" s="11"/>
      <c r="FR183" s="11"/>
      <c r="FS183" s="27"/>
      <c r="FT183" s="11"/>
      <c r="FU183" s="11" t="s">
        <v>48</v>
      </c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N183" s="12" t="s">
        <v>48</v>
      </c>
      <c r="GO183" s="12" t="s">
        <v>48</v>
      </c>
      <c r="GP183" s="12" t="s">
        <v>48</v>
      </c>
      <c r="GQ183" s="11"/>
      <c r="GR183" s="11"/>
      <c r="GS183" s="11"/>
      <c r="GT183" s="11"/>
      <c r="GU183" s="27"/>
      <c r="GV183" s="11"/>
      <c r="GW183" s="11" t="s">
        <v>48</v>
      </c>
      <c r="GX183" s="11"/>
      <c r="GY183" s="11"/>
      <c r="GZ183" s="11"/>
      <c r="HA183" s="11"/>
      <c r="HB183" s="11"/>
      <c r="HC183" s="11"/>
      <c r="HD183" s="11"/>
      <c r="HI183" s="12" t="s">
        <v>48</v>
      </c>
      <c r="HJ183" s="12" t="s">
        <v>48</v>
      </c>
      <c r="HK183" s="12" t="s">
        <v>48</v>
      </c>
      <c r="HL183" s="11"/>
      <c r="HM183" s="11"/>
      <c r="HN183" s="11"/>
      <c r="HO183" s="11"/>
      <c r="HP183" s="27"/>
      <c r="HQ183" s="11"/>
      <c r="HR183" s="11" t="s">
        <v>48</v>
      </c>
      <c r="HW183" s="12" t="s">
        <v>48</v>
      </c>
      <c r="HX183" s="12" t="s">
        <v>48</v>
      </c>
      <c r="HY183" s="12" t="s">
        <v>48</v>
      </c>
    </row>
    <row r="184" spans="2:233" x14ac:dyDescent="0.2">
      <c r="B184" s="8">
        <v>44080</v>
      </c>
      <c r="C184" s="11"/>
      <c r="D184" s="11"/>
      <c r="E184" s="11"/>
      <c r="F184" s="11"/>
      <c r="G184" s="27"/>
      <c r="H184" s="11"/>
      <c r="I184" s="11" t="s">
        <v>48</v>
      </c>
      <c r="J184" s="11"/>
      <c r="K184" s="11"/>
      <c r="L184" s="11"/>
      <c r="M184" s="11"/>
      <c r="N184" s="27"/>
      <c r="O184" s="11"/>
      <c r="P184" s="11" t="s">
        <v>48</v>
      </c>
      <c r="Q184" s="11"/>
      <c r="R184" s="11"/>
      <c r="S184" s="11"/>
      <c r="T184" s="11"/>
      <c r="U184" s="27"/>
      <c r="V184" s="11"/>
      <c r="W184" s="11" t="s">
        <v>48</v>
      </c>
      <c r="AB184" s="12" t="s">
        <v>48</v>
      </c>
      <c r="AC184" s="12" t="s">
        <v>48</v>
      </c>
      <c r="AD184" s="12" t="s">
        <v>48</v>
      </c>
      <c r="AE184" s="11"/>
      <c r="AF184" s="11"/>
      <c r="AG184" s="11"/>
      <c r="AH184" s="11"/>
      <c r="AI184" s="27"/>
      <c r="AJ184" s="11"/>
      <c r="AK184" s="11" t="s">
        <v>48</v>
      </c>
      <c r="AP184" s="12" t="s">
        <v>48</v>
      </c>
      <c r="AQ184" s="12" t="s">
        <v>48</v>
      </c>
      <c r="AR184" s="12" t="s">
        <v>48</v>
      </c>
      <c r="AS184" s="11"/>
      <c r="AT184" s="11"/>
      <c r="AU184" s="11"/>
      <c r="AV184" s="11"/>
      <c r="AW184" s="27"/>
      <c r="AX184" s="11"/>
      <c r="AY184" s="11" t="s">
        <v>48</v>
      </c>
      <c r="BD184" s="12" t="s">
        <v>48</v>
      </c>
      <c r="BE184" s="12" t="s">
        <v>48</v>
      </c>
      <c r="BF184" s="12" t="s">
        <v>48</v>
      </c>
      <c r="BG184" s="11"/>
      <c r="BH184" s="11"/>
      <c r="BI184" s="11"/>
      <c r="BJ184" s="11"/>
      <c r="BK184" s="27"/>
      <c r="BL184" s="11"/>
      <c r="BM184" s="11" t="s">
        <v>48</v>
      </c>
      <c r="BR184" s="12" t="s">
        <v>48</v>
      </c>
      <c r="BS184" s="12" t="s">
        <v>48</v>
      </c>
      <c r="BT184" s="12" t="s">
        <v>48</v>
      </c>
      <c r="BU184" s="11"/>
      <c r="BV184" s="11"/>
      <c r="BW184" s="11"/>
      <c r="BX184" s="11"/>
      <c r="BY184" s="27"/>
      <c r="BZ184" s="11"/>
      <c r="CA184" s="11" t="s">
        <v>48</v>
      </c>
      <c r="CF184" s="12" t="s">
        <v>48</v>
      </c>
      <c r="CG184" s="12" t="s">
        <v>48</v>
      </c>
      <c r="CH184" s="12" t="s">
        <v>48</v>
      </c>
      <c r="CI184" s="11"/>
      <c r="CJ184" s="11"/>
      <c r="CK184" s="11"/>
      <c r="CL184" s="11"/>
      <c r="CM184" s="27"/>
      <c r="CN184" s="11"/>
      <c r="CO184" s="11" t="s">
        <v>48</v>
      </c>
      <c r="CT184" s="12" t="s">
        <v>48</v>
      </c>
      <c r="CU184" s="12" t="s">
        <v>48</v>
      </c>
      <c r="CV184" s="12" t="s">
        <v>48</v>
      </c>
      <c r="CW184" s="11"/>
      <c r="CX184" s="11"/>
      <c r="CY184" s="11"/>
      <c r="CZ184" s="11"/>
      <c r="DA184" s="27"/>
      <c r="DB184" s="11"/>
      <c r="DC184" s="11" t="s">
        <v>48</v>
      </c>
      <c r="DH184" s="12" t="s">
        <v>48</v>
      </c>
      <c r="DI184" s="12" t="s">
        <v>48</v>
      </c>
      <c r="DJ184" s="12" t="s">
        <v>48</v>
      </c>
      <c r="DK184" s="11"/>
      <c r="DL184" s="11"/>
      <c r="DM184" s="11"/>
      <c r="DN184" s="11"/>
      <c r="DO184" s="27"/>
      <c r="DP184" s="11"/>
      <c r="DQ184" s="11" t="s">
        <v>48</v>
      </c>
      <c r="DV184" s="12" t="s">
        <v>48</v>
      </c>
      <c r="DW184" s="12" t="s">
        <v>48</v>
      </c>
      <c r="DX184" s="12" t="s">
        <v>48</v>
      </c>
      <c r="DY184" s="11"/>
      <c r="DZ184" s="11"/>
      <c r="EA184" s="11"/>
      <c r="EB184" s="11"/>
      <c r="EC184" s="27"/>
      <c r="ED184" s="11"/>
      <c r="EE184" s="11" t="s">
        <v>48</v>
      </c>
      <c r="EJ184" s="12" t="s">
        <v>48</v>
      </c>
      <c r="EK184" s="12" t="s">
        <v>48</v>
      </c>
      <c r="EL184" s="12" t="s">
        <v>48</v>
      </c>
      <c r="EM184" s="11"/>
      <c r="EN184" s="11"/>
      <c r="EO184" s="11"/>
      <c r="EP184" s="11"/>
      <c r="EQ184" s="27"/>
      <c r="ER184" s="11"/>
      <c r="ES184" s="11" t="s">
        <v>48</v>
      </c>
      <c r="EX184" s="12" t="s">
        <v>48</v>
      </c>
      <c r="EY184" s="12" t="s">
        <v>48</v>
      </c>
      <c r="EZ184" s="12" t="s">
        <v>48</v>
      </c>
      <c r="FA184" s="11"/>
      <c r="FB184" s="11"/>
      <c r="FC184" s="11"/>
      <c r="FD184" s="11"/>
      <c r="FE184" s="27"/>
      <c r="FF184" s="11"/>
      <c r="FG184" s="11" t="s">
        <v>48</v>
      </c>
      <c r="FL184" s="12" t="s">
        <v>48</v>
      </c>
      <c r="FM184" s="12" t="s">
        <v>48</v>
      </c>
      <c r="FN184" s="12" t="s">
        <v>48</v>
      </c>
      <c r="FO184" s="11"/>
      <c r="FP184" s="11"/>
      <c r="FQ184" s="11"/>
      <c r="FR184" s="11"/>
      <c r="FS184" s="27"/>
      <c r="FT184" s="11"/>
      <c r="FU184" s="11" t="s">
        <v>48</v>
      </c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N184" s="12" t="s">
        <v>48</v>
      </c>
      <c r="GO184" s="12" t="s">
        <v>48</v>
      </c>
      <c r="GP184" s="12" t="s">
        <v>48</v>
      </c>
      <c r="GQ184" s="11"/>
      <c r="GR184" s="11"/>
      <c r="GS184" s="11"/>
      <c r="GT184" s="11"/>
      <c r="GU184" s="27"/>
      <c r="GV184" s="11"/>
      <c r="GW184" s="11" t="s">
        <v>48</v>
      </c>
      <c r="GX184" s="11"/>
      <c r="GY184" s="11"/>
      <c r="GZ184" s="11"/>
      <c r="HA184" s="11"/>
      <c r="HB184" s="11"/>
      <c r="HC184" s="11"/>
      <c r="HD184" s="11"/>
      <c r="HI184" s="12" t="s">
        <v>48</v>
      </c>
      <c r="HJ184" s="12" t="s">
        <v>48</v>
      </c>
      <c r="HK184" s="12" t="s">
        <v>48</v>
      </c>
      <c r="HL184" s="11"/>
      <c r="HM184" s="11"/>
      <c r="HN184" s="11"/>
      <c r="HO184" s="11"/>
      <c r="HP184" s="27"/>
      <c r="HQ184" s="11"/>
      <c r="HR184" s="11" t="s">
        <v>48</v>
      </c>
      <c r="HW184" s="12" t="s">
        <v>48</v>
      </c>
      <c r="HX184" s="12" t="s">
        <v>48</v>
      </c>
      <c r="HY184" s="12" t="s">
        <v>48</v>
      </c>
    </row>
    <row r="185" spans="2:233" x14ac:dyDescent="0.2">
      <c r="B185" s="8">
        <v>44081</v>
      </c>
      <c r="C185" s="11"/>
      <c r="D185" s="11"/>
      <c r="E185" s="11"/>
      <c r="F185" s="11"/>
      <c r="G185" s="27"/>
      <c r="H185" s="11"/>
      <c r="I185" s="11" t="s">
        <v>48</v>
      </c>
      <c r="J185" s="11"/>
      <c r="K185" s="11"/>
      <c r="L185" s="11"/>
      <c r="M185" s="11"/>
      <c r="N185" s="27"/>
      <c r="O185" s="11"/>
      <c r="P185" s="11" t="s">
        <v>48</v>
      </c>
      <c r="Q185" s="11"/>
      <c r="R185" s="11"/>
      <c r="S185" s="11"/>
      <c r="T185" s="11"/>
      <c r="U185" s="27"/>
      <c r="V185" s="11"/>
      <c r="W185" s="11" t="s">
        <v>48</v>
      </c>
      <c r="AB185" s="12" t="s">
        <v>48</v>
      </c>
      <c r="AC185" s="12" t="s">
        <v>48</v>
      </c>
      <c r="AD185" s="12" t="s">
        <v>48</v>
      </c>
      <c r="AE185" s="11"/>
      <c r="AF185" s="11"/>
      <c r="AG185" s="11"/>
      <c r="AH185" s="11"/>
      <c r="AI185" s="27"/>
      <c r="AJ185" s="11"/>
      <c r="AK185" s="11" t="s">
        <v>48</v>
      </c>
      <c r="AP185" s="12" t="s">
        <v>48</v>
      </c>
      <c r="AQ185" s="12" t="s">
        <v>48</v>
      </c>
      <c r="AR185" s="12" t="s">
        <v>48</v>
      </c>
      <c r="AS185" s="11"/>
      <c r="AT185" s="11"/>
      <c r="AU185" s="11"/>
      <c r="AV185" s="11"/>
      <c r="AW185" s="27"/>
      <c r="AX185" s="11"/>
      <c r="AY185" s="11" t="s">
        <v>48</v>
      </c>
      <c r="BD185" s="12" t="s">
        <v>48</v>
      </c>
      <c r="BE185" s="12" t="s">
        <v>48</v>
      </c>
      <c r="BF185" s="12" t="s">
        <v>48</v>
      </c>
      <c r="BG185" s="11"/>
      <c r="BH185" s="11"/>
      <c r="BI185" s="11"/>
      <c r="BJ185" s="11"/>
      <c r="BK185" s="27"/>
      <c r="BL185" s="11"/>
      <c r="BM185" s="11" t="s">
        <v>48</v>
      </c>
      <c r="BR185" s="12" t="s">
        <v>48</v>
      </c>
      <c r="BS185" s="12" t="s">
        <v>48</v>
      </c>
      <c r="BT185" s="12" t="s">
        <v>48</v>
      </c>
      <c r="BU185" s="11"/>
      <c r="BV185" s="11"/>
      <c r="BW185" s="11"/>
      <c r="BX185" s="11"/>
      <c r="BY185" s="27"/>
      <c r="BZ185" s="11"/>
      <c r="CA185" s="11" t="s">
        <v>48</v>
      </c>
      <c r="CF185" s="12" t="s">
        <v>48</v>
      </c>
      <c r="CG185" s="12" t="s">
        <v>48</v>
      </c>
      <c r="CH185" s="12" t="s">
        <v>48</v>
      </c>
      <c r="CI185" s="11"/>
      <c r="CJ185" s="11"/>
      <c r="CK185" s="11"/>
      <c r="CL185" s="11"/>
      <c r="CM185" s="27"/>
      <c r="CN185" s="11"/>
      <c r="CO185" s="11" t="s">
        <v>48</v>
      </c>
      <c r="CT185" s="12" t="s">
        <v>48</v>
      </c>
      <c r="CU185" s="12" t="s">
        <v>48</v>
      </c>
      <c r="CV185" s="12" t="s">
        <v>48</v>
      </c>
      <c r="CW185" s="11"/>
      <c r="CX185" s="11"/>
      <c r="CY185" s="11"/>
      <c r="CZ185" s="11"/>
      <c r="DA185" s="27"/>
      <c r="DB185" s="11"/>
      <c r="DC185" s="11" t="s">
        <v>48</v>
      </c>
      <c r="DH185" s="12" t="s">
        <v>48</v>
      </c>
      <c r="DI185" s="12" t="s">
        <v>48</v>
      </c>
      <c r="DJ185" s="12" t="s">
        <v>48</v>
      </c>
      <c r="DK185" s="11"/>
      <c r="DL185" s="11"/>
      <c r="DM185" s="11"/>
      <c r="DN185" s="11"/>
      <c r="DO185" s="27"/>
      <c r="DP185" s="11"/>
      <c r="DQ185" s="11" t="s">
        <v>48</v>
      </c>
      <c r="DV185" s="12" t="s">
        <v>48</v>
      </c>
      <c r="DW185" s="12" t="s">
        <v>48</v>
      </c>
      <c r="DX185" s="12" t="s">
        <v>48</v>
      </c>
      <c r="DY185" s="11"/>
      <c r="DZ185" s="11"/>
      <c r="EA185" s="11"/>
      <c r="EB185" s="11"/>
      <c r="EC185" s="27"/>
      <c r="ED185" s="11"/>
      <c r="EE185" s="11" t="s">
        <v>48</v>
      </c>
      <c r="EJ185" s="12" t="s">
        <v>48</v>
      </c>
      <c r="EK185" s="12" t="s">
        <v>48</v>
      </c>
      <c r="EL185" s="12" t="s">
        <v>48</v>
      </c>
      <c r="EM185" s="11"/>
      <c r="EN185" s="11"/>
      <c r="EO185" s="11"/>
      <c r="EP185" s="11"/>
      <c r="EQ185" s="27"/>
      <c r="ER185" s="11"/>
      <c r="ES185" s="11" t="s">
        <v>48</v>
      </c>
      <c r="EX185" s="12" t="s">
        <v>48</v>
      </c>
      <c r="EY185" s="12" t="s">
        <v>48</v>
      </c>
      <c r="EZ185" s="12" t="s">
        <v>48</v>
      </c>
      <c r="FA185" s="11"/>
      <c r="FB185" s="11"/>
      <c r="FC185" s="11"/>
      <c r="FD185" s="11"/>
      <c r="FE185" s="27"/>
      <c r="FF185" s="11"/>
      <c r="FG185" s="11" t="s">
        <v>48</v>
      </c>
      <c r="FL185" s="12" t="s">
        <v>48</v>
      </c>
      <c r="FM185" s="12" t="s">
        <v>48</v>
      </c>
      <c r="FN185" s="12" t="s">
        <v>48</v>
      </c>
      <c r="FO185" s="11"/>
      <c r="FP185" s="11"/>
      <c r="FQ185" s="11"/>
      <c r="FR185" s="11"/>
      <c r="FS185" s="27"/>
      <c r="FT185" s="11"/>
      <c r="FU185" s="11" t="s">
        <v>48</v>
      </c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N185" s="12" t="s">
        <v>48</v>
      </c>
      <c r="GO185" s="12" t="s">
        <v>48</v>
      </c>
      <c r="GP185" s="12" t="s">
        <v>48</v>
      </c>
      <c r="GQ185" s="11"/>
      <c r="GR185" s="11"/>
      <c r="GS185" s="11"/>
      <c r="GT185" s="11"/>
      <c r="GU185" s="27"/>
      <c r="GV185" s="11"/>
      <c r="GW185" s="11" t="s">
        <v>48</v>
      </c>
      <c r="GX185" s="11"/>
      <c r="GY185" s="11"/>
      <c r="GZ185" s="11"/>
      <c r="HA185" s="11"/>
      <c r="HB185" s="11"/>
      <c r="HC185" s="11"/>
      <c r="HD185" s="11"/>
      <c r="HI185" s="12" t="s">
        <v>48</v>
      </c>
      <c r="HJ185" s="12" t="s">
        <v>48</v>
      </c>
      <c r="HK185" s="12" t="s">
        <v>48</v>
      </c>
      <c r="HL185" s="11"/>
      <c r="HM185" s="11"/>
      <c r="HN185" s="11"/>
      <c r="HO185" s="11"/>
      <c r="HP185" s="27"/>
      <c r="HQ185" s="11"/>
      <c r="HR185" s="11" t="s">
        <v>48</v>
      </c>
      <c r="HW185" s="12" t="s">
        <v>48</v>
      </c>
      <c r="HX185" s="12" t="s">
        <v>48</v>
      </c>
      <c r="HY185" s="12" t="s">
        <v>48</v>
      </c>
    </row>
    <row r="186" spans="2:233" x14ac:dyDescent="0.2">
      <c r="B186" s="8">
        <v>44082</v>
      </c>
      <c r="C186" s="11"/>
      <c r="D186" s="11"/>
      <c r="E186" s="11"/>
      <c r="F186" s="11"/>
      <c r="G186" s="27"/>
      <c r="H186" s="11"/>
      <c r="I186" s="11" t="s">
        <v>48</v>
      </c>
      <c r="J186" s="11"/>
      <c r="K186" s="11"/>
      <c r="L186" s="11"/>
      <c r="M186" s="11"/>
      <c r="N186" s="27"/>
      <c r="O186" s="11"/>
      <c r="P186" s="11" t="s">
        <v>48</v>
      </c>
      <c r="Q186" s="11"/>
      <c r="R186" s="11"/>
      <c r="S186" s="11"/>
      <c r="T186" s="11"/>
      <c r="U186" s="27"/>
      <c r="V186" s="11"/>
      <c r="W186" s="11" t="s">
        <v>48</v>
      </c>
      <c r="AB186" s="12" t="s">
        <v>48</v>
      </c>
      <c r="AC186" s="12" t="s">
        <v>48</v>
      </c>
      <c r="AD186" s="12" t="s">
        <v>48</v>
      </c>
      <c r="AE186" s="11"/>
      <c r="AF186" s="11"/>
      <c r="AG186" s="11"/>
      <c r="AH186" s="11"/>
      <c r="AI186" s="27"/>
      <c r="AJ186" s="11"/>
      <c r="AK186" s="11" t="s">
        <v>48</v>
      </c>
      <c r="AP186" s="12" t="s">
        <v>48</v>
      </c>
      <c r="AQ186" s="12" t="s">
        <v>48</v>
      </c>
      <c r="AR186" s="12" t="s">
        <v>48</v>
      </c>
      <c r="AS186" s="11"/>
      <c r="AT186" s="11"/>
      <c r="AU186" s="11"/>
      <c r="AV186" s="11"/>
      <c r="AW186" s="27"/>
      <c r="AX186" s="11"/>
      <c r="AY186" s="11" t="s">
        <v>48</v>
      </c>
      <c r="BD186" s="12" t="s">
        <v>48</v>
      </c>
      <c r="BE186" s="12" t="s">
        <v>48</v>
      </c>
      <c r="BF186" s="12" t="s">
        <v>48</v>
      </c>
      <c r="BG186" s="11"/>
      <c r="BH186" s="11"/>
      <c r="BI186" s="11"/>
      <c r="BJ186" s="11"/>
      <c r="BK186" s="27"/>
      <c r="BL186" s="11"/>
      <c r="BM186" s="11" t="s">
        <v>48</v>
      </c>
      <c r="BR186" s="12" t="s">
        <v>48</v>
      </c>
      <c r="BS186" s="12" t="s">
        <v>48</v>
      </c>
      <c r="BT186" s="12" t="s">
        <v>48</v>
      </c>
      <c r="BU186" s="11"/>
      <c r="BV186" s="11"/>
      <c r="BW186" s="11"/>
      <c r="BX186" s="11"/>
      <c r="BY186" s="27"/>
      <c r="BZ186" s="11"/>
      <c r="CA186" s="11" t="s">
        <v>48</v>
      </c>
      <c r="CF186" s="12" t="s">
        <v>48</v>
      </c>
      <c r="CG186" s="12" t="s">
        <v>48</v>
      </c>
      <c r="CH186" s="12" t="s">
        <v>48</v>
      </c>
      <c r="CI186" s="11"/>
      <c r="CJ186" s="11"/>
      <c r="CK186" s="11"/>
      <c r="CL186" s="11"/>
      <c r="CM186" s="27"/>
      <c r="CN186" s="11"/>
      <c r="CO186" s="11" t="s">
        <v>48</v>
      </c>
      <c r="CT186" s="12" t="s">
        <v>48</v>
      </c>
      <c r="CU186" s="12" t="s">
        <v>48</v>
      </c>
      <c r="CV186" s="12" t="s">
        <v>48</v>
      </c>
      <c r="CW186" s="11"/>
      <c r="CX186" s="11"/>
      <c r="CY186" s="11"/>
      <c r="CZ186" s="11"/>
      <c r="DA186" s="27"/>
      <c r="DB186" s="11"/>
      <c r="DC186" s="11" t="s">
        <v>48</v>
      </c>
      <c r="DH186" s="12" t="s">
        <v>48</v>
      </c>
      <c r="DI186" s="12" t="s">
        <v>48</v>
      </c>
      <c r="DJ186" s="12" t="s">
        <v>48</v>
      </c>
      <c r="DK186" s="11"/>
      <c r="DL186" s="11"/>
      <c r="DM186" s="11"/>
      <c r="DN186" s="11"/>
      <c r="DO186" s="27"/>
      <c r="DP186" s="11"/>
      <c r="DQ186" s="11" t="s">
        <v>48</v>
      </c>
      <c r="DV186" s="12" t="s">
        <v>48</v>
      </c>
      <c r="DW186" s="12" t="s">
        <v>48</v>
      </c>
      <c r="DX186" s="12" t="s">
        <v>48</v>
      </c>
      <c r="DY186" s="11"/>
      <c r="DZ186" s="11"/>
      <c r="EA186" s="11"/>
      <c r="EB186" s="11"/>
      <c r="EC186" s="27"/>
      <c r="ED186" s="11"/>
      <c r="EE186" s="11" t="s">
        <v>48</v>
      </c>
      <c r="EJ186" s="12" t="s">
        <v>48</v>
      </c>
      <c r="EK186" s="12" t="s">
        <v>48</v>
      </c>
      <c r="EL186" s="12" t="s">
        <v>48</v>
      </c>
      <c r="EM186" s="11"/>
      <c r="EN186" s="11"/>
      <c r="EO186" s="11"/>
      <c r="EP186" s="11"/>
      <c r="EQ186" s="27"/>
      <c r="ER186" s="11"/>
      <c r="ES186" s="11" t="s">
        <v>48</v>
      </c>
      <c r="EX186" s="12" t="s">
        <v>48</v>
      </c>
      <c r="EY186" s="12" t="s">
        <v>48</v>
      </c>
      <c r="EZ186" s="12" t="s">
        <v>48</v>
      </c>
      <c r="FA186" s="11"/>
      <c r="FB186" s="11"/>
      <c r="FC186" s="11"/>
      <c r="FD186" s="11"/>
      <c r="FE186" s="27"/>
      <c r="FF186" s="11"/>
      <c r="FG186" s="11" t="s">
        <v>48</v>
      </c>
      <c r="FL186" s="12" t="s">
        <v>48</v>
      </c>
      <c r="FM186" s="12" t="s">
        <v>48</v>
      </c>
      <c r="FN186" s="12" t="s">
        <v>48</v>
      </c>
      <c r="FO186" s="11"/>
      <c r="FP186" s="11"/>
      <c r="FQ186" s="11"/>
      <c r="FR186" s="11"/>
      <c r="FS186" s="27"/>
      <c r="FT186" s="11"/>
      <c r="FU186" s="11" t="s">
        <v>48</v>
      </c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N186" s="12" t="s">
        <v>48</v>
      </c>
      <c r="GO186" s="12" t="s">
        <v>48</v>
      </c>
      <c r="GP186" s="12" t="s">
        <v>48</v>
      </c>
      <c r="GQ186" s="11"/>
      <c r="GR186" s="11"/>
      <c r="GS186" s="11"/>
      <c r="GT186" s="11"/>
      <c r="GU186" s="27"/>
      <c r="GV186" s="11"/>
      <c r="GW186" s="11" t="s">
        <v>48</v>
      </c>
      <c r="GX186" s="11"/>
      <c r="GY186" s="11"/>
      <c r="GZ186" s="11"/>
      <c r="HA186" s="11"/>
      <c r="HB186" s="11"/>
      <c r="HC186" s="11"/>
      <c r="HD186" s="11"/>
      <c r="HI186" s="12" t="s">
        <v>48</v>
      </c>
      <c r="HJ186" s="12" t="s">
        <v>48</v>
      </c>
      <c r="HK186" s="12" t="s">
        <v>48</v>
      </c>
      <c r="HL186" s="11"/>
      <c r="HM186" s="11"/>
      <c r="HN186" s="11"/>
      <c r="HO186" s="11"/>
      <c r="HP186" s="27"/>
      <c r="HQ186" s="11"/>
      <c r="HR186" s="11" t="s">
        <v>48</v>
      </c>
      <c r="HW186" s="12" t="s">
        <v>48</v>
      </c>
      <c r="HX186" s="12" t="s">
        <v>48</v>
      </c>
      <c r="HY186" s="12" t="s">
        <v>48</v>
      </c>
    </row>
    <row r="187" spans="2:233" x14ac:dyDescent="0.2">
      <c r="B187" s="8">
        <v>44083</v>
      </c>
      <c r="C187" s="11"/>
      <c r="D187" s="11"/>
      <c r="E187" s="11"/>
      <c r="F187" s="11"/>
      <c r="G187" s="27"/>
      <c r="H187" s="11"/>
      <c r="I187" s="11" t="s">
        <v>48</v>
      </c>
      <c r="J187" s="11"/>
      <c r="K187" s="11"/>
      <c r="L187" s="11"/>
      <c r="M187" s="11"/>
      <c r="N187" s="27"/>
      <c r="O187" s="11"/>
      <c r="P187" s="11" t="s">
        <v>48</v>
      </c>
      <c r="Q187" s="11"/>
      <c r="R187" s="11"/>
      <c r="S187" s="11"/>
      <c r="T187" s="11"/>
      <c r="U187" s="27"/>
      <c r="V187" s="11"/>
      <c r="W187" s="11" t="s">
        <v>48</v>
      </c>
      <c r="AB187" s="12" t="s">
        <v>48</v>
      </c>
      <c r="AC187" s="12" t="s">
        <v>48</v>
      </c>
      <c r="AD187" s="12" t="s">
        <v>48</v>
      </c>
      <c r="AE187" s="11"/>
      <c r="AF187" s="11"/>
      <c r="AG187" s="11"/>
      <c r="AH187" s="11"/>
      <c r="AI187" s="27"/>
      <c r="AJ187" s="11"/>
      <c r="AK187" s="11" t="s">
        <v>48</v>
      </c>
      <c r="AP187" s="12" t="s">
        <v>48</v>
      </c>
      <c r="AQ187" s="12" t="s">
        <v>48</v>
      </c>
      <c r="AR187" s="12" t="s">
        <v>48</v>
      </c>
      <c r="AS187" s="11"/>
      <c r="AT187" s="11"/>
      <c r="AU187" s="11"/>
      <c r="AV187" s="11"/>
      <c r="AW187" s="27"/>
      <c r="AX187" s="11"/>
      <c r="AY187" s="11" t="s">
        <v>48</v>
      </c>
      <c r="BD187" s="12" t="s">
        <v>48</v>
      </c>
      <c r="BE187" s="12" t="s">
        <v>48</v>
      </c>
      <c r="BF187" s="12" t="s">
        <v>48</v>
      </c>
      <c r="BG187" s="11"/>
      <c r="BH187" s="11"/>
      <c r="BI187" s="11"/>
      <c r="BJ187" s="11"/>
      <c r="BK187" s="27"/>
      <c r="BL187" s="11"/>
      <c r="BM187" s="11" t="s">
        <v>48</v>
      </c>
      <c r="BR187" s="12" t="s">
        <v>48</v>
      </c>
      <c r="BS187" s="12" t="s">
        <v>48</v>
      </c>
      <c r="BT187" s="12" t="s">
        <v>48</v>
      </c>
      <c r="BU187" s="11"/>
      <c r="BV187" s="11"/>
      <c r="BW187" s="11"/>
      <c r="BX187" s="11"/>
      <c r="BY187" s="27"/>
      <c r="BZ187" s="11"/>
      <c r="CA187" s="11" t="s">
        <v>48</v>
      </c>
      <c r="CF187" s="12" t="s">
        <v>48</v>
      </c>
      <c r="CG187" s="12" t="s">
        <v>48</v>
      </c>
      <c r="CH187" s="12" t="s">
        <v>48</v>
      </c>
      <c r="CI187" s="11"/>
      <c r="CJ187" s="11"/>
      <c r="CK187" s="11"/>
      <c r="CL187" s="11"/>
      <c r="CM187" s="27"/>
      <c r="CN187" s="11"/>
      <c r="CO187" s="11" t="s">
        <v>48</v>
      </c>
      <c r="CT187" s="12" t="s">
        <v>48</v>
      </c>
      <c r="CU187" s="12" t="s">
        <v>48</v>
      </c>
      <c r="CV187" s="12" t="s">
        <v>48</v>
      </c>
      <c r="CW187" s="11"/>
      <c r="CX187" s="11"/>
      <c r="CY187" s="11"/>
      <c r="CZ187" s="11"/>
      <c r="DA187" s="27"/>
      <c r="DB187" s="11"/>
      <c r="DC187" s="11" t="s">
        <v>48</v>
      </c>
      <c r="DH187" s="12" t="s">
        <v>48</v>
      </c>
      <c r="DI187" s="12" t="s">
        <v>48</v>
      </c>
      <c r="DJ187" s="12" t="s">
        <v>48</v>
      </c>
      <c r="DK187" s="11"/>
      <c r="DL187" s="11"/>
      <c r="DM187" s="11"/>
      <c r="DN187" s="11"/>
      <c r="DO187" s="27"/>
      <c r="DP187" s="11"/>
      <c r="DQ187" s="11" t="s">
        <v>48</v>
      </c>
      <c r="DV187" s="12" t="s">
        <v>48</v>
      </c>
      <c r="DW187" s="12" t="s">
        <v>48</v>
      </c>
      <c r="DX187" s="12" t="s">
        <v>48</v>
      </c>
      <c r="DY187" s="11"/>
      <c r="DZ187" s="11"/>
      <c r="EA187" s="11"/>
      <c r="EB187" s="11"/>
      <c r="EC187" s="27"/>
      <c r="ED187" s="11"/>
      <c r="EE187" s="11" t="s">
        <v>48</v>
      </c>
      <c r="EJ187" s="12" t="s">
        <v>48</v>
      </c>
      <c r="EK187" s="12" t="s">
        <v>48</v>
      </c>
      <c r="EL187" s="12" t="s">
        <v>48</v>
      </c>
      <c r="EM187" s="11"/>
      <c r="EN187" s="11"/>
      <c r="EO187" s="11"/>
      <c r="EP187" s="11"/>
      <c r="EQ187" s="27"/>
      <c r="ER187" s="11"/>
      <c r="ES187" s="11" t="s">
        <v>48</v>
      </c>
      <c r="EX187" s="12" t="s">
        <v>48</v>
      </c>
      <c r="EY187" s="12" t="s">
        <v>48</v>
      </c>
      <c r="EZ187" s="12" t="s">
        <v>48</v>
      </c>
      <c r="FA187" s="11"/>
      <c r="FB187" s="11"/>
      <c r="FC187" s="11"/>
      <c r="FD187" s="11"/>
      <c r="FE187" s="27"/>
      <c r="FF187" s="11"/>
      <c r="FG187" s="11" t="s">
        <v>48</v>
      </c>
      <c r="FL187" s="12" t="s">
        <v>48</v>
      </c>
      <c r="FM187" s="12" t="s">
        <v>48</v>
      </c>
      <c r="FN187" s="12" t="s">
        <v>48</v>
      </c>
      <c r="FO187" s="11"/>
      <c r="FP187" s="11"/>
      <c r="FQ187" s="11"/>
      <c r="FR187" s="11"/>
      <c r="FS187" s="27"/>
      <c r="FT187" s="11"/>
      <c r="FU187" s="11" t="s">
        <v>48</v>
      </c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N187" s="12" t="s">
        <v>48</v>
      </c>
      <c r="GO187" s="12" t="s">
        <v>48</v>
      </c>
      <c r="GP187" s="12" t="s">
        <v>48</v>
      </c>
      <c r="GQ187" s="11"/>
      <c r="GR187" s="11"/>
      <c r="GS187" s="11"/>
      <c r="GT187" s="11"/>
      <c r="GU187" s="27"/>
      <c r="GV187" s="11"/>
      <c r="GW187" s="11" t="s">
        <v>48</v>
      </c>
      <c r="GX187" s="11"/>
      <c r="GY187" s="11"/>
      <c r="GZ187" s="11"/>
      <c r="HA187" s="11"/>
      <c r="HB187" s="11"/>
      <c r="HC187" s="11"/>
      <c r="HD187" s="11"/>
      <c r="HI187" s="12" t="s">
        <v>48</v>
      </c>
      <c r="HJ187" s="12" t="s">
        <v>48</v>
      </c>
      <c r="HK187" s="12" t="s">
        <v>48</v>
      </c>
      <c r="HL187" s="11"/>
      <c r="HM187" s="11"/>
      <c r="HN187" s="11"/>
      <c r="HO187" s="11"/>
      <c r="HP187" s="27"/>
      <c r="HQ187" s="11"/>
      <c r="HR187" s="11" t="s">
        <v>48</v>
      </c>
      <c r="HW187" s="12" t="s">
        <v>48</v>
      </c>
      <c r="HX187" s="12" t="s">
        <v>48</v>
      </c>
      <c r="HY187" s="12" t="s">
        <v>48</v>
      </c>
    </row>
    <row r="188" spans="2:233" x14ac:dyDescent="0.2">
      <c r="B188" s="8">
        <v>44084</v>
      </c>
      <c r="C188" s="11"/>
      <c r="D188" s="11"/>
      <c r="E188" s="11"/>
      <c r="F188" s="11"/>
      <c r="G188" s="27"/>
      <c r="H188" s="11"/>
      <c r="I188" s="11" t="s">
        <v>48</v>
      </c>
      <c r="J188" s="11"/>
      <c r="K188" s="11"/>
      <c r="L188" s="11"/>
      <c r="M188" s="11"/>
      <c r="N188" s="27"/>
      <c r="O188" s="11"/>
      <c r="P188" s="11" t="s">
        <v>48</v>
      </c>
      <c r="Q188" s="11"/>
      <c r="R188" s="11"/>
      <c r="S188" s="11"/>
      <c r="T188" s="11"/>
      <c r="U188" s="27"/>
      <c r="V188" s="11"/>
      <c r="W188" s="11" t="s">
        <v>48</v>
      </c>
      <c r="AB188" s="12" t="s">
        <v>48</v>
      </c>
      <c r="AC188" s="12" t="s">
        <v>48</v>
      </c>
      <c r="AD188" s="12" t="s">
        <v>48</v>
      </c>
      <c r="AE188" s="11"/>
      <c r="AF188" s="11"/>
      <c r="AG188" s="11"/>
      <c r="AH188" s="11"/>
      <c r="AI188" s="27"/>
      <c r="AJ188" s="11"/>
      <c r="AK188" s="11" t="s">
        <v>48</v>
      </c>
      <c r="AP188" s="12" t="s">
        <v>48</v>
      </c>
      <c r="AQ188" s="12" t="s">
        <v>48</v>
      </c>
      <c r="AR188" s="12" t="s">
        <v>48</v>
      </c>
      <c r="AS188" s="11"/>
      <c r="AT188" s="11"/>
      <c r="AU188" s="11"/>
      <c r="AV188" s="11"/>
      <c r="AW188" s="27"/>
      <c r="AX188" s="11"/>
      <c r="AY188" s="11" t="s">
        <v>48</v>
      </c>
      <c r="BD188" s="12" t="s">
        <v>48</v>
      </c>
      <c r="BE188" s="12" t="s">
        <v>48</v>
      </c>
      <c r="BF188" s="12" t="s">
        <v>48</v>
      </c>
      <c r="BG188" s="11"/>
      <c r="BH188" s="11"/>
      <c r="BI188" s="11"/>
      <c r="BJ188" s="11"/>
      <c r="BK188" s="27"/>
      <c r="BL188" s="11"/>
      <c r="BM188" s="11" t="s">
        <v>48</v>
      </c>
      <c r="BR188" s="12" t="s">
        <v>48</v>
      </c>
      <c r="BS188" s="12" t="s">
        <v>48</v>
      </c>
      <c r="BT188" s="12" t="s">
        <v>48</v>
      </c>
      <c r="BU188" s="11"/>
      <c r="BV188" s="11"/>
      <c r="BW188" s="11"/>
      <c r="BX188" s="11"/>
      <c r="BY188" s="27"/>
      <c r="BZ188" s="11"/>
      <c r="CA188" s="11" t="s">
        <v>48</v>
      </c>
      <c r="CF188" s="12" t="s">
        <v>48</v>
      </c>
      <c r="CG188" s="12" t="s">
        <v>48</v>
      </c>
      <c r="CH188" s="12" t="s">
        <v>48</v>
      </c>
      <c r="CI188" s="11"/>
      <c r="CJ188" s="11"/>
      <c r="CK188" s="11"/>
      <c r="CL188" s="11"/>
      <c r="CM188" s="27"/>
      <c r="CN188" s="11"/>
      <c r="CO188" s="11" t="s">
        <v>48</v>
      </c>
      <c r="CT188" s="12" t="s">
        <v>48</v>
      </c>
      <c r="CU188" s="12" t="s">
        <v>48</v>
      </c>
      <c r="CV188" s="12" t="s">
        <v>48</v>
      </c>
      <c r="CW188" s="11"/>
      <c r="CX188" s="11"/>
      <c r="CY188" s="11"/>
      <c r="CZ188" s="11"/>
      <c r="DA188" s="27"/>
      <c r="DB188" s="11"/>
      <c r="DC188" s="11" t="s">
        <v>48</v>
      </c>
      <c r="DH188" s="12" t="s">
        <v>48</v>
      </c>
      <c r="DI188" s="12" t="s">
        <v>48</v>
      </c>
      <c r="DJ188" s="12" t="s">
        <v>48</v>
      </c>
      <c r="DK188" s="11"/>
      <c r="DL188" s="11"/>
      <c r="DM188" s="11"/>
      <c r="DN188" s="11"/>
      <c r="DO188" s="27"/>
      <c r="DP188" s="11"/>
      <c r="DQ188" s="11" t="s">
        <v>48</v>
      </c>
      <c r="DV188" s="12" t="s">
        <v>48</v>
      </c>
      <c r="DW188" s="12" t="s">
        <v>48</v>
      </c>
      <c r="DX188" s="12" t="s">
        <v>48</v>
      </c>
      <c r="DY188" s="11"/>
      <c r="DZ188" s="11"/>
      <c r="EA188" s="11"/>
      <c r="EB188" s="11"/>
      <c r="EC188" s="27"/>
      <c r="ED188" s="11"/>
      <c r="EE188" s="11" t="s">
        <v>48</v>
      </c>
      <c r="EJ188" s="12" t="s">
        <v>48</v>
      </c>
      <c r="EK188" s="12" t="s">
        <v>48</v>
      </c>
      <c r="EL188" s="12" t="s">
        <v>48</v>
      </c>
      <c r="EM188" s="11"/>
      <c r="EN188" s="11"/>
      <c r="EO188" s="11"/>
      <c r="EP188" s="11"/>
      <c r="EQ188" s="27"/>
      <c r="ER188" s="11"/>
      <c r="ES188" s="11" t="s">
        <v>48</v>
      </c>
      <c r="EX188" s="12" t="s">
        <v>48</v>
      </c>
      <c r="EY188" s="12" t="s">
        <v>48</v>
      </c>
      <c r="EZ188" s="12" t="s">
        <v>48</v>
      </c>
      <c r="FA188" s="11"/>
      <c r="FB188" s="11"/>
      <c r="FC188" s="11"/>
      <c r="FD188" s="11"/>
      <c r="FE188" s="27"/>
      <c r="FF188" s="11"/>
      <c r="FG188" s="11" t="s">
        <v>48</v>
      </c>
      <c r="FL188" s="12" t="s">
        <v>48</v>
      </c>
      <c r="FM188" s="12" t="s">
        <v>48</v>
      </c>
      <c r="FN188" s="12" t="s">
        <v>48</v>
      </c>
      <c r="FO188" s="11"/>
      <c r="FP188" s="11"/>
      <c r="FQ188" s="11"/>
      <c r="FR188" s="11"/>
      <c r="FS188" s="27"/>
      <c r="FT188" s="11"/>
      <c r="FU188" s="11" t="s">
        <v>48</v>
      </c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N188" s="12" t="s">
        <v>48</v>
      </c>
      <c r="GO188" s="12" t="s">
        <v>48</v>
      </c>
      <c r="GP188" s="12" t="s">
        <v>48</v>
      </c>
      <c r="GQ188" s="11"/>
      <c r="GR188" s="11"/>
      <c r="GS188" s="11"/>
      <c r="GT188" s="11"/>
      <c r="GU188" s="27"/>
      <c r="GV188" s="11"/>
      <c r="GW188" s="11" t="s">
        <v>48</v>
      </c>
      <c r="GX188" s="11"/>
      <c r="GY188" s="11"/>
      <c r="GZ188" s="11"/>
      <c r="HA188" s="11"/>
      <c r="HB188" s="11"/>
      <c r="HC188" s="11"/>
      <c r="HD188" s="11"/>
      <c r="HI188" s="12" t="s">
        <v>48</v>
      </c>
      <c r="HJ188" s="12" t="s">
        <v>48</v>
      </c>
      <c r="HK188" s="12" t="s">
        <v>48</v>
      </c>
      <c r="HL188" s="11"/>
      <c r="HM188" s="11"/>
      <c r="HN188" s="11"/>
      <c r="HO188" s="11"/>
      <c r="HP188" s="27"/>
      <c r="HQ188" s="11"/>
      <c r="HR188" s="11" t="s">
        <v>48</v>
      </c>
      <c r="HW188" s="12" t="s">
        <v>48</v>
      </c>
      <c r="HX188" s="12" t="s">
        <v>48</v>
      </c>
      <c r="HY188" s="12" t="s">
        <v>48</v>
      </c>
    </row>
    <row r="189" spans="2:233" x14ac:dyDescent="0.2">
      <c r="B189" s="8">
        <v>44085</v>
      </c>
      <c r="C189" s="11"/>
      <c r="D189" s="11"/>
      <c r="E189" s="11"/>
      <c r="F189" s="11"/>
      <c r="G189" s="27"/>
      <c r="H189" s="11"/>
      <c r="I189" s="11" t="s">
        <v>48</v>
      </c>
      <c r="J189" s="11"/>
      <c r="K189" s="11"/>
      <c r="L189" s="11"/>
      <c r="M189" s="11"/>
      <c r="N189" s="27"/>
      <c r="O189" s="11"/>
      <c r="P189" s="11" t="s">
        <v>48</v>
      </c>
      <c r="Q189" s="11"/>
      <c r="R189" s="11"/>
      <c r="S189" s="11"/>
      <c r="T189" s="11"/>
      <c r="U189" s="27"/>
      <c r="V189" s="11"/>
      <c r="W189" s="11" t="s">
        <v>48</v>
      </c>
      <c r="AB189" s="12" t="s">
        <v>48</v>
      </c>
      <c r="AC189" s="12" t="s">
        <v>48</v>
      </c>
      <c r="AD189" s="12" t="s">
        <v>48</v>
      </c>
      <c r="AE189" s="11"/>
      <c r="AF189" s="11"/>
      <c r="AG189" s="11"/>
      <c r="AH189" s="11"/>
      <c r="AI189" s="27"/>
      <c r="AJ189" s="11"/>
      <c r="AK189" s="11" t="s">
        <v>48</v>
      </c>
      <c r="AP189" s="12" t="s">
        <v>48</v>
      </c>
      <c r="AQ189" s="12" t="s">
        <v>48</v>
      </c>
      <c r="AR189" s="12" t="s">
        <v>48</v>
      </c>
      <c r="AS189" s="11"/>
      <c r="AT189" s="11"/>
      <c r="AU189" s="11"/>
      <c r="AV189" s="11"/>
      <c r="AW189" s="27"/>
      <c r="AX189" s="11"/>
      <c r="AY189" s="11" t="s">
        <v>48</v>
      </c>
      <c r="BD189" s="12" t="s">
        <v>48</v>
      </c>
      <c r="BE189" s="12" t="s">
        <v>48</v>
      </c>
      <c r="BF189" s="12" t="s">
        <v>48</v>
      </c>
      <c r="BG189" s="11"/>
      <c r="BH189" s="11"/>
      <c r="BI189" s="11"/>
      <c r="BJ189" s="11"/>
      <c r="BK189" s="27"/>
      <c r="BL189" s="11"/>
      <c r="BM189" s="11" t="s">
        <v>48</v>
      </c>
      <c r="BR189" s="12" t="s">
        <v>48</v>
      </c>
      <c r="BS189" s="12" t="s">
        <v>48</v>
      </c>
      <c r="BT189" s="12" t="s">
        <v>48</v>
      </c>
      <c r="BU189" s="11"/>
      <c r="BV189" s="11"/>
      <c r="BW189" s="11"/>
      <c r="BX189" s="11"/>
      <c r="BY189" s="27"/>
      <c r="BZ189" s="11"/>
      <c r="CA189" s="11" t="s">
        <v>48</v>
      </c>
      <c r="CF189" s="12" t="s">
        <v>48</v>
      </c>
      <c r="CG189" s="12" t="s">
        <v>48</v>
      </c>
      <c r="CH189" s="12" t="s">
        <v>48</v>
      </c>
      <c r="CI189" s="11"/>
      <c r="CJ189" s="11"/>
      <c r="CK189" s="11"/>
      <c r="CL189" s="11"/>
      <c r="CM189" s="27"/>
      <c r="CN189" s="11"/>
      <c r="CO189" s="11" t="s">
        <v>48</v>
      </c>
      <c r="CT189" s="12" t="s">
        <v>48</v>
      </c>
      <c r="CU189" s="12" t="s">
        <v>48</v>
      </c>
      <c r="CV189" s="12" t="s">
        <v>48</v>
      </c>
      <c r="CW189" s="11"/>
      <c r="CX189" s="11"/>
      <c r="CY189" s="11"/>
      <c r="CZ189" s="11"/>
      <c r="DA189" s="27"/>
      <c r="DB189" s="11"/>
      <c r="DC189" s="11" t="s">
        <v>48</v>
      </c>
      <c r="DH189" s="12" t="s">
        <v>48</v>
      </c>
      <c r="DI189" s="12" t="s">
        <v>48</v>
      </c>
      <c r="DJ189" s="12" t="s">
        <v>48</v>
      </c>
      <c r="DK189" s="11"/>
      <c r="DL189" s="11"/>
      <c r="DM189" s="11"/>
      <c r="DN189" s="11"/>
      <c r="DO189" s="27"/>
      <c r="DP189" s="11"/>
      <c r="DQ189" s="11" t="s">
        <v>48</v>
      </c>
      <c r="DV189" s="12" t="s">
        <v>48</v>
      </c>
      <c r="DW189" s="12" t="s">
        <v>48</v>
      </c>
      <c r="DX189" s="12" t="s">
        <v>48</v>
      </c>
      <c r="DY189" s="11"/>
      <c r="DZ189" s="11"/>
      <c r="EA189" s="11"/>
      <c r="EB189" s="11"/>
      <c r="EC189" s="27"/>
      <c r="ED189" s="11"/>
      <c r="EE189" s="11" t="s">
        <v>48</v>
      </c>
      <c r="EJ189" s="12" t="s">
        <v>48</v>
      </c>
      <c r="EK189" s="12" t="s">
        <v>48</v>
      </c>
      <c r="EL189" s="12" t="s">
        <v>48</v>
      </c>
      <c r="EM189" s="11"/>
      <c r="EN189" s="11"/>
      <c r="EO189" s="11"/>
      <c r="EP189" s="11"/>
      <c r="EQ189" s="27"/>
      <c r="ER189" s="11"/>
      <c r="ES189" s="11" t="s">
        <v>48</v>
      </c>
      <c r="EX189" s="12" t="s">
        <v>48</v>
      </c>
      <c r="EY189" s="12" t="s">
        <v>48</v>
      </c>
      <c r="EZ189" s="12" t="s">
        <v>48</v>
      </c>
      <c r="FA189" s="11"/>
      <c r="FB189" s="11"/>
      <c r="FC189" s="11"/>
      <c r="FD189" s="11"/>
      <c r="FE189" s="27"/>
      <c r="FF189" s="11"/>
      <c r="FG189" s="11" t="s">
        <v>48</v>
      </c>
      <c r="FL189" s="12" t="s">
        <v>48</v>
      </c>
      <c r="FM189" s="12" t="s">
        <v>48</v>
      </c>
      <c r="FN189" s="12" t="s">
        <v>48</v>
      </c>
      <c r="FO189" s="11"/>
      <c r="FP189" s="11"/>
      <c r="FQ189" s="11"/>
      <c r="FR189" s="11"/>
      <c r="FS189" s="27"/>
      <c r="FT189" s="11"/>
      <c r="FU189" s="11" t="s">
        <v>48</v>
      </c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N189" s="12" t="s">
        <v>48</v>
      </c>
      <c r="GO189" s="12" t="s">
        <v>48</v>
      </c>
      <c r="GP189" s="12" t="s">
        <v>48</v>
      </c>
      <c r="GQ189" s="11"/>
      <c r="GR189" s="11"/>
      <c r="GS189" s="11"/>
      <c r="GT189" s="11"/>
      <c r="GU189" s="27"/>
      <c r="GV189" s="11"/>
      <c r="GW189" s="11" t="s">
        <v>48</v>
      </c>
      <c r="GX189" s="11"/>
      <c r="GY189" s="11"/>
      <c r="GZ189" s="11"/>
      <c r="HA189" s="11"/>
      <c r="HB189" s="11"/>
      <c r="HC189" s="11"/>
      <c r="HD189" s="11"/>
      <c r="HI189" s="12" t="s">
        <v>48</v>
      </c>
      <c r="HJ189" s="12" t="s">
        <v>48</v>
      </c>
      <c r="HK189" s="12" t="s">
        <v>48</v>
      </c>
      <c r="HL189" s="11"/>
      <c r="HM189" s="11"/>
      <c r="HN189" s="11"/>
      <c r="HO189" s="11"/>
      <c r="HP189" s="27"/>
      <c r="HQ189" s="11"/>
      <c r="HR189" s="11" t="s">
        <v>48</v>
      </c>
      <c r="HW189" s="12" t="s">
        <v>48</v>
      </c>
      <c r="HX189" s="12" t="s">
        <v>48</v>
      </c>
      <c r="HY189" s="12" t="s">
        <v>48</v>
      </c>
    </row>
    <row r="190" spans="2:233" x14ac:dyDescent="0.2">
      <c r="B190" s="8">
        <v>44086</v>
      </c>
      <c r="C190" s="11"/>
      <c r="D190" s="11"/>
      <c r="E190" s="11"/>
      <c r="F190" s="11"/>
      <c r="G190" s="27"/>
      <c r="H190" s="11"/>
      <c r="I190" s="11" t="s">
        <v>48</v>
      </c>
      <c r="J190" s="11"/>
      <c r="K190" s="11"/>
      <c r="L190" s="11"/>
      <c r="M190" s="11"/>
      <c r="N190" s="27"/>
      <c r="O190" s="11"/>
      <c r="P190" s="11" t="s">
        <v>48</v>
      </c>
      <c r="Q190" s="11"/>
      <c r="R190" s="11"/>
      <c r="S190" s="11"/>
      <c r="T190" s="11"/>
      <c r="U190" s="27"/>
      <c r="V190" s="11"/>
      <c r="W190" s="11" t="s">
        <v>48</v>
      </c>
      <c r="AB190" s="12" t="s">
        <v>48</v>
      </c>
      <c r="AC190" s="12" t="s">
        <v>48</v>
      </c>
      <c r="AD190" s="12" t="s">
        <v>48</v>
      </c>
      <c r="AE190" s="11"/>
      <c r="AF190" s="11"/>
      <c r="AG190" s="11"/>
      <c r="AH190" s="11"/>
      <c r="AI190" s="27"/>
      <c r="AJ190" s="11"/>
      <c r="AK190" s="11" t="s">
        <v>48</v>
      </c>
      <c r="AP190" s="12" t="s">
        <v>48</v>
      </c>
      <c r="AQ190" s="12" t="s">
        <v>48</v>
      </c>
      <c r="AR190" s="12" t="s">
        <v>48</v>
      </c>
      <c r="AS190" s="11"/>
      <c r="AT190" s="11"/>
      <c r="AU190" s="11"/>
      <c r="AV190" s="11"/>
      <c r="AW190" s="27"/>
      <c r="AX190" s="11"/>
      <c r="AY190" s="11" t="s">
        <v>48</v>
      </c>
      <c r="BD190" s="12" t="s">
        <v>48</v>
      </c>
      <c r="BE190" s="12" t="s">
        <v>48</v>
      </c>
      <c r="BF190" s="12" t="s">
        <v>48</v>
      </c>
      <c r="BG190" s="11"/>
      <c r="BH190" s="11"/>
      <c r="BI190" s="11"/>
      <c r="BJ190" s="11"/>
      <c r="BK190" s="27"/>
      <c r="BL190" s="11"/>
      <c r="BM190" s="11" t="s">
        <v>48</v>
      </c>
      <c r="BR190" s="12" t="s">
        <v>48</v>
      </c>
      <c r="BS190" s="12" t="s">
        <v>48</v>
      </c>
      <c r="BT190" s="12" t="s">
        <v>48</v>
      </c>
      <c r="BU190" s="11"/>
      <c r="BV190" s="11"/>
      <c r="BW190" s="11"/>
      <c r="BX190" s="11"/>
      <c r="BY190" s="27"/>
      <c r="BZ190" s="11"/>
      <c r="CA190" s="11" t="s">
        <v>48</v>
      </c>
      <c r="CF190" s="12" t="s">
        <v>48</v>
      </c>
      <c r="CG190" s="12" t="s">
        <v>48</v>
      </c>
      <c r="CH190" s="12" t="s">
        <v>48</v>
      </c>
      <c r="CI190" s="11"/>
      <c r="CJ190" s="11"/>
      <c r="CK190" s="11"/>
      <c r="CL190" s="11"/>
      <c r="CM190" s="27"/>
      <c r="CN190" s="11"/>
      <c r="CO190" s="11" t="s">
        <v>48</v>
      </c>
      <c r="CT190" s="12" t="s">
        <v>48</v>
      </c>
      <c r="CU190" s="12" t="s">
        <v>48</v>
      </c>
      <c r="CV190" s="12" t="s">
        <v>48</v>
      </c>
      <c r="CW190" s="11"/>
      <c r="CX190" s="11"/>
      <c r="CY190" s="11"/>
      <c r="CZ190" s="11"/>
      <c r="DA190" s="27"/>
      <c r="DB190" s="11"/>
      <c r="DC190" s="11" t="s">
        <v>48</v>
      </c>
      <c r="DH190" s="12" t="s">
        <v>48</v>
      </c>
      <c r="DI190" s="12" t="s">
        <v>48</v>
      </c>
      <c r="DJ190" s="12" t="s">
        <v>48</v>
      </c>
      <c r="DK190" s="11"/>
      <c r="DL190" s="11"/>
      <c r="DM190" s="11"/>
      <c r="DN190" s="11"/>
      <c r="DO190" s="27"/>
      <c r="DP190" s="11"/>
      <c r="DQ190" s="11" t="s">
        <v>48</v>
      </c>
      <c r="DV190" s="12" t="s">
        <v>48</v>
      </c>
      <c r="DW190" s="12" t="s">
        <v>48</v>
      </c>
      <c r="DX190" s="12" t="s">
        <v>48</v>
      </c>
      <c r="DY190" s="11"/>
      <c r="DZ190" s="11"/>
      <c r="EA190" s="11"/>
      <c r="EB190" s="11"/>
      <c r="EC190" s="27"/>
      <c r="ED190" s="11"/>
      <c r="EE190" s="11" t="s">
        <v>48</v>
      </c>
      <c r="EJ190" s="12" t="s">
        <v>48</v>
      </c>
      <c r="EK190" s="12" t="s">
        <v>48</v>
      </c>
      <c r="EL190" s="12" t="s">
        <v>48</v>
      </c>
      <c r="EM190" s="11"/>
      <c r="EN190" s="11"/>
      <c r="EO190" s="11"/>
      <c r="EP190" s="11"/>
      <c r="EQ190" s="27"/>
      <c r="ER190" s="11"/>
      <c r="ES190" s="11" t="s">
        <v>48</v>
      </c>
      <c r="EX190" s="12" t="s">
        <v>48</v>
      </c>
      <c r="EY190" s="12" t="s">
        <v>48</v>
      </c>
      <c r="EZ190" s="12" t="s">
        <v>48</v>
      </c>
      <c r="FA190" s="11"/>
      <c r="FB190" s="11"/>
      <c r="FC190" s="11"/>
      <c r="FD190" s="11"/>
      <c r="FE190" s="27"/>
      <c r="FF190" s="11"/>
      <c r="FG190" s="11" t="s">
        <v>48</v>
      </c>
      <c r="FL190" s="12" t="s">
        <v>48</v>
      </c>
      <c r="FM190" s="12" t="s">
        <v>48</v>
      </c>
      <c r="FN190" s="12" t="s">
        <v>48</v>
      </c>
      <c r="FO190" s="11"/>
      <c r="FP190" s="11"/>
      <c r="FQ190" s="11"/>
      <c r="FR190" s="11"/>
      <c r="FS190" s="27"/>
      <c r="FT190" s="11"/>
      <c r="FU190" s="11" t="s">
        <v>48</v>
      </c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N190" s="12" t="s">
        <v>48</v>
      </c>
      <c r="GO190" s="12" t="s">
        <v>48</v>
      </c>
      <c r="GP190" s="12" t="s">
        <v>48</v>
      </c>
      <c r="GQ190" s="11"/>
      <c r="GR190" s="11"/>
      <c r="GS190" s="11"/>
      <c r="GT190" s="11"/>
      <c r="GU190" s="27"/>
      <c r="GV190" s="11"/>
      <c r="GW190" s="11" t="s">
        <v>48</v>
      </c>
      <c r="GX190" s="11"/>
      <c r="GY190" s="11"/>
      <c r="GZ190" s="11"/>
      <c r="HA190" s="11"/>
      <c r="HB190" s="11"/>
      <c r="HC190" s="11"/>
      <c r="HD190" s="11"/>
      <c r="HI190" s="12" t="s">
        <v>48</v>
      </c>
      <c r="HJ190" s="12" t="s">
        <v>48</v>
      </c>
      <c r="HK190" s="12" t="s">
        <v>48</v>
      </c>
      <c r="HL190" s="11"/>
      <c r="HM190" s="11"/>
      <c r="HN190" s="11"/>
      <c r="HO190" s="11"/>
      <c r="HP190" s="27"/>
      <c r="HQ190" s="11"/>
      <c r="HR190" s="11" t="s">
        <v>48</v>
      </c>
      <c r="HW190" s="12" t="s">
        <v>48</v>
      </c>
      <c r="HX190" s="12" t="s">
        <v>48</v>
      </c>
      <c r="HY190" s="12" t="s">
        <v>48</v>
      </c>
    </row>
    <row r="191" spans="2:233" x14ac:dyDescent="0.2">
      <c r="B191" s="8">
        <v>44087</v>
      </c>
      <c r="C191" s="11"/>
      <c r="D191" s="11"/>
      <c r="E191" s="11"/>
      <c r="F191" s="11"/>
      <c r="G191" s="27"/>
      <c r="H191" s="11"/>
      <c r="I191" s="11" t="s">
        <v>48</v>
      </c>
      <c r="J191" s="11"/>
      <c r="K191" s="11"/>
      <c r="L191" s="11"/>
      <c r="M191" s="11"/>
      <c r="N191" s="27"/>
      <c r="O191" s="11"/>
      <c r="P191" s="11" t="s">
        <v>48</v>
      </c>
      <c r="Q191" s="11"/>
      <c r="R191" s="11"/>
      <c r="S191" s="11"/>
      <c r="T191" s="11"/>
      <c r="U191" s="27"/>
      <c r="V191" s="11"/>
      <c r="W191" s="11" t="s">
        <v>48</v>
      </c>
      <c r="AB191" s="12" t="s">
        <v>48</v>
      </c>
      <c r="AC191" s="12" t="s">
        <v>48</v>
      </c>
      <c r="AD191" s="12" t="s">
        <v>48</v>
      </c>
      <c r="AE191" s="11"/>
      <c r="AF191" s="11"/>
      <c r="AG191" s="11"/>
      <c r="AH191" s="11"/>
      <c r="AI191" s="27"/>
      <c r="AJ191" s="11"/>
      <c r="AK191" s="11" t="s">
        <v>48</v>
      </c>
      <c r="AP191" s="12" t="s">
        <v>48</v>
      </c>
      <c r="AQ191" s="12" t="s">
        <v>48</v>
      </c>
      <c r="AR191" s="12" t="s">
        <v>48</v>
      </c>
      <c r="AS191" s="11"/>
      <c r="AT191" s="11"/>
      <c r="AU191" s="11"/>
      <c r="AV191" s="11"/>
      <c r="AW191" s="27"/>
      <c r="AX191" s="11"/>
      <c r="AY191" s="11" t="s">
        <v>48</v>
      </c>
      <c r="BD191" s="12" t="s">
        <v>48</v>
      </c>
      <c r="BE191" s="12" t="s">
        <v>48</v>
      </c>
      <c r="BF191" s="12" t="s">
        <v>48</v>
      </c>
      <c r="BG191" s="11"/>
      <c r="BH191" s="11"/>
      <c r="BI191" s="11"/>
      <c r="BJ191" s="11"/>
      <c r="BK191" s="27"/>
      <c r="BL191" s="11"/>
      <c r="BM191" s="11" t="s">
        <v>48</v>
      </c>
      <c r="BR191" s="12" t="s">
        <v>48</v>
      </c>
      <c r="BS191" s="12" t="s">
        <v>48</v>
      </c>
      <c r="BT191" s="12" t="s">
        <v>48</v>
      </c>
      <c r="BU191" s="11"/>
      <c r="BV191" s="11"/>
      <c r="BW191" s="11"/>
      <c r="BX191" s="11"/>
      <c r="BY191" s="27"/>
      <c r="BZ191" s="11"/>
      <c r="CA191" s="11" t="s">
        <v>48</v>
      </c>
      <c r="CF191" s="12" t="s">
        <v>48</v>
      </c>
      <c r="CG191" s="12" t="s">
        <v>48</v>
      </c>
      <c r="CH191" s="12" t="s">
        <v>48</v>
      </c>
      <c r="CI191" s="11"/>
      <c r="CJ191" s="11"/>
      <c r="CK191" s="11"/>
      <c r="CL191" s="11"/>
      <c r="CM191" s="27"/>
      <c r="CN191" s="11"/>
      <c r="CO191" s="11" t="s">
        <v>48</v>
      </c>
      <c r="CT191" s="12" t="s">
        <v>48</v>
      </c>
      <c r="CU191" s="12" t="s">
        <v>48</v>
      </c>
      <c r="CV191" s="12" t="s">
        <v>48</v>
      </c>
      <c r="CW191" s="11"/>
      <c r="CX191" s="11"/>
      <c r="CY191" s="11"/>
      <c r="CZ191" s="11"/>
      <c r="DA191" s="27"/>
      <c r="DB191" s="11"/>
      <c r="DC191" s="11" t="s">
        <v>48</v>
      </c>
      <c r="DH191" s="12" t="s">
        <v>48</v>
      </c>
      <c r="DI191" s="12" t="s">
        <v>48</v>
      </c>
      <c r="DJ191" s="12" t="s">
        <v>48</v>
      </c>
      <c r="DK191" s="11"/>
      <c r="DL191" s="11"/>
      <c r="DM191" s="11"/>
      <c r="DN191" s="11"/>
      <c r="DO191" s="27"/>
      <c r="DP191" s="11"/>
      <c r="DQ191" s="11" t="s">
        <v>48</v>
      </c>
      <c r="DV191" s="12" t="s">
        <v>48</v>
      </c>
      <c r="DW191" s="12" t="s">
        <v>48</v>
      </c>
      <c r="DX191" s="12" t="s">
        <v>48</v>
      </c>
      <c r="DY191" s="11"/>
      <c r="DZ191" s="11"/>
      <c r="EA191" s="11"/>
      <c r="EB191" s="11"/>
      <c r="EC191" s="27"/>
      <c r="ED191" s="11"/>
      <c r="EE191" s="11" t="s">
        <v>48</v>
      </c>
      <c r="EJ191" s="12" t="s">
        <v>48</v>
      </c>
      <c r="EK191" s="12" t="s">
        <v>48</v>
      </c>
      <c r="EL191" s="12" t="s">
        <v>48</v>
      </c>
      <c r="EM191" s="11"/>
      <c r="EN191" s="11"/>
      <c r="EO191" s="11"/>
      <c r="EP191" s="11"/>
      <c r="EQ191" s="27"/>
      <c r="ER191" s="11"/>
      <c r="ES191" s="11" t="s">
        <v>48</v>
      </c>
      <c r="EX191" s="12" t="s">
        <v>48</v>
      </c>
      <c r="EY191" s="12" t="s">
        <v>48</v>
      </c>
      <c r="EZ191" s="12" t="s">
        <v>48</v>
      </c>
      <c r="FA191" s="11"/>
      <c r="FB191" s="11"/>
      <c r="FC191" s="11"/>
      <c r="FD191" s="11"/>
      <c r="FE191" s="27"/>
      <c r="FF191" s="11"/>
      <c r="FG191" s="11" t="s">
        <v>48</v>
      </c>
      <c r="FL191" s="12" t="s">
        <v>48</v>
      </c>
      <c r="FM191" s="12" t="s">
        <v>48</v>
      </c>
      <c r="FN191" s="12" t="s">
        <v>48</v>
      </c>
      <c r="FO191" s="11"/>
      <c r="FP191" s="11"/>
      <c r="FQ191" s="11"/>
      <c r="FR191" s="11"/>
      <c r="FS191" s="27"/>
      <c r="FT191" s="11"/>
      <c r="FU191" s="11" t="s">
        <v>48</v>
      </c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N191" s="12" t="s">
        <v>48</v>
      </c>
      <c r="GO191" s="12" t="s">
        <v>48</v>
      </c>
      <c r="GP191" s="12" t="s">
        <v>48</v>
      </c>
      <c r="GQ191" s="11"/>
      <c r="GR191" s="11"/>
      <c r="GS191" s="11"/>
      <c r="GT191" s="11"/>
      <c r="GU191" s="27"/>
      <c r="GV191" s="11"/>
      <c r="GW191" s="11" t="s">
        <v>48</v>
      </c>
      <c r="GX191" s="11"/>
      <c r="GY191" s="11"/>
      <c r="GZ191" s="11"/>
      <c r="HA191" s="11"/>
      <c r="HB191" s="11"/>
      <c r="HC191" s="11"/>
      <c r="HD191" s="11"/>
      <c r="HI191" s="12" t="s">
        <v>48</v>
      </c>
      <c r="HJ191" s="12" t="s">
        <v>48</v>
      </c>
      <c r="HK191" s="12" t="s">
        <v>48</v>
      </c>
      <c r="HL191" s="11"/>
      <c r="HM191" s="11"/>
      <c r="HN191" s="11"/>
      <c r="HO191" s="11"/>
      <c r="HP191" s="27"/>
      <c r="HQ191" s="11"/>
      <c r="HR191" s="11" t="s">
        <v>48</v>
      </c>
      <c r="HW191" s="12" t="s">
        <v>48</v>
      </c>
      <c r="HX191" s="12" t="s">
        <v>48</v>
      </c>
      <c r="HY191" s="12" t="s">
        <v>48</v>
      </c>
    </row>
    <row r="192" spans="2:233" x14ac:dyDescent="0.2">
      <c r="B192" s="8">
        <v>44088</v>
      </c>
      <c r="C192" s="11"/>
      <c r="D192" s="11"/>
      <c r="E192" s="11"/>
      <c r="F192" s="11"/>
      <c r="G192" s="27"/>
      <c r="H192" s="11"/>
      <c r="I192" s="11" t="s">
        <v>48</v>
      </c>
      <c r="J192" s="11"/>
      <c r="K192" s="11"/>
      <c r="L192" s="11"/>
      <c r="M192" s="11"/>
      <c r="N192" s="27"/>
      <c r="O192" s="11"/>
      <c r="P192" s="11" t="s">
        <v>48</v>
      </c>
      <c r="Q192" s="11"/>
      <c r="R192" s="11"/>
      <c r="S192" s="11"/>
      <c r="T192" s="11"/>
      <c r="U192" s="27"/>
      <c r="V192" s="11"/>
      <c r="W192" s="11" t="s">
        <v>48</v>
      </c>
      <c r="AB192" s="12" t="s">
        <v>48</v>
      </c>
      <c r="AC192" s="12" t="s">
        <v>48</v>
      </c>
      <c r="AD192" s="12" t="s">
        <v>48</v>
      </c>
      <c r="AE192" s="11"/>
      <c r="AF192" s="11"/>
      <c r="AG192" s="11"/>
      <c r="AH192" s="11"/>
      <c r="AI192" s="27"/>
      <c r="AJ192" s="11"/>
      <c r="AK192" s="11" t="s">
        <v>48</v>
      </c>
      <c r="AP192" s="12" t="s">
        <v>48</v>
      </c>
      <c r="AQ192" s="12" t="s">
        <v>48</v>
      </c>
      <c r="AR192" s="12" t="s">
        <v>48</v>
      </c>
      <c r="AS192" s="11"/>
      <c r="AT192" s="11"/>
      <c r="AU192" s="11"/>
      <c r="AV192" s="11"/>
      <c r="AW192" s="27"/>
      <c r="AX192" s="11"/>
      <c r="AY192" s="11" t="s">
        <v>48</v>
      </c>
      <c r="BD192" s="12" t="s">
        <v>48</v>
      </c>
      <c r="BE192" s="12" t="s">
        <v>48</v>
      </c>
      <c r="BF192" s="12" t="s">
        <v>48</v>
      </c>
      <c r="BG192" s="11"/>
      <c r="BH192" s="11"/>
      <c r="BI192" s="11"/>
      <c r="BJ192" s="11"/>
      <c r="BK192" s="27"/>
      <c r="BL192" s="11"/>
      <c r="BM192" s="11" t="s">
        <v>48</v>
      </c>
      <c r="BR192" s="12" t="s">
        <v>48</v>
      </c>
      <c r="BS192" s="12" t="s">
        <v>48</v>
      </c>
      <c r="BT192" s="12" t="s">
        <v>48</v>
      </c>
      <c r="BU192" s="11"/>
      <c r="BV192" s="11"/>
      <c r="BW192" s="11"/>
      <c r="BX192" s="11"/>
      <c r="BY192" s="27"/>
      <c r="BZ192" s="11"/>
      <c r="CA192" s="11" t="s">
        <v>48</v>
      </c>
      <c r="CF192" s="12" t="s">
        <v>48</v>
      </c>
      <c r="CG192" s="12" t="s">
        <v>48</v>
      </c>
      <c r="CH192" s="12" t="s">
        <v>48</v>
      </c>
      <c r="CI192" s="11"/>
      <c r="CJ192" s="11"/>
      <c r="CK192" s="11"/>
      <c r="CL192" s="11"/>
      <c r="CM192" s="27"/>
      <c r="CN192" s="11"/>
      <c r="CO192" s="11" t="s">
        <v>48</v>
      </c>
      <c r="CT192" s="12" t="s">
        <v>48</v>
      </c>
      <c r="CU192" s="12" t="s">
        <v>48</v>
      </c>
      <c r="CV192" s="12" t="s">
        <v>48</v>
      </c>
      <c r="CW192" s="11"/>
      <c r="CX192" s="11"/>
      <c r="CY192" s="11"/>
      <c r="CZ192" s="11"/>
      <c r="DA192" s="27"/>
      <c r="DB192" s="11"/>
      <c r="DC192" s="11" t="s">
        <v>48</v>
      </c>
      <c r="DH192" s="12" t="s">
        <v>48</v>
      </c>
      <c r="DI192" s="12" t="s">
        <v>48</v>
      </c>
      <c r="DJ192" s="12" t="s">
        <v>48</v>
      </c>
      <c r="DK192" s="11"/>
      <c r="DL192" s="11"/>
      <c r="DM192" s="11"/>
      <c r="DN192" s="11"/>
      <c r="DO192" s="27"/>
      <c r="DP192" s="11"/>
      <c r="DQ192" s="11" t="s">
        <v>48</v>
      </c>
      <c r="DV192" s="12" t="s">
        <v>48</v>
      </c>
      <c r="DW192" s="12" t="s">
        <v>48</v>
      </c>
      <c r="DX192" s="12" t="s">
        <v>48</v>
      </c>
      <c r="DY192" s="11"/>
      <c r="DZ192" s="11"/>
      <c r="EA192" s="11"/>
      <c r="EB192" s="11"/>
      <c r="EC192" s="27"/>
      <c r="ED192" s="11"/>
      <c r="EE192" s="11" t="s">
        <v>48</v>
      </c>
      <c r="EJ192" s="12" t="s">
        <v>48</v>
      </c>
      <c r="EK192" s="12" t="s">
        <v>48</v>
      </c>
      <c r="EL192" s="12" t="s">
        <v>48</v>
      </c>
      <c r="EM192" s="11"/>
      <c r="EN192" s="11"/>
      <c r="EO192" s="11"/>
      <c r="EP192" s="11"/>
      <c r="EQ192" s="27"/>
      <c r="ER192" s="11"/>
      <c r="ES192" s="11" t="s">
        <v>48</v>
      </c>
      <c r="EX192" s="12" t="s">
        <v>48</v>
      </c>
      <c r="EY192" s="12" t="s">
        <v>48</v>
      </c>
      <c r="EZ192" s="12" t="s">
        <v>48</v>
      </c>
      <c r="FA192" s="11"/>
      <c r="FB192" s="11"/>
      <c r="FC192" s="11"/>
      <c r="FD192" s="11"/>
      <c r="FE192" s="27"/>
      <c r="FF192" s="11"/>
      <c r="FG192" s="11" t="s">
        <v>48</v>
      </c>
      <c r="FL192" s="12" t="s">
        <v>48</v>
      </c>
      <c r="FM192" s="12" t="s">
        <v>48</v>
      </c>
      <c r="FN192" s="12" t="s">
        <v>48</v>
      </c>
      <c r="FO192" s="11"/>
      <c r="FP192" s="11"/>
      <c r="FQ192" s="11"/>
      <c r="FR192" s="11"/>
      <c r="FS192" s="27"/>
      <c r="FT192" s="11"/>
      <c r="FU192" s="11" t="s">
        <v>48</v>
      </c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N192" s="12" t="s">
        <v>48</v>
      </c>
      <c r="GO192" s="12" t="s">
        <v>48</v>
      </c>
      <c r="GP192" s="12" t="s">
        <v>48</v>
      </c>
      <c r="GQ192" s="11"/>
      <c r="GR192" s="11"/>
      <c r="GS192" s="11"/>
      <c r="GT192" s="11"/>
      <c r="GU192" s="27"/>
      <c r="GV192" s="11"/>
      <c r="GW192" s="11" t="s">
        <v>48</v>
      </c>
      <c r="GX192" s="11"/>
      <c r="GY192" s="11"/>
      <c r="GZ192" s="11"/>
      <c r="HA192" s="11"/>
      <c r="HB192" s="11"/>
      <c r="HC192" s="11"/>
      <c r="HD192" s="11"/>
      <c r="HI192" s="12" t="s">
        <v>48</v>
      </c>
      <c r="HJ192" s="12" t="s">
        <v>48</v>
      </c>
      <c r="HK192" s="12" t="s">
        <v>48</v>
      </c>
      <c r="HL192" s="11"/>
      <c r="HM192" s="11"/>
      <c r="HN192" s="11"/>
      <c r="HO192" s="11"/>
      <c r="HP192" s="27"/>
      <c r="HQ192" s="11"/>
      <c r="HR192" s="11" t="s">
        <v>48</v>
      </c>
      <c r="HW192" s="12" t="s">
        <v>48</v>
      </c>
      <c r="HX192" s="12" t="s">
        <v>48</v>
      </c>
      <c r="HY192" s="12" t="s">
        <v>48</v>
      </c>
    </row>
    <row r="193" spans="2:233" x14ac:dyDescent="0.2">
      <c r="B193" s="8">
        <v>44089</v>
      </c>
      <c r="C193" s="11"/>
      <c r="D193" s="11"/>
      <c r="E193" s="11"/>
      <c r="F193" s="11"/>
      <c r="G193" s="27"/>
      <c r="H193" s="11"/>
      <c r="I193" s="11" t="s">
        <v>48</v>
      </c>
      <c r="J193" s="11"/>
      <c r="K193" s="11"/>
      <c r="L193" s="11"/>
      <c r="M193" s="11"/>
      <c r="N193" s="27"/>
      <c r="O193" s="11"/>
      <c r="P193" s="11" t="s">
        <v>48</v>
      </c>
      <c r="Q193" s="11"/>
      <c r="R193" s="11"/>
      <c r="S193" s="11"/>
      <c r="T193" s="11"/>
      <c r="U193" s="27"/>
      <c r="V193" s="11"/>
      <c r="W193" s="11" t="s">
        <v>48</v>
      </c>
      <c r="AB193" s="12" t="s">
        <v>48</v>
      </c>
      <c r="AC193" s="12" t="s">
        <v>48</v>
      </c>
      <c r="AD193" s="12" t="s">
        <v>48</v>
      </c>
      <c r="AE193" s="11"/>
      <c r="AF193" s="11"/>
      <c r="AG193" s="11"/>
      <c r="AH193" s="11"/>
      <c r="AI193" s="27"/>
      <c r="AJ193" s="11"/>
      <c r="AK193" s="11" t="s">
        <v>48</v>
      </c>
      <c r="AP193" s="12" t="s">
        <v>48</v>
      </c>
      <c r="AQ193" s="12" t="s">
        <v>48</v>
      </c>
      <c r="AR193" s="12" t="s">
        <v>48</v>
      </c>
      <c r="AS193" s="11"/>
      <c r="AT193" s="11"/>
      <c r="AU193" s="11"/>
      <c r="AV193" s="11"/>
      <c r="AW193" s="27"/>
      <c r="AX193" s="11"/>
      <c r="AY193" s="11" t="s">
        <v>48</v>
      </c>
      <c r="BD193" s="12" t="s">
        <v>48</v>
      </c>
      <c r="BE193" s="12" t="s">
        <v>48</v>
      </c>
      <c r="BF193" s="12" t="s">
        <v>48</v>
      </c>
      <c r="BG193" s="11"/>
      <c r="BH193" s="11"/>
      <c r="BI193" s="11"/>
      <c r="BJ193" s="11"/>
      <c r="BK193" s="27"/>
      <c r="BL193" s="11"/>
      <c r="BM193" s="11" t="s">
        <v>48</v>
      </c>
      <c r="BR193" s="12" t="s">
        <v>48</v>
      </c>
      <c r="BS193" s="12" t="s">
        <v>48</v>
      </c>
      <c r="BT193" s="12" t="s">
        <v>48</v>
      </c>
      <c r="BU193" s="11"/>
      <c r="BV193" s="11"/>
      <c r="BW193" s="11"/>
      <c r="BX193" s="11"/>
      <c r="BY193" s="27"/>
      <c r="BZ193" s="11"/>
      <c r="CA193" s="11" t="s">
        <v>48</v>
      </c>
      <c r="CF193" s="12" t="s">
        <v>48</v>
      </c>
      <c r="CG193" s="12" t="s">
        <v>48</v>
      </c>
      <c r="CH193" s="12" t="s">
        <v>48</v>
      </c>
      <c r="CI193" s="11"/>
      <c r="CJ193" s="11"/>
      <c r="CK193" s="11"/>
      <c r="CL193" s="11"/>
      <c r="CM193" s="27"/>
      <c r="CN193" s="11"/>
      <c r="CO193" s="11" t="s">
        <v>48</v>
      </c>
      <c r="CT193" s="12" t="s">
        <v>48</v>
      </c>
      <c r="CU193" s="12" t="s">
        <v>48</v>
      </c>
      <c r="CV193" s="12" t="s">
        <v>48</v>
      </c>
      <c r="CW193" s="11"/>
      <c r="CX193" s="11"/>
      <c r="CY193" s="11"/>
      <c r="CZ193" s="11"/>
      <c r="DA193" s="27"/>
      <c r="DB193" s="11"/>
      <c r="DC193" s="11" t="s">
        <v>48</v>
      </c>
      <c r="DH193" s="12" t="s">
        <v>48</v>
      </c>
      <c r="DI193" s="12" t="s">
        <v>48</v>
      </c>
      <c r="DJ193" s="12" t="s">
        <v>48</v>
      </c>
      <c r="DK193" s="11"/>
      <c r="DL193" s="11"/>
      <c r="DM193" s="11"/>
      <c r="DN193" s="11"/>
      <c r="DO193" s="27"/>
      <c r="DP193" s="11"/>
      <c r="DQ193" s="11" t="s">
        <v>48</v>
      </c>
      <c r="DV193" s="12" t="s">
        <v>48</v>
      </c>
      <c r="DW193" s="12" t="s">
        <v>48</v>
      </c>
      <c r="DX193" s="12" t="s">
        <v>48</v>
      </c>
      <c r="DY193" s="11"/>
      <c r="DZ193" s="11"/>
      <c r="EA193" s="11"/>
      <c r="EB193" s="11"/>
      <c r="EC193" s="27"/>
      <c r="ED193" s="11"/>
      <c r="EE193" s="11" t="s">
        <v>48</v>
      </c>
      <c r="EJ193" s="12" t="s">
        <v>48</v>
      </c>
      <c r="EK193" s="12" t="s">
        <v>48</v>
      </c>
      <c r="EL193" s="12" t="s">
        <v>48</v>
      </c>
      <c r="EM193" s="11"/>
      <c r="EN193" s="11"/>
      <c r="EO193" s="11"/>
      <c r="EP193" s="11"/>
      <c r="EQ193" s="27"/>
      <c r="ER193" s="11"/>
      <c r="ES193" s="11" t="s">
        <v>48</v>
      </c>
      <c r="EX193" s="12" t="s">
        <v>48</v>
      </c>
      <c r="EY193" s="12" t="s">
        <v>48</v>
      </c>
      <c r="EZ193" s="12" t="s">
        <v>48</v>
      </c>
      <c r="FA193" s="11"/>
      <c r="FB193" s="11"/>
      <c r="FC193" s="11"/>
      <c r="FD193" s="11"/>
      <c r="FE193" s="27"/>
      <c r="FF193" s="11"/>
      <c r="FG193" s="11" t="s">
        <v>48</v>
      </c>
      <c r="FL193" s="12" t="s">
        <v>48</v>
      </c>
      <c r="FM193" s="12" t="s">
        <v>48</v>
      </c>
      <c r="FN193" s="12" t="s">
        <v>48</v>
      </c>
      <c r="FO193" s="11"/>
      <c r="FP193" s="11"/>
      <c r="FQ193" s="11"/>
      <c r="FR193" s="11"/>
      <c r="FS193" s="27"/>
      <c r="FT193" s="11"/>
      <c r="FU193" s="11" t="s">
        <v>48</v>
      </c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N193" s="12" t="s">
        <v>48</v>
      </c>
      <c r="GO193" s="12" t="s">
        <v>48</v>
      </c>
      <c r="GP193" s="12" t="s">
        <v>48</v>
      </c>
      <c r="GQ193" s="11"/>
      <c r="GR193" s="11"/>
      <c r="GS193" s="11"/>
      <c r="GT193" s="11"/>
      <c r="GU193" s="27"/>
      <c r="GV193" s="11"/>
      <c r="GW193" s="11" t="s">
        <v>48</v>
      </c>
      <c r="GX193" s="11"/>
      <c r="GY193" s="11"/>
      <c r="GZ193" s="11"/>
      <c r="HA193" s="11"/>
      <c r="HB193" s="11"/>
      <c r="HC193" s="11"/>
      <c r="HD193" s="11"/>
      <c r="HI193" s="12" t="s">
        <v>48</v>
      </c>
      <c r="HJ193" s="12" t="s">
        <v>48</v>
      </c>
      <c r="HK193" s="12" t="s">
        <v>48</v>
      </c>
      <c r="HL193" s="11"/>
      <c r="HM193" s="11"/>
      <c r="HN193" s="11"/>
      <c r="HO193" s="11"/>
      <c r="HP193" s="27"/>
      <c r="HQ193" s="11"/>
      <c r="HR193" s="11" t="s">
        <v>48</v>
      </c>
      <c r="HW193" s="12" t="s">
        <v>48</v>
      </c>
      <c r="HX193" s="12" t="s">
        <v>48</v>
      </c>
      <c r="HY193" s="12" t="s">
        <v>48</v>
      </c>
    </row>
    <row r="194" spans="2:233" x14ac:dyDescent="0.2">
      <c r="B194" s="8">
        <v>44090</v>
      </c>
      <c r="C194" s="11"/>
      <c r="D194" s="11"/>
      <c r="E194" s="11"/>
      <c r="F194" s="11"/>
      <c r="G194" s="27"/>
      <c r="H194" s="11"/>
      <c r="I194" s="11" t="s">
        <v>48</v>
      </c>
      <c r="J194" s="11"/>
      <c r="K194" s="11"/>
      <c r="L194" s="11"/>
      <c r="M194" s="11"/>
      <c r="N194" s="27"/>
      <c r="O194" s="11"/>
      <c r="P194" s="11" t="s">
        <v>48</v>
      </c>
      <c r="Q194" s="11"/>
      <c r="R194" s="11"/>
      <c r="S194" s="11"/>
      <c r="T194" s="11"/>
      <c r="U194" s="27"/>
      <c r="V194" s="11"/>
      <c r="W194" s="11" t="s">
        <v>48</v>
      </c>
      <c r="AB194" s="12" t="s">
        <v>48</v>
      </c>
      <c r="AC194" s="12" t="s">
        <v>48</v>
      </c>
      <c r="AD194" s="12" t="s">
        <v>48</v>
      </c>
      <c r="AE194" s="11"/>
      <c r="AF194" s="11"/>
      <c r="AG194" s="11"/>
      <c r="AH194" s="11"/>
      <c r="AI194" s="27"/>
      <c r="AJ194" s="11"/>
      <c r="AK194" s="11" t="s">
        <v>48</v>
      </c>
      <c r="AP194" s="12" t="s">
        <v>48</v>
      </c>
      <c r="AQ194" s="12" t="s">
        <v>48</v>
      </c>
      <c r="AR194" s="12" t="s">
        <v>48</v>
      </c>
      <c r="AS194" s="11"/>
      <c r="AT194" s="11"/>
      <c r="AU194" s="11"/>
      <c r="AV194" s="11"/>
      <c r="AW194" s="27"/>
      <c r="AX194" s="11"/>
      <c r="AY194" s="11" t="s">
        <v>48</v>
      </c>
      <c r="BD194" s="12" t="s">
        <v>48</v>
      </c>
      <c r="BE194" s="12" t="s">
        <v>48</v>
      </c>
      <c r="BF194" s="12" t="s">
        <v>48</v>
      </c>
      <c r="BG194" s="11"/>
      <c r="BH194" s="11"/>
      <c r="BI194" s="11"/>
      <c r="BJ194" s="11"/>
      <c r="BK194" s="27"/>
      <c r="BL194" s="11"/>
      <c r="BM194" s="11" t="s">
        <v>48</v>
      </c>
      <c r="BR194" s="12" t="s">
        <v>48</v>
      </c>
      <c r="BS194" s="12" t="s">
        <v>48</v>
      </c>
      <c r="BT194" s="12" t="s">
        <v>48</v>
      </c>
      <c r="BU194" s="11"/>
      <c r="BV194" s="11"/>
      <c r="BW194" s="11"/>
      <c r="BX194" s="11"/>
      <c r="BY194" s="27"/>
      <c r="BZ194" s="11"/>
      <c r="CA194" s="11" t="s">
        <v>48</v>
      </c>
      <c r="CF194" s="12" t="s">
        <v>48</v>
      </c>
      <c r="CG194" s="12" t="s">
        <v>48</v>
      </c>
      <c r="CH194" s="12" t="s">
        <v>48</v>
      </c>
      <c r="CI194" s="11"/>
      <c r="CJ194" s="11"/>
      <c r="CK194" s="11"/>
      <c r="CL194" s="11"/>
      <c r="CM194" s="27"/>
      <c r="CN194" s="11"/>
      <c r="CO194" s="11" t="s">
        <v>48</v>
      </c>
      <c r="CT194" s="12" t="s">
        <v>48</v>
      </c>
      <c r="CU194" s="12" t="s">
        <v>48</v>
      </c>
      <c r="CV194" s="12" t="s">
        <v>48</v>
      </c>
      <c r="CW194" s="11"/>
      <c r="CX194" s="11"/>
      <c r="CY194" s="11"/>
      <c r="CZ194" s="11"/>
      <c r="DA194" s="27"/>
      <c r="DB194" s="11"/>
      <c r="DC194" s="11" t="s">
        <v>48</v>
      </c>
      <c r="DH194" s="12" t="s">
        <v>48</v>
      </c>
      <c r="DI194" s="12" t="s">
        <v>48</v>
      </c>
      <c r="DJ194" s="12" t="s">
        <v>48</v>
      </c>
      <c r="DK194" s="11"/>
      <c r="DL194" s="11"/>
      <c r="DM194" s="11"/>
      <c r="DN194" s="11"/>
      <c r="DO194" s="27"/>
      <c r="DP194" s="11"/>
      <c r="DQ194" s="11" t="s">
        <v>48</v>
      </c>
      <c r="DV194" s="12" t="s">
        <v>48</v>
      </c>
      <c r="DW194" s="12" t="s">
        <v>48</v>
      </c>
      <c r="DX194" s="12" t="s">
        <v>48</v>
      </c>
      <c r="DY194" s="11"/>
      <c r="DZ194" s="11"/>
      <c r="EA194" s="11"/>
      <c r="EB194" s="11"/>
      <c r="EC194" s="27"/>
      <c r="ED194" s="11"/>
      <c r="EE194" s="11" t="s">
        <v>48</v>
      </c>
      <c r="EJ194" s="12" t="s">
        <v>48</v>
      </c>
      <c r="EK194" s="12" t="s">
        <v>48</v>
      </c>
      <c r="EL194" s="12" t="s">
        <v>48</v>
      </c>
      <c r="EM194" s="11"/>
      <c r="EN194" s="11"/>
      <c r="EO194" s="11"/>
      <c r="EP194" s="11"/>
      <c r="EQ194" s="27"/>
      <c r="ER194" s="11"/>
      <c r="ES194" s="11" t="s">
        <v>48</v>
      </c>
      <c r="EX194" s="12" t="s">
        <v>48</v>
      </c>
      <c r="EY194" s="12" t="s">
        <v>48</v>
      </c>
      <c r="EZ194" s="12" t="s">
        <v>48</v>
      </c>
      <c r="FA194" s="11"/>
      <c r="FB194" s="11"/>
      <c r="FC194" s="11"/>
      <c r="FD194" s="11"/>
      <c r="FE194" s="27"/>
      <c r="FF194" s="11"/>
      <c r="FG194" s="11" t="s">
        <v>48</v>
      </c>
      <c r="FL194" s="12" t="s">
        <v>48</v>
      </c>
      <c r="FM194" s="12" t="s">
        <v>48</v>
      </c>
      <c r="FN194" s="12" t="s">
        <v>48</v>
      </c>
      <c r="FO194" s="11"/>
      <c r="FP194" s="11"/>
      <c r="FQ194" s="11"/>
      <c r="FR194" s="11"/>
      <c r="FS194" s="27"/>
      <c r="FT194" s="11"/>
      <c r="FU194" s="11" t="s">
        <v>48</v>
      </c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N194" s="12" t="s">
        <v>48</v>
      </c>
      <c r="GO194" s="12" t="s">
        <v>48</v>
      </c>
      <c r="GP194" s="12" t="s">
        <v>48</v>
      </c>
      <c r="GQ194" s="11"/>
      <c r="GR194" s="11"/>
      <c r="GS194" s="11"/>
      <c r="GT194" s="11"/>
      <c r="GU194" s="27"/>
      <c r="GV194" s="11"/>
      <c r="GW194" s="11" t="s">
        <v>48</v>
      </c>
      <c r="GX194" s="11"/>
      <c r="GY194" s="11"/>
      <c r="GZ194" s="11"/>
      <c r="HA194" s="11"/>
      <c r="HB194" s="11"/>
      <c r="HC194" s="11"/>
      <c r="HD194" s="11"/>
      <c r="HI194" s="12" t="s">
        <v>48</v>
      </c>
      <c r="HJ194" s="12" t="s">
        <v>48</v>
      </c>
      <c r="HK194" s="12" t="s">
        <v>48</v>
      </c>
      <c r="HL194" s="11"/>
      <c r="HM194" s="11"/>
      <c r="HN194" s="11"/>
      <c r="HO194" s="11"/>
      <c r="HP194" s="27"/>
      <c r="HQ194" s="11"/>
      <c r="HR194" s="11" t="s">
        <v>48</v>
      </c>
      <c r="HW194" s="12" t="s">
        <v>48</v>
      </c>
      <c r="HX194" s="12" t="s">
        <v>48</v>
      </c>
      <c r="HY194" s="12" t="s">
        <v>48</v>
      </c>
    </row>
    <row r="195" spans="2:233" x14ac:dyDescent="0.2">
      <c r="B195" s="8">
        <v>44091</v>
      </c>
      <c r="C195" s="11"/>
      <c r="D195" s="11"/>
      <c r="E195" s="11"/>
      <c r="F195" s="11"/>
      <c r="G195" s="27"/>
      <c r="H195" s="11"/>
      <c r="I195" s="11" t="s">
        <v>48</v>
      </c>
      <c r="J195" s="11"/>
      <c r="K195" s="11"/>
      <c r="L195" s="11"/>
      <c r="M195" s="11"/>
      <c r="N195" s="27"/>
      <c r="O195" s="11"/>
      <c r="P195" s="11" t="s">
        <v>48</v>
      </c>
      <c r="Q195" s="11"/>
      <c r="R195" s="11"/>
      <c r="S195" s="11"/>
      <c r="T195" s="11"/>
      <c r="U195" s="27"/>
      <c r="V195" s="11"/>
      <c r="W195" s="11" t="s">
        <v>48</v>
      </c>
      <c r="AB195" s="12" t="s">
        <v>48</v>
      </c>
      <c r="AC195" s="12" t="s">
        <v>48</v>
      </c>
      <c r="AD195" s="12" t="s">
        <v>48</v>
      </c>
      <c r="AE195" s="11"/>
      <c r="AF195" s="11"/>
      <c r="AG195" s="11"/>
      <c r="AH195" s="11"/>
      <c r="AI195" s="27"/>
      <c r="AJ195" s="11"/>
      <c r="AK195" s="11" t="s">
        <v>48</v>
      </c>
      <c r="AP195" s="12" t="s">
        <v>48</v>
      </c>
      <c r="AQ195" s="12" t="s">
        <v>48</v>
      </c>
      <c r="AR195" s="12" t="s">
        <v>48</v>
      </c>
      <c r="AS195" s="11"/>
      <c r="AT195" s="11"/>
      <c r="AU195" s="11"/>
      <c r="AV195" s="11"/>
      <c r="AW195" s="27"/>
      <c r="AX195" s="11"/>
      <c r="AY195" s="11" t="s">
        <v>48</v>
      </c>
      <c r="BD195" s="12" t="s">
        <v>48</v>
      </c>
      <c r="BE195" s="12" t="s">
        <v>48</v>
      </c>
      <c r="BF195" s="12" t="s">
        <v>48</v>
      </c>
      <c r="BG195" s="11"/>
      <c r="BH195" s="11"/>
      <c r="BI195" s="11"/>
      <c r="BJ195" s="11"/>
      <c r="BK195" s="27"/>
      <c r="BL195" s="11"/>
      <c r="BM195" s="11" t="s">
        <v>48</v>
      </c>
      <c r="BR195" s="12" t="s">
        <v>48</v>
      </c>
      <c r="BS195" s="12" t="s">
        <v>48</v>
      </c>
      <c r="BT195" s="12" t="s">
        <v>48</v>
      </c>
      <c r="BU195" s="11"/>
      <c r="BV195" s="11"/>
      <c r="BW195" s="11"/>
      <c r="BX195" s="11"/>
      <c r="BY195" s="27"/>
      <c r="BZ195" s="11"/>
      <c r="CA195" s="11" t="s">
        <v>48</v>
      </c>
      <c r="CF195" s="12" t="s">
        <v>48</v>
      </c>
      <c r="CG195" s="12" t="s">
        <v>48</v>
      </c>
      <c r="CH195" s="12" t="s">
        <v>48</v>
      </c>
      <c r="CI195" s="11"/>
      <c r="CJ195" s="11"/>
      <c r="CK195" s="11"/>
      <c r="CL195" s="11"/>
      <c r="CM195" s="27"/>
      <c r="CN195" s="11"/>
      <c r="CO195" s="11" t="s">
        <v>48</v>
      </c>
      <c r="CT195" s="12" t="s">
        <v>48</v>
      </c>
      <c r="CU195" s="12" t="s">
        <v>48</v>
      </c>
      <c r="CV195" s="12" t="s">
        <v>48</v>
      </c>
      <c r="CW195" s="11"/>
      <c r="CX195" s="11"/>
      <c r="CY195" s="11"/>
      <c r="CZ195" s="11"/>
      <c r="DA195" s="27"/>
      <c r="DB195" s="11"/>
      <c r="DC195" s="11" t="s">
        <v>48</v>
      </c>
      <c r="DH195" s="12" t="s">
        <v>48</v>
      </c>
      <c r="DI195" s="12" t="s">
        <v>48</v>
      </c>
      <c r="DJ195" s="12" t="s">
        <v>48</v>
      </c>
      <c r="DK195" s="11"/>
      <c r="DL195" s="11"/>
      <c r="DM195" s="11"/>
      <c r="DN195" s="11"/>
      <c r="DO195" s="27"/>
      <c r="DP195" s="11"/>
      <c r="DQ195" s="11" t="s">
        <v>48</v>
      </c>
      <c r="DV195" s="12" t="s">
        <v>48</v>
      </c>
      <c r="DW195" s="12" t="s">
        <v>48</v>
      </c>
      <c r="DX195" s="12" t="s">
        <v>48</v>
      </c>
      <c r="DY195" s="11"/>
      <c r="DZ195" s="11"/>
      <c r="EA195" s="11"/>
      <c r="EB195" s="11"/>
      <c r="EC195" s="27"/>
      <c r="ED195" s="11"/>
      <c r="EE195" s="11" t="s">
        <v>48</v>
      </c>
      <c r="EJ195" s="12" t="s">
        <v>48</v>
      </c>
      <c r="EK195" s="12" t="s">
        <v>48</v>
      </c>
      <c r="EL195" s="12" t="s">
        <v>48</v>
      </c>
      <c r="EM195" s="11"/>
      <c r="EN195" s="11"/>
      <c r="EO195" s="11"/>
      <c r="EP195" s="11"/>
      <c r="EQ195" s="27"/>
      <c r="ER195" s="11"/>
      <c r="ES195" s="11" t="s">
        <v>48</v>
      </c>
      <c r="EX195" s="12" t="s">
        <v>48</v>
      </c>
      <c r="EY195" s="12" t="s">
        <v>48</v>
      </c>
      <c r="EZ195" s="12" t="s">
        <v>48</v>
      </c>
      <c r="FA195" s="11"/>
      <c r="FB195" s="11"/>
      <c r="FC195" s="11"/>
      <c r="FD195" s="11"/>
      <c r="FE195" s="27"/>
      <c r="FF195" s="11"/>
      <c r="FG195" s="11" t="s">
        <v>48</v>
      </c>
      <c r="FL195" s="12" t="s">
        <v>48</v>
      </c>
      <c r="FM195" s="12" t="s">
        <v>48</v>
      </c>
      <c r="FN195" s="12" t="s">
        <v>48</v>
      </c>
      <c r="FO195" s="11"/>
      <c r="FP195" s="11"/>
      <c r="FQ195" s="11"/>
      <c r="FR195" s="11"/>
      <c r="FS195" s="27"/>
      <c r="FT195" s="11"/>
      <c r="FU195" s="11" t="s">
        <v>48</v>
      </c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N195" s="12" t="s">
        <v>48</v>
      </c>
      <c r="GO195" s="12" t="s">
        <v>48</v>
      </c>
      <c r="GP195" s="12" t="s">
        <v>48</v>
      </c>
      <c r="GQ195" s="11"/>
      <c r="GR195" s="11"/>
      <c r="GS195" s="11"/>
      <c r="GT195" s="11"/>
      <c r="GU195" s="27"/>
      <c r="GV195" s="11"/>
      <c r="GW195" s="11" t="s">
        <v>48</v>
      </c>
      <c r="GX195" s="11"/>
      <c r="GY195" s="11"/>
      <c r="GZ195" s="11"/>
      <c r="HA195" s="11"/>
      <c r="HB195" s="11"/>
      <c r="HC195" s="11"/>
      <c r="HD195" s="11"/>
      <c r="HI195" s="12" t="s">
        <v>48</v>
      </c>
      <c r="HJ195" s="12" t="s">
        <v>48</v>
      </c>
      <c r="HK195" s="12" t="s">
        <v>48</v>
      </c>
      <c r="HL195" s="11"/>
      <c r="HM195" s="11"/>
      <c r="HN195" s="11"/>
      <c r="HO195" s="11"/>
      <c r="HP195" s="27"/>
      <c r="HQ195" s="11"/>
      <c r="HR195" s="11" t="s">
        <v>48</v>
      </c>
      <c r="HW195" s="12" t="s">
        <v>48</v>
      </c>
      <c r="HX195" s="12" t="s">
        <v>48</v>
      </c>
      <c r="HY195" s="12" t="s">
        <v>48</v>
      </c>
    </row>
    <row r="196" spans="2:233" x14ac:dyDescent="0.2">
      <c r="B196" s="8">
        <v>44092</v>
      </c>
      <c r="C196" s="11"/>
      <c r="D196" s="11"/>
      <c r="E196" s="11"/>
      <c r="F196" s="11"/>
      <c r="G196" s="27"/>
      <c r="H196" s="11"/>
      <c r="I196" s="11" t="s">
        <v>48</v>
      </c>
      <c r="J196" s="11"/>
      <c r="K196" s="11"/>
      <c r="L196" s="11"/>
      <c r="M196" s="11"/>
      <c r="N196" s="27"/>
      <c r="O196" s="11"/>
      <c r="P196" s="11" t="s">
        <v>48</v>
      </c>
      <c r="Q196" s="11"/>
      <c r="R196" s="11"/>
      <c r="S196" s="11"/>
      <c r="T196" s="11"/>
      <c r="U196" s="27"/>
      <c r="V196" s="11"/>
      <c r="W196" s="11" t="s">
        <v>48</v>
      </c>
      <c r="AB196" s="12" t="s">
        <v>48</v>
      </c>
      <c r="AC196" s="12" t="s">
        <v>48</v>
      </c>
      <c r="AD196" s="12" t="s">
        <v>48</v>
      </c>
      <c r="AE196" s="11"/>
      <c r="AF196" s="11"/>
      <c r="AG196" s="11"/>
      <c r="AH196" s="11"/>
      <c r="AI196" s="27"/>
      <c r="AJ196" s="11"/>
      <c r="AK196" s="11" t="s">
        <v>48</v>
      </c>
      <c r="AP196" s="12" t="s">
        <v>48</v>
      </c>
      <c r="AQ196" s="12" t="s">
        <v>48</v>
      </c>
      <c r="AR196" s="12" t="s">
        <v>48</v>
      </c>
      <c r="AS196" s="11"/>
      <c r="AT196" s="11"/>
      <c r="AU196" s="11"/>
      <c r="AV196" s="11"/>
      <c r="AW196" s="27"/>
      <c r="AX196" s="11"/>
      <c r="AY196" s="11" t="s">
        <v>48</v>
      </c>
      <c r="BD196" s="12" t="s">
        <v>48</v>
      </c>
      <c r="BE196" s="12" t="s">
        <v>48</v>
      </c>
      <c r="BF196" s="12" t="s">
        <v>48</v>
      </c>
      <c r="BG196" s="11"/>
      <c r="BH196" s="11"/>
      <c r="BI196" s="11"/>
      <c r="BJ196" s="11"/>
      <c r="BK196" s="27"/>
      <c r="BL196" s="11"/>
      <c r="BM196" s="11" t="s">
        <v>48</v>
      </c>
      <c r="BR196" s="12" t="s">
        <v>48</v>
      </c>
      <c r="BS196" s="12" t="s">
        <v>48</v>
      </c>
      <c r="BT196" s="12" t="s">
        <v>48</v>
      </c>
      <c r="BU196" s="11"/>
      <c r="BV196" s="11"/>
      <c r="BW196" s="11"/>
      <c r="BX196" s="11"/>
      <c r="BY196" s="27"/>
      <c r="BZ196" s="11"/>
      <c r="CA196" s="11" t="s">
        <v>48</v>
      </c>
      <c r="CF196" s="12" t="s">
        <v>48</v>
      </c>
      <c r="CG196" s="12" t="s">
        <v>48</v>
      </c>
      <c r="CH196" s="12" t="s">
        <v>48</v>
      </c>
      <c r="CI196" s="11"/>
      <c r="CJ196" s="11"/>
      <c r="CK196" s="11"/>
      <c r="CL196" s="11"/>
      <c r="CM196" s="27"/>
      <c r="CN196" s="11"/>
      <c r="CO196" s="11" t="s">
        <v>48</v>
      </c>
      <c r="CT196" s="12" t="s">
        <v>48</v>
      </c>
      <c r="CU196" s="12" t="s">
        <v>48</v>
      </c>
      <c r="CV196" s="12" t="s">
        <v>48</v>
      </c>
      <c r="CW196" s="11"/>
      <c r="CX196" s="11"/>
      <c r="CY196" s="11"/>
      <c r="CZ196" s="11"/>
      <c r="DA196" s="27"/>
      <c r="DB196" s="11"/>
      <c r="DC196" s="11" t="s">
        <v>48</v>
      </c>
      <c r="DH196" s="12" t="s">
        <v>48</v>
      </c>
      <c r="DI196" s="12" t="s">
        <v>48</v>
      </c>
      <c r="DJ196" s="12" t="s">
        <v>48</v>
      </c>
      <c r="DK196" s="11"/>
      <c r="DL196" s="11"/>
      <c r="DM196" s="11"/>
      <c r="DN196" s="11"/>
      <c r="DO196" s="27"/>
      <c r="DP196" s="11"/>
      <c r="DQ196" s="11" t="s">
        <v>48</v>
      </c>
      <c r="DV196" s="12" t="s">
        <v>48</v>
      </c>
      <c r="DW196" s="12" t="s">
        <v>48</v>
      </c>
      <c r="DX196" s="12" t="s">
        <v>48</v>
      </c>
      <c r="DY196" s="11"/>
      <c r="DZ196" s="11"/>
      <c r="EA196" s="11"/>
      <c r="EB196" s="11"/>
      <c r="EC196" s="27"/>
      <c r="ED196" s="11"/>
      <c r="EE196" s="11" t="s">
        <v>48</v>
      </c>
      <c r="EJ196" s="12" t="s">
        <v>48</v>
      </c>
      <c r="EK196" s="12" t="s">
        <v>48</v>
      </c>
      <c r="EL196" s="12" t="s">
        <v>48</v>
      </c>
      <c r="EM196" s="11"/>
      <c r="EN196" s="11"/>
      <c r="EO196" s="11"/>
      <c r="EP196" s="11"/>
      <c r="EQ196" s="27"/>
      <c r="ER196" s="11"/>
      <c r="ES196" s="11" t="s">
        <v>48</v>
      </c>
      <c r="EX196" s="12" t="s">
        <v>48</v>
      </c>
      <c r="EY196" s="12" t="s">
        <v>48</v>
      </c>
      <c r="EZ196" s="12" t="s">
        <v>48</v>
      </c>
      <c r="FA196" s="11"/>
      <c r="FB196" s="11"/>
      <c r="FC196" s="11"/>
      <c r="FD196" s="11"/>
      <c r="FE196" s="27"/>
      <c r="FF196" s="11"/>
      <c r="FG196" s="11" t="s">
        <v>48</v>
      </c>
      <c r="FL196" s="12" t="s">
        <v>48</v>
      </c>
      <c r="FM196" s="12" t="s">
        <v>48</v>
      </c>
      <c r="FN196" s="12" t="s">
        <v>48</v>
      </c>
      <c r="FO196" s="11"/>
      <c r="FP196" s="11"/>
      <c r="FQ196" s="11"/>
      <c r="FR196" s="11"/>
      <c r="FS196" s="27"/>
      <c r="FT196" s="11"/>
      <c r="FU196" s="11" t="s">
        <v>48</v>
      </c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N196" s="12" t="s">
        <v>48</v>
      </c>
      <c r="GO196" s="12" t="s">
        <v>48</v>
      </c>
      <c r="GP196" s="12" t="s">
        <v>48</v>
      </c>
      <c r="GQ196" s="11"/>
      <c r="GR196" s="11"/>
      <c r="GS196" s="11"/>
      <c r="GT196" s="11"/>
      <c r="GU196" s="27"/>
      <c r="GV196" s="11"/>
      <c r="GW196" s="11" t="s">
        <v>48</v>
      </c>
      <c r="GX196" s="11"/>
      <c r="GY196" s="11"/>
      <c r="GZ196" s="11"/>
      <c r="HA196" s="11"/>
      <c r="HB196" s="11"/>
      <c r="HC196" s="11"/>
      <c r="HD196" s="11"/>
      <c r="HI196" s="12" t="s">
        <v>48</v>
      </c>
      <c r="HJ196" s="12" t="s">
        <v>48</v>
      </c>
      <c r="HK196" s="12" t="s">
        <v>48</v>
      </c>
      <c r="HL196" s="11"/>
      <c r="HM196" s="11"/>
      <c r="HN196" s="11"/>
      <c r="HO196" s="11"/>
      <c r="HP196" s="27"/>
      <c r="HQ196" s="11"/>
      <c r="HR196" s="11" t="s">
        <v>48</v>
      </c>
      <c r="HW196" s="12" t="s">
        <v>48</v>
      </c>
      <c r="HX196" s="12" t="s">
        <v>48</v>
      </c>
      <c r="HY196" s="12" t="s">
        <v>48</v>
      </c>
    </row>
    <row r="197" spans="2:233" x14ac:dyDescent="0.2">
      <c r="B197" s="8">
        <v>44093</v>
      </c>
      <c r="C197" s="11"/>
      <c r="D197" s="11"/>
      <c r="E197" s="11"/>
      <c r="F197" s="11"/>
      <c r="G197" s="27"/>
      <c r="H197" s="11"/>
      <c r="I197" s="11" t="s">
        <v>48</v>
      </c>
      <c r="J197" s="11"/>
      <c r="K197" s="11"/>
      <c r="L197" s="11"/>
      <c r="M197" s="11"/>
      <c r="N197" s="27"/>
      <c r="O197" s="11"/>
      <c r="P197" s="11" t="s">
        <v>48</v>
      </c>
      <c r="Q197" s="11"/>
      <c r="R197" s="11"/>
      <c r="S197" s="11"/>
      <c r="T197" s="11"/>
      <c r="U197" s="27"/>
      <c r="V197" s="11"/>
      <c r="W197" s="11" t="s">
        <v>48</v>
      </c>
      <c r="AB197" s="12" t="s">
        <v>48</v>
      </c>
      <c r="AC197" s="12" t="s">
        <v>48</v>
      </c>
      <c r="AD197" s="12" t="s">
        <v>48</v>
      </c>
      <c r="AE197" s="11"/>
      <c r="AF197" s="11"/>
      <c r="AG197" s="11"/>
      <c r="AH197" s="11"/>
      <c r="AI197" s="27"/>
      <c r="AJ197" s="11"/>
      <c r="AK197" s="11" t="s">
        <v>48</v>
      </c>
      <c r="AP197" s="12" t="s">
        <v>48</v>
      </c>
      <c r="AQ197" s="12" t="s">
        <v>48</v>
      </c>
      <c r="AR197" s="12" t="s">
        <v>48</v>
      </c>
      <c r="AS197" s="11"/>
      <c r="AT197" s="11"/>
      <c r="AU197" s="11"/>
      <c r="AV197" s="11"/>
      <c r="AW197" s="27"/>
      <c r="AX197" s="11"/>
      <c r="AY197" s="11" t="s">
        <v>48</v>
      </c>
      <c r="BD197" s="12" t="s">
        <v>48</v>
      </c>
      <c r="BE197" s="12" t="s">
        <v>48</v>
      </c>
      <c r="BF197" s="12" t="s">
        <v>48</v>
      </c>
      <c r="BG197" s="11"/>
      <c r="BH197" s="11"/>
      <c r="BI197" s="11"/>
      <c r="BJ197" s="11"/>
      <c r="BK197" s="27"/>
      <c r="BL197" s="11"/>
      <c r="BM197" s="11" t="s">
        <v>48</v>
      </c>
      <c r="BR197" s="12" t="s">
        <v>48</v>
      </c>
      <c r="BS197" s="12" t="s">
        <v>48</v>
      </c>
      <c r="BT197" s="12" t="s">
        <v>48</v>
      </c>
      <c r="BU197" s="11"/>
      <c r="BV197" s="11"/>
      <c r="BW197" s="11"/>
      <c r="BX197" s="11"/>
      <c r="BY197" s="27"/>
      <c r="BZ197" s="11"/>
      <c r="CA197" s="11" t="s">
        <v>48</v>
      </c>
      <c r="CF197" s="12" t="s">
        <v>48</v>
      </c>
      <c r="CG197" s="12" t="s">
        <v>48</v>
      </c>
      <c r="CH197" s="12" t="s">
        <v>48</v>
      </c>
      <c r="CI197" s="11"/>
      <c r="CJ197" s="11"/>
      <c r="CK197" s="11"/>
      <c r="CL197" s="11"/>
      <c r="CM197" s="27"/>
      <c r="CN197" s="11"/>
      <c r="CO197" s="11" t="s">
        <v>48</v>
      </c>
      <c r="CT197" s="12" t="s">
        <v>48</v>
      </c>
      <c r="CU197" s="12" t="s">
        <v>48</v>
      </c>
      <c r="CV197" s="12" t="s">
        <v>48</v>
      </c>
      <c r="CW197" s="11"/>
      <c r="CX197" s="11"/>
      <c r="CY197" s="11"/>
      <c r="CZ197" s="11"/>
      <c r="DA197" s="27"/>
      <c r="DB197" s="11"/>
      <c r="DC197" s="11" t="s">
        <v>48</v>
      </c>
      <c r="DH197" s="12" t="s">
        <v>48</v>
      </c>
      <c r="DI197" s="12" t="s">
        <v>48</v>
      </c>
      <c r="DJ197" s="12" t="s">
        <v>48</v>
      </c>
      <c r="DK197" s="11"/>
      <c r="DL197" s="11"/>
      <c r="DM197" s="11"/>
      <c r="DN197" s="11"/>
      <c r="DO197" s="27"/>
      <c r="DP197" s="11"/>
      <c r="DQ197" s="11" t="s">
        <v>48</v>
      </c>
      <c r="DV197" s="12" t="s">
        <v>48</v>
      </c>
      <c r="DW197" s="12" t="s">
        <v>48</v>
      </c>
      <c r="DX197" s="12" t="s">
        <v>48</v>
      </c>
      <c r="DY197" s="11"/>
      <c r="DZ197" s="11"/>
      <c r="EA197" s="11"/>
      <c r="EB197" s="11"/>
      <c r="EC197" s="27"/>
      <c r="ED197" s="11"/>
      <c r="EE197" s="11" t="s">
        <v>48</v>
      </c>
      <c r="EJ197" s="12" t="s">
        <v>48</v>
      </c>
      <c r="EK197" s="12" t="s">
        <v>48</v>
      </c>
      <c r="EL197" s="12" t="s">
        <v>48</v>
      </c>
      <c r="EM197" s="11"/>
      <c r="EN197" s="11"/>
      <c r="EO197" s="11"/>
      <c r="EP197" s="11"/>
      <c r="EQ197" s="27"/>
      <c r="ER197" s="11"/>
      <c r="ES197" s="11" t="s">
        <v>48</v>
      </c>
      <c r="EX197" s="12" t="s">
        <v>48</v>
      </c>
      <c r="EY197" s="12" t="s">
        <v>48</v>
      </c>
      <c r="EZ197" s="12" t="s">
        <v>48</v>
      </c>
      <c r="FA197" s="11"/>
      <c r="FB197" s="11"/>
      <c r="FC197" s="11"/>
      <c r="FD197" s="11"/>
      <c r="FE197" s="27"/>
      <c r="FF197" s="11"/>
      <c r="FG197" s="11" t="s">
        <v>48</v>
      </c>
      <c r="FL197" s="12" t="s">
        <v>48</v>
      </c>
      <c r="FM197" s="12" t="s">
        <v>48</v>
      </c>
      <c r="FN197" s="12" t="s">
        <v>48</v>
      </c>
      <c r="FO197" s="11"/>
      <c r="FP197" s="11"/>
      <c r="FQ197" s="11"/>
      <c r="FR197" s="11"/>
      <c r="FS197" s="27"/>
      <c r="FT197" s="11"/>
      <c r="FU197" s="11" t="s">
        <v>48</v>
      </c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N197" s="12" t="s">
        <v>48</v>
      </c>
      <c r="GO197" s="12" t="s">
        <v>48</v>
      </c>
      <c r="GP197" s="12" t="s">
        <v>48</v>
      </c>
      <c r="GQ197" s="11"/>
      <c r="GR197" s="11"/>
      <c r="GS197" s="11"/>
      <c r="GT197" s="11"/>
      <c r="GU197" s="27"/>
      <c r="GV197" s="11"/>
      <c r="GW197" s="11" t="s">
        <v>48</v>
      </c>
      <c r="GX197" s="11"/>
      <c r="GY197" s="11"/>
      <c r="GZ197" s="11"/>
      <c r="HA197" s="11"/>
      <c r="HB197" s="11"/>
      <c r="HC197" s="11"/>
      <c r="HD197" s="11"/>
      <c r="HI197" s="12" t="s">
        <v>48</v>
      </c>
      <c r="HJ197" s="12" t="s">
        <v>48</v>
      </c>
      <c r="HK197" s="12" t="s">
        <v>48</v>
      </c>
      <c r="HL197" s="11"/>
      <c r="HM197" s="11"/>
      <c r="HN197" s="11"/>
      <c r="HO197" s="11"/>
      <c r="HP197" s="27"/>
      <c r="HQ197" s="11"/>
      <c r="HR197" s="11" t="s">
        <v>48</v>
      </c>
      <c r="HW197" s="12" t="s">
        <v>48</v>
      </c>
      <c r="HX197" s="12" t="s">
        <v>48</v>
      </c>
      <c r="HY197" s="12" t="s">
        <v>48</v>
      </c>
    </row>
    <row r="198" spans="2:233" x14ac:dyDescent="0.2">
      <c r="B198" s="8">
        <v>44094</v>
      </c>
      <c r="C198" s="11"/>
      <c r="D198" s="11"/>
      <c r="E198" s="11"/>
      <c r="F198" s="11"/>
      <c r="G198" s="27"/>
      <c r="H198" s="11"/>
      <c r="I198" s="11" t="s">
        <v>48</v>
      </c>
      <c r="J198" s="11"/>
      <c r="K198" s="11"/>
      <c r="L198" s="11"/>
      <c r="M198" s="11"/>
      <c r="N198" s="27"/>
      <c r="O198" s="11"/>
      <c r="P198" s="11" t="s">
        <v>48</v>
      </c>
      <c r="Q198" s="11"/>
      <c r="R198" s="11"/>
      <c r="S198" s="11"/>
      <c r="T198" s="11"/>
      <c r="U198" s="27"/>
      <c r="V198" s="11"/>
      <c r="W198" s="11" t="s">
        <v>48</v>
      </c>
      <c r="AB198" s="12" t="s">
        <v>48</v>
      </c>
      <c r="AC198" s="12" t="s">
        <v>48</v>
      </c>
      <c r="AD198" s="12" t="s">
        <v>48</v>
      </c>
      <c r="AE198" s="11"/>
      <c r="AF198" s="11"/>
      <c r="AG198" s="11"/>
      <c r="AH198" s="11"/>
      <c r="AI198" s="27"/>
      <c r="AJ198" s="11"/>
      <c r="AK198" s="11" t="s">
        <v>48</v>
      </c>
      <c r="AP198" s="12" t="s">
        <v>48</v>
      </c>
      <c r="AQ198" s="12" t="s">
        <v>48</v>
      </c>
      <c r="AR198" s="12" t="s">
        <v>48</v>
      </c>
      <c r="AS198" s="11"/>
      <c r="AT198" s="11"/>
      <c r="AU198" s="11"/>
      <c r="AV198" s="11"/>
      <c r="AW198" s="27"/>
      <c r="AX198" s="11"/>
      <c r="AY198" s="11" t="s">
        <v>48</v>
      </c>
      <c r="BD198" s="12" t="s">
        <v>48</v>
      </c>
      <c r="BE198" s="12" t="s">
        <v>48</v>
      </c>
      <c r="BF198" s="12" t="s">
        <v>48</v>
      </c>
      <c r="BG198" s="11"/>
      <c r="BH198" s="11"/>
      <c r="BI198" s="11"/>
      <c r="BJ198" s="11"/>
      <c r="BK198" s="27"/>
      <c r="BL198" s="11"/>
      <c r="BM198" s="11" t="s">
        <v>48</v>
      </c>
      <c r="BR198" s="12" t="s">
        <v>48</v>
      </c>
      <c r="BS198" s="12" t="s">
        <v>48</v>
      </c>
      <c r="BT198" s="12" t="s">
        <v>48</v>
      </c>
      <c r="BU198" s="11"/>
      <c r="BV198" s="11"/>
      <c r="BW198" s="11"/>
      <c r="BX198" s="11"/>
      <c r="BY198" s="27"/>
      <c r="BZ198" s="11"/>
      <c r="CA198" s="11" t="s">
        <v>48</v>
      </c>
      <c r="CF198" s="12" t="s">
        <v>48</v>
      </c>
      <c r="CG198" s="12" t="s">
        <v>48</v>
      </c>
      <c r="CH198" s="12" t="s">
        <v>48</v>
      </c>
      <c r="CI198" s="11"/>
      <c r="CJ198" s="11"/>
      <c r="CK198" s="11"/>
      <c r="CL198" s="11"/>
      <c r="CM198" s="27"/>
      <c r="CN198" s="11"/>
      <c r="CO198" s="11" t="s">
        <v>48</v>
      </c>
      <c r="CT198" s="12" t="s">
        <v>48</v>
      </c>
      <c r="CU198" s="12" t="s">
        <v>48</v>
      </c>
      <c r="CV198" s="12" t="s">
        <v>48</v>
      </c>
      <c r="CW198" s="11"/>
      <c r="CX198" s="11"/>
      <c r="CY198" s="11"/>
      <c r="CZ198" s="11"/>
      <c r="DA198" s="27"/>
      <c r="DB198" s="11"/>
      <c r="DC198" s="11" t="s">
        <v>48</v>
      </c>
      <c r="DH198" s="12" t="s">
        <v>48</v>
      </c>
      <c r="DI198" s="12" t="s">
        <v>48</v>
      </c>
      <c r="DJ198" s="12" t="s">
        <v>48</v>
      </c>
      <c r="DK198" s="11"/>
      <c r="DL198" s="11"/>
      <c r="DM198" s="11"/>
      <c r="DN198" s="11"/>
      <c r="DO198" s="27"/>
      <c r="DP198" s="11"/>
      <c r="DQ198" s="11" t="s">
        <v>48</v>
      </c>
      <c r="DV198" s="12" t="s">
        <v>48</v>
      </c>
      <c r="DW198" s="12" t="s">
        <v>48</v>
      </c>
      <c r="DX198" s="12" t="s">
        <v>48</v>
      </c>
      <c r="DY198" s="11"/>
      <c r="DZ198" s="11"/>
      <c r="EA198" s="11"/>
      <c r="EB198" s="11"/>
      <c r="EC198" s="27"/>
      <c r="ED198" s="11"/>
      <c r="EE198" s="11" t="s">
        <v>48</v>
      </c>
      <c r="EJ198" s="12" t="s">
        <v>48</v>
      </c>
      <c r="EK198" s="12" t="s">
        <v>48</v>
      </c>
      <c r="EL198" s="12" t="s">
        <v>48</v>
      </c>
      <c r="EM198" s="11"/>
      <c r="EN198" s="11"/>
      <c r="EO198" s="11"/>
      <c r="EP198" s="11"/>
      <c r="EQ198" s="27"/>
      <c r="ER198" s="11"/>
      <c r="ES198" s="11" t="s">
        <v>48</v>
      </c>
      <c r="EX198" s="12" t="s">
        <v>48</v>
      </c>
      <c r="EY198" s="12" t="s">
        <v>48</v>
      </c>
      <c r="EZ198" s="12" t="s">
        <v>48</v>
      </c>
      <c r="FA198" s="11"/>
      <c r="FB198" s="11"/>
      <c r="FC198" s="11"/>
      <c r="FD198" s="11"/>
      <c r="FE198" s="27"/>
      <c r="FF198" s="11"/>
      <c r="FG198" s="11" t="s">
        <v>48</v>
      </c>
      <c r="FL198" s="12" t="s">
        <v>48</v>
      </c>
      <c r="FM198" s="12" t="s">
        <v>48</v>
      </c>
      <c r="FN198" s="12" t="s">
        <v>48</v>
      </c>
      <c r="FO198" s="11"/>
      <c r="FP198" s="11"/>
      <c r="FQ198" s="11"/>
      <c r="FR198" s="11"/>
      <c r="FS198" s="27"/>
      <c r="FT198" s="11"/>
      <c r="FU198" s="11" t="s">
        <v>48</v>
      </c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N198" s="12" t="s">
        <v>48</v>
      </c>
      <c r="GO198" s="12" t="s">
        <v>48</v>
      </c>
      <c r="GP198" s="12" t="s">
        <v>48</v>
      </c>
      <c r="GQ198" s="11"/>
      <c r="GR198" s="11"/>
      <c r="GS198" s="11"/>
      <c r="GT198" s="11"/>
      <c r="GU198" s="27"/>
      <c r="GV198" s="11"/>
      <c r="GW198" s="11" t="s">
        <v>48</v>
      </c>
      <c r="GX198" s="11"/>
      <c r="GY198" s="11"/>
      <c r="GZ198" s="11"/>
      <c r="HA198" s="11"/>
      <c r="HB198" s="11"/>
      <c r="HC198" s="11"/>
      <c r="HD198" s="11"/>
      <c r="HI198" s="12" t="s">
        <v>48</v>
      </c>
      <c r="HJ198" s="12" t="s">
        <v>48</v>
      </c>
      <c r="HK198" s="12" t="s">
        <v>48</v>
      </c>
      <c r="HL198" s="11"/>
      <c r="HM198" s="11"/>
      <c r="HN198" s="11"/>
      <c r="HO198" s="11"/>
      <c r="HP198" s="27"/>
      <c r="HQ198" s="11"/>
      <c r="HR198" s="11" t="s">
        <v>48</v>
      </c>
      <c r="HW198" s="12" t="s">
        <v>48</v>
      </c>
      <c r="HX198" s="12" t="s">
        <v>48</v>
      </c>
      <c r="HY198" s="12" t="s">
        <v>48</v>
      </c>
    </row>
    <row r="199" spans="2:233" x14ac:dyDescent="0.2">
      <c r="B199" s="8">
        <v>44095</v>
      </c>
      <c r="C199" s="11"/>
      <c r="D199" s="11"/>
      <c r="E199" s="11"/>
      <c r="F199" s="11"/>
      <c r="G199" s="27"/>
      <c r="H199" s="11"/>
      <c r="I199" s="11" t="s">
        <v>48</v>
      </c>
      <c r="J199" s="11"/>
      <c r="K199" s="11"/>
      <c r="L199" s="11"/>
      <c r="M199" s="11"/>
      <c r="N199" s="27"/>
      <c r="O199" s="11"/>
      <c r="P199" s="11" t="s">
        <v>48</v>
      </c>
      <c r="Q199" s="11"/>
      <c r="R199" s="11"/>
      <c r="S199" s="11"/>
      <c r="T199" s="11"/>
      <c r="U199" s="27"/>
      <c r="V199" s="11"/>
      <c r="W199" s="11" t="s">
        <v>48</v>
      </c>
      <c r="AB199" s="12" t="s">
        <v>48</v>
      </c>
      <c r="AC199" s="12" t="s">
        <v>48</v>
      </c>
      <c r="AD199" s="12" t="s">
        <v>48</v>
      </c>
      <c r="AE199" s="11"/>
      <c r="AF199" s="11"/>
      <c r="AG199" s="11"/>
      <c r="AH199" s="11"/>
      <c r="AI199" s="27"/>
      <c r="AJ199" s="11"/>
      <c r="AK199" s="11" t="s">
        <v>48</v>
      </c>
      <c r="AP199" s="12" t="s">
        <v>48</v>
      </c>
      <c r="AQ199" s="12" t="s">
        <v>48</v>
      </c>
      <c r="AR199" s="12" t="s">
        <v>48</v>
      </c>
      <c r="AS199" s="11"/>
      <c r="AT199" s="11"/>
      <c r="AU199" s="11"/>
      <c r="AV199" s="11"/>
      <c r="AW199" s="27"/>
      <c r="AX199" s="11"/>
      <c r="AY199" s="11" t="s">
        <v>48</v>
      </c>
      <c r="BD199" s="12" t="s">
        <v>48</v>
      </c>
      <c r="BE199" s="12" t="s">
        <v>48</v>
      </c>
      <c r="BF199" s="12" t="s">
        <v>48</v>
      </c>
      <c r="BG199" s="11"/>
      <c r="BH199" s="11"/>
      <c r="BI199" s="11"/>
      <c r="BJ199" s="11"/>
      <c r="BK199" s="27"/>
      <c r="BL199" s="11"/>
      <c r="BM199" s="11" t="s">
        <v>48</v>
      </c>
      <c r="BR199" s="12" t="s">
        <v>48</v>
      </c>
      <c r="BS199" s="12" t="s">
        <v>48</v>
      </c>
      <c r="BT199" s="12" t="s">
        <v>48</v>
      </c>
      <c r="BU199" s="11"/>
      <c r="BV199" s="11"/>
      <c r="BW199" s="11"/>
      <c r="BX199" s="11"/>
      <c r="BY199" s="27"/>
      <c r="BZ199" s="11"/>
      <c r="CA199" s="11" t="s">
        <v>48</v>
      </c>
      <c r="CF199" s="12" t="s">
        <v>48</v>
      </c>
      <c r="CG199" s="12" t="s">
        <v>48</v>
      </c>
      <c r="CH199" s="12" t="s">
        <v>48</v>
      </c>
      <c r="CI199" s="11"/>
      <c r="CJ199" s="11"/>
      <c r="CK199" s="11"/>
      <c r="CL199" s="11"/>
      <c r="CM199" s="27"/>
      <c r="CN199" s="11"/>
      <c r="CO199" s="11" t="s">
        <v>48</v>
      </c>
      <c r="CT199" s="12" t="s">
        <v>48</v>
      </c>
      <c r="CU199" s="12" t="s">
        <v>48</v>
      </c>
      <c r="CV199" s="12" t="s">
        <v>48</v>
      </c>
      <c r="CW199" s="11"/>
      <c r="CX199" s="11"/>
      <c r="CY199" s="11"/>
      <c r="CZ199" s="11"/>
      <c r="DA199" s="27"/>
      <c r="DB199" s="11"/>
      <c r="DC199" s="11" t="s">
        <v>48</v>
      </c>
      <c r="DH199" s="12" t="s">
        <v>48</v>
      </c>
      <c r="DI199" s="12" t="s">
        <v>48</v>
      </c>
      <c r="DJ199" s="12" t="s">
        <v>48</v>
      </c>
      <c r="DK199" s="11"/>
      <c r="DL199" s="11"/>
      <c r="DM199" s="11"/>
      <c r="DN199" s="11"/>
      <c r="DO199" s="27"/>
      <c r="DP199" s="11"/>
      <c r="DQ199" s="11" t="s">
        <v>48</v>
      </c>
      <c r="DV199" s="12" t="s">
        <v>48</v>
      </c>
      <c r="DW199" s="12" t="s">
        <v>48</v>
      </c>
      <c r="DX199" s="12" t="s">
        <v>48</v>
      </c>
      <c r="DY199" s="11"/>
      <c r="DZ199" s="11"/>
      <c r="EA199" s="11"/>
      <c r="EB199" s="11"/>
      <c r="EC199" s="27"/>
      <c r="ED199" s="11"/>
      <c r="EE199" s="11" t="s">
        <v>48</v>
      </c>
      <c r="EJ199" s="12" t="s">
        <v>48</v>
      </c>
      <c r="EK199" s="12" t="s">
        <v>48</v>
      </c>
      <c r="EL199" s="12" t="s">
        <v>48</v>
      </c>
      <c r="EM199" s="11"/>
      <c r="EN199" s="11"/>
      <c r="EO199" s="11"/>
      <c r="EP199" s="11"/>
      <c r="EQ199" s="27"/>
      <c r="ER199" s="11"/>
      <c r="ES199" s="11" t="s">
        <v>48</v>
      </c>
      <c r="EX199" s="12" t="s">
        <v>48</v>
      </c>
      <c r="EY199" s="12" t="s">
        <v>48</v>
      </c>
      <c r="EZ199" s="12" t="s">
        <v>48</v>
      </c>
      <c r="FA199" s="11"/>
      <c r="FB199" s="11"/>
      <c r="FC199" s="11"/>
      <c r="FD199" s="11"/>
      <c r="FE199" s="27"/>
      <c r="FF199" s="11"/>
      <c r="FG199" s="11" t="s">
        <v>48</v>
      </c>
      <c r="FL199" s="12" t="s">
        <v>48</v>
      </c>
      <c r="FM199" s="12" t="s">
        <v>48</v>
      </c>
      <c r="FN199" s="12" t="s">
        <v>48</v>
      </c>
      <c r="FO199" s="11"/>
      <c r="FP199" s="11"/>
      <c r="FQ199" s="11"/>
      <c r="FR199" s="11"/>
      <c r="FS199" s="27"/>
      <c r="FT199" s="11"/>
      <c r="FU199" s="11" t="s">
        <v>48</v>
      </c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N199" s="12" t="s">
        <v>48</v>
      </c>
      <c r="GO199" s="12" t="s">
        <v>48</v>
      </c>
      <c r="GP199" s="12" t="s">
        <v>48</v>
      </c>
      <c r="GQ199" s="11"/>
      <c r="GR199" s="11"/>
      <c r="GS199" s="11"/>
      <c r="GT199" s="11"/>
      <c r="GU199" s="27"/>
      <c r="GV199" s="11"/>
      <c r="GW199" s="11" t="s">
        <v>48</v>
      </c>
      <c r="GX199" s="11"/>
      <c r="GY199" s="11"/>
      <c r="GZ199" s="11"/>
      <c r="HA199" s="11"/>
      <c r="HB199" s="11"/>
      <c r="HC199" s="11"/>
      <c r="HD199" s="11"/>
      <c r="HI199" s="12" t="s">
        <v>48</v>
      </c>
      <c r="HJ199" s="12" t="s">
        <v>48</v>
      </c>
      <c r="HK199" s="12" t="s">
        <v>48</v>
      </c>
      <c r="HL199" s="11"/>
      <c r="HM199" s="11"/>
      <c r="HN199" s="11"/>
      <c r="HO199" s="11"/>
      <c r="HP199" s="27"/>
      <c r="HQ199" s="11"/>
      <c r="HR199" s="11" t="s">
        <v>48</v>
      </c>
      <c r="HW199" s="12" t="s">
        <v>48</v>
      </c>
      <c r="HX199" s="12" t="s">
        <v>48</v>
      </c>
      <c r="HY199" s="12" t="s">
        <v>48</v>
      </c>
    </row>
    <row r="200" spans="2:233" x14ac:dyDescent="0.2">
      <c r="B200" s="8">
        <v>44096</v>
      </c>
      <c r="C200" s="11"/>
      <c r="D200" s="11"/>
      <c r="E200" s="11"/>
      <c r="F200" s="11"/>
      <c r="G200" s="27"/>
      <c r="H200" s="11"/>
      <c r="I200" s="11" t="s">
        <v>48</v>
      </c>
      <c r="J200" s="11"/>
      <c r="K200" s="11"/>
      <c r="L200" s="11"/>
      <c r="M200" s="11"/>
      <c r="N200" s="27"/>
      <c r="O200" s="11"/>
      <c r="P200" s="11" t="s">
        <v>48</v>
      </c>
      <c r="Q200" s="11"/>
      <c r="R200" s="11"/>
      <c r="S200" s="11"/>
      <c r="T200" s="11"/>
      <c r="U200" s="27"/>
      <c r="V200" s="11"/>
      <c r="W200" s="11" t="s">
        <v>48</v>
      </c>
      <c r="AB200" s="12" t="s">
        <v>48</v>
      </c>
      <c r="AC200" s="12" t="s">
        <v>48</v>
      </c>
      <c r="AD200" s="12" t="s">
        <v>48</v>
      </c>
      <c r="AE200" s="11"/>
      <c r="AF200" s="11"/>
      <c r="AG200" s="11"/>
      <c r="AH200" s="11"/>
      <c r="AI200" s="27"/>
      <c r="AJ200" s="11"/>
      <c r="AK200" s="11" t="s">
        <v>48</v>
      </c>
      <c r="AP200" s="12" t="s">
        <v>48</v>
      </c>
      <c r="AQ200" s="12" t="s">
        <v>48</v>
      </c>
      <c r="AR200" s="12" t="s">
        <v>48</v>
      </c>
      <c r="AS200" s="11"/>
      <c r="AT200" s="11"/>
      <c r="AU200" s="11"/>
      <c r="AV200" s="11"/>
      <c r="AW200" s="27"/>
      <c r="AX200" s="11"/>
      <c r="AY200" s="11" t="s">
        <v>48</v>
      </c>
      <c r="BD200" s="12" t="s">
        <v>48</v>
      </c>
      <c r="BE200" s="12" t="s">
        <v>48</v>
      </c>
      <c r="BF200" s="12" t="s">
        <v>48</v>
      </c>
      <c r="BG200" s="11"/>
      <c r="BH200" s="11"/>
      <c r="BI200" s="11"/>
      <c r="BJ200" s="11"/>
      <c r="BK200" s="27"/>
      <c r="BL200" s="11"/>
      <c r="BM200" s="11" t="s">
        <v>48</v>
      </c>
      <c r="BR200" s="12" t="s">
        <v>48</v>
      </c>
      <c r="BS200" s="12" t="s">
        <v>48</v>
      </c>
      <c r="BT200" s="12" t="s">
        <v>48</v>
      </c>
      <c r="BU200" s="11"/>
      <c r="BV200" s="11"/>
      <c r="BW200" s="11"/>
      <c r="BX200" s="11"/>
      <c r="BY200" s="27"/>
      <c r="BZ200" s="11"/>
      <c r="CA200" s="11" t="s">
        <v>48</v>
      </c>
      <c r="CF200" s="12" t="s">
        <v>48</v>
      </c>
      <c r="CG200" s="12" t="s">
        <v>48</v>
      </c>
      <c r="CH200" s="12" t="s">
        <v>48</v>
      </c>
      <c r="CI200" s="11"/>
      <c r="CJ200" s="11"/>
      <c r="CK200" s="11"/>
      <c r="CL200" s="11"/>
      <c r="CM200" s="27"/>
      <c r="CN200" s="11"/>
      <c r="CO200" s="11" t="s">
        <v>48</v>
      </c>
      <c r="CT200" s="12" t="s">
        <v>48</v>
      </c>
      <c r="CU200" s="12" t="s">
        <v>48</v>
      </c>
      <c r="CV200" s="12" t="s">
        <v>48</v>
      </c>
      <c r="CW200" s="11"/>
      <c r="CX200" s="11"/>
      <c r="CY200" s="11"/>
      <c r="CZ200" s="11"/>
      <c r="DA200" s="27"/>
      <c r="DB200" s="11"/>
      <c r="DC200" s="11" t="s">
        <v>48</v>
      </c>
      <c r="DH200" s="12" t="s">
        <v>48</v>
      </c>
      <c r="DI200" s="12" t="s">
        <v>48</v>
      </c>
      <c r="DJ200" s="12" t="s">
        <v>48</v>
      </c>
      <c r="DK200" s="11"/>
      <c r="DL200" s="11"/>
      <c r="DM200" s="11"/>
      <c r="DN200" s="11"/>
      <c r="DO200" s="27"/>
      <c r="DP200" s="11"/>
      <c r="DQ200" s="11" t="s">
        <v>48</v>
      </c>
      <c r="DV200" s="12" t="s">
        <v>48</v>
      </c>
      <c r="DW200" s="12" t="s">
        <v>48</v>
      </c>
      <c r="DX200" s="12" t="s">
        <v>48</v>
      </c>
      <c r="DY200" s="11"/>
      <c r="DZ200" s="11"/>
      <c r="EA200" s="11"/>
      <c r="EB200" s="11"/>
      <c r="EC200" s="27"/>
      <c r="ED200" s="11"/>
      <c r="EE200" s="11" t="s">
        <v>48</v>
      </c>
      <c r="EJ200" s="12" t="s">
        <v>48</v>
      </c>
      <c r="EK200" s="12" t="s">
        <v>48</v>
      </c>
      <c r="EL200" s="12" t="s">
        <v>48</v>
      </c>
      <c r="EM200" s="11"/>
      <c r="EN200" s="11"/>
      <c r="EO200" s="11"/>
      <c r="EP200" s="11"/>
      <c r="EQ200" s="27"/>
      <c r="ER200" s="11"/>
      <c r="ES200" s="11" t="s">
        <v>48</v>
      </c>
      <c r="EX200" s="12" t="s">
        <v>48</v>
      </c>
      <c r="EY200" s="12" t="s">
        <v>48</v>
      </c>
      <c r="EZ200" s="12" t="s">
        <v>48</v>
      </c>
      <c r="FA200" s="11"/>
      <c r="FB200" s="11"/>
      <c r="FC200" s="11"/>
      <c r="FD200" s="11"/>
      <c r="FE200" s="27"/>
      <c r="FF200" s="11"/>
      <c r="FG200" s="11" t="s">
        <v>48</v>
      </c>
      <c r="FL200" s="12" t="s">
        <v>48</v>
      </c>
      <c r="FM200" s="12" t="s">
        <v>48</v>
      </c>
      <c r="FN200" s="12" t="s">
        <v>48</v>
      </c>
      <c r="FO200" s="11"/>
      <c r="FP200" s="11"/>
      <c r="FQ200" s="11"/>
      <c r="FR200" s="11"/>
      <c r="FS200" s="27"/>
      <c r="FT200" s="11"/>
      <c r="FU200" s="11" t="s">
        <v>48</v>
      </c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N200" s="12" t="s">
        <v>48</v>
      </c>
      <c r="GO200" s="12" t="s">
        <v>48</v>
      </c>
      <c r="GP200" s="12" t="s">
        <v>48</v>
      </c>
      <c r="GQ200" s="11"/>
      <c r="GR200" s="11"/>
      <c r="GS200" s="11"/>
      <c r="GT200" s="11"/>
      <c r="GU200" s="27"/>
      <c r="GV200" s="11"/>
      <c r="GW200" s="11" t="s">
        <v>48</v>
      </c>
      <c r="GX200" s="11"/>
      <c r="GY200" s="11"/>
      <c r="GZ200" s="11"/>
      <c r="HA200" s="11"/>
      <c r="HB200" s="11"/>
      <c r="HC200" s="11"/>
      <c r="HD200" s="11"/>
      <c r="HI200" s="12" t="s">
        <v>48</v>
      </c>
      <c r="HJ200" s="12" t="s">
        <v>48</v>
      </c>
      <c r="HK200" s="12" t="s">
        <v>48</v>
      </c>
      <c r="HL200" s="11"/>
      <c r="HM200" s="11"/>
      <c r="HN200" s="11"/>
      <c r="HO200" s="11"/>
      <c r="HP200" s="27"/>
      <c r="HQ200" s="11"/>
      <c r="HR200" s="11" t="s">
        <v>48</v>
      </c>
      <c r="HW200" s="12" t="s">
        <v>48</v>
      </c>
      <c r="HX200" s="12" t="s">
        <v>48</v>
      </c>
      <c r="HY200" s="12" t="s">
        <v>48</v>
      </c>
    </row>
    <row r="201" spans="2:233" x14ac:dyDescent="0.2">
      <c r="B201" s="8">
        <v>44097</v>
      </c>
      <c r="C201" s="11"/>
      <c r="D201" s="11"/>
      <c r="E201" s="11"/>
      <c r="F201" s="11"/>
      <c r="G201" s="27"/>
      <c r="H201" s="11"/>
      <c r="I201" s="11" t="s">
        <v>48</v>
      </c>
      <c r="J201" s="11"/>
      <c r="K201" s="11"/>
      <c r="L201" s="11"/>
      <c r="M201" s="11"/>
      <c r="N201" s="27"/>
      <c r="O201" s="11"/>
      <c r="P201" s="11" t="s">
        <v>48</v>
      </c>
      <c r="Q201" s="11"/>
      <c r="R201" s="11"/>
      <c r="S201" s="11"/>
      <c r="T201" s="11"/>
      <c r="U201" s="27"/>
      <c r="V201" s="11"/>
      <c r="W201" s="11" t="s">
        <v>48</v>
      </c>
      <c r="AB201" s="12" t="s">
        <v>48</v>
      </c>
      <c r="AC201" s="12" t="s">
        <v>48</v>
      </c>
      <c r="AD201" s="12" t="s">
        <v>48</v>
      </c>
      <c r="AE201" s="11"/>
      <c r="AF201" s="11"/>
      <c r="AG201" s="11"/>
      <c r="AH201" s="11"/>
      <c r="AI201" s="27"/>
      <c r="AJ201" s="11"/>
      <c r="AK201" s="11" t="s">
        <v>48</v>
      </c>
      <c r="AP201" s="12" t="s">
        <v>48</v>
      </c>
      <c r="AQ201" s="12" t="s">
        <v>48</v>
      </c>
      <c r="AR201" s="12" t="s">
        <v>48</v>
      </c>
      <c r="AS201" s="11"/>
      <c r="AT201" s="11"/>
      <c r="AU201" s="11"/>
      <c r="AV201" s="11"/>
      <c r="AW201" s="27"/>
      <c r="AX201" s="11"/>
      <c r="AY201" s="11" t="s">
        <v>48</v>
      </c>
      <c r="BD201" s="12" t="s">
        <v>48</v>
      </c>
      <c r="BE201" s="12" t="s">
        <v>48</v>
      </c>
      <c r="BF201" s="12" t="s">
        <v>48</v>
      </c>
      <c r="BG201" s="11"/>
      <c r="BH201" s="11"/>
      <c r="BI201" s="11"/>
      <c r="BJ201" s="11"/>
      <c r="BK201" s="27"/>
      <c r="BL201" s="11"/>
      <c r="BM201" s="11" t="s">
        <v>48</v>
      </c>
      <c r="BR201" s="12" t="s">
        <v>48</v>
      </c>
      <c r="BS201" s="12" t="s">
        <v>48</v>
      </c>
      <c r="BT201" s="12" t="s">
        <v>48</v>
      </c>
      <c r="BU201" s="11"/>
      <c r="BV201" s="11"/>
      <c r="BW201" s="11"/>
      <c r="BX201" s="11"/>
      <c r="BY201" s="27"/>
      <c r="BZ201" s="11"/>
      <c r="CA201" s="11" t="s">
        <v>48</v>
      </c>
      <c r="CF201" s="12" t="s">
        <v>48</v>
      </c>
      <c r="CG201" s="12" t="s">
        <v>48</v>
      </c>
      <c r="CH201" s="12" t="s">
        <v>48</v>
      </c>
      <c r="CI201" s="11"/>
      <c r="CJ201" s="11"/>
      <c r="CK201" s="11"/>
      <c r="CL201" s="11"/>
      <c r="CM201" s="27"/>
      <c r="CN201" s="11"/>
      <c r="CO201" s="11" t="s">
        <v>48</v>
      </c>
      <c r="CT201" s="12" t="s">
        <v>48</v>
      </c>
      <c r="CU201" s="12" t="s">
        <v>48</v>
      </c>
      <c r="CV201" s="12" t="s">
        <v>48</v>
      </c>
      <c r="CW201" s="11"/>
      <c r="CX201" s="11"/>
      <c r="CY201" s="11"/>
      <c r="CZ201" s="11"/>
      <c r="DA201" s="27"/>
      <c r="DB201" s="11"/>
      <c r="DC201" s="11" t="s">
        <v>48</v>
      </c>
      <c r="DH201" s="12" t="s">
        <v>48</v>
      </c>
      <c r="DI201" s="12" t="s">
        <v>48</v>
      </c>
      <c r="DJ201" s="12" t="s">
        <v>48</v>
      </c>
      <c r="DK201" s="11"/>
      <c r="DL201" s="11"/>
      <c r="DM201" s="11"/>
      <c r="DN201" s="11"/>
      <c r="DO201" s="27"/>
      <c r="DP201" s="11"/>
      <c r="DQ201" s="11" t="s">
        <v>48</v>
      </c>
      <c r="DV201" s="12" t="s">
        <v>48</v>
      </c>
      <c r="DW201" s="12" t="s">
        <v>48</v>
      </c>
      <c r="DX201" s="12" t="s">
        <v>48</v>
      </c>
      <c r="DY201" s="11"/>
      <c r="DZ201" s="11"/>
      <c r="EA201" s="11"/>
      <c r="EB201" s="11"/>
      <c r="EC201" s="27"/>
      <c r="ED201" s="11"/>
      <c r="EE201" s="11" t="s">
        <v>48</v>
      </c>
      <c r="EJ201" s="12" t="s">
        <v>48</v>
      </c>
      <c r="EK201" s="12" t="s">
        <v>48</v>
      </c>
      <c r="EL201" s="12" t="s">
        <v>48</v>
      </c>
      <c r="EM201" s="11"/>
      <c r="EN201" s="11"/>
      <c r="EO201" s="11"/>
      <c r="EP201" s="11"/>
      <c r="EQ201" s="27"/>
      <c r="ER201" s="11"/>
      <c r="ES201" s="11" t="s">
        <v>48</v>
      </c>
      <c r="EX201" s="12" t="s">
        <v>48</v>
      </c>
      <c r="EY201" s="12" t="s">
        <v>48</v>
      </c>
      <c r="EZ201" s="12" t="s">
        <v>48</v>
      </c>
      <c r="FA201" s="11"/>
      <c r="FB201" s="11"/>
      <c r="FC201" s="11"/>
      <c r="FD201" s="11"/>
      <c r="FE201" s="27"/>
      <c r="FF201" s="11"/>
      <c r="FG201" s="11" t="s">
        <v>48</v>
      </c>
      <c r="FL201" s="12" t="s">
        <v>48</v>
      </c>
      <c r="FM201" s="12" t="s">
        <v>48</v>
      </c>
      <c r="FN201" s="12" t="s">
        <v>48</v>
      </c>
      <c r="FO201" s="11"/>
      <c r="FP201" s="11"/>
      <c r="FQ201" s="11"/>
      <c r="FR201" s="11"/>
      <c r="FS201" s="27"/>
      <c r="FT201" s="11"/>
      <c r="FU201" s="11" t="s">
        <v>48</v>
      </c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N201" s="12" t="s">
        <v>48</v>
      </c>
      <c r="GO201" s="12" t="s">
        <v>48</v>
      </c>
      <c r="GP201" s="12" t="s">
        <v>48</v>
      </c>
      <c r="GQ201" s="11"/>
      <c r="GR201" s="11"/>
      <c r="GS201" s="11"/>
      <c r="GT201" s="11"/>
      <c r="GU201" s="27"/>
      <c r="GV201" s="11"/>
      <c r="GW201" s="11" t="s">
        <v>48</v>
      </c>
      <c r="GX201" s="11"/>
      <c r="GY201" s="11"/>
      <c r="GZ201" s="11"/>
      <c r="HA201" s="11"/>
      <c r="HB201" s="11"/>
      <c r="HC201" s="11"/>
      <c r="HD201" s="11"/>
      <c r="HI201" s="12" t="s">
        <v>48</v>
      </c>
      <c r="HJ201" s="12" t="s">
        <v>48</v>
      </c>
      <c r="HK201" s="12" t="s">
        <v>48</v>
      </c>
      <c r="HL201" s="11"/>
      <c r="HM201" s="11"/>
      <c r="HN201" s="11"/>
      <c r="HO201" s="11"/>
      <c r="HP201" s="27"/>
      <c r="HQ201" s="11"/>
      <c r="HR201" s="11" t="s">
        <v>48</v>
      </c>
      <c r="HW201" s="12" t="s">
        <v>48</v>
      </c>
      <c r="HX201" s="12" t="s">
        <v>48</v>
      </c>
      <c r="HY201" s="12" t="s">
        <v>48</v>
      </c>
    </row>
    <row r="202" spans="2:233" x14ac:dyDescent="0.2">
      <c r="B202" s="8">
        <v>44098</v>
      </c>
      <c r="C202" s="11"/>
      <c r="D202" s="11"/>
      <c r="E202" s="11"/>
      <c r="F202" s="11"/>
      <c r="G202" s="27"/>
      <c r="H202" s="11"/>
      <c r="I202" s="11" t="s">
        <v>48</v>
      </c>
      <c r="J202" s="11"/>
      <c r="K202" s="11"/>
      <c r="L202" s="11"/>
      <c r="M202" s="11"/>
      <c r="N202" s="27"/>
      <c r="O202" s="11"/>
      <c r="P202" s="11" t="s">
        <v>48</v>
      </c>
      <c r="Q202" s="11"/>
      <c r="R202" s="11"/>
      <c r="S202" s="11"/>
      <c r="T202" s="11"/>
      <c r="U202" s="27"/>
      <c r="V202" s="11"/>
      <c r="W202" s="11" t="s">
        <v>48</v>
      </c>
      <c r="AB202" s="12" t="s">
        <v>48</v>
      </c>
      <c r="AC202" s="12" t="s">
        <v>48</v>
      </c>
      <c r="AD202" s="12" t="s">
        <v>48</v>
      </c>
      <c r="AE202" s="11"/>
      <c r="AF202" s="11"/>
      <c r="AG202" s="11"/>
      <c r="AH202" s="11"/>
      <c r="AI202" s="27"/>
      <c r="AJ202" s="11"/>
      <c r="AK202" s="11" t="s">
        <v>48</v>
      </c>
      <c r="AP202" s="12" t="s">
        <v>48</v>
      </c>
      <c r="AQ202" s="12" t="s">
        <v>48</v>
      </c>
      <c r="AR202" s="12" t="s">
        <v>48</v>
      </c>
      <c r="AS202" s="11"/>
      <c r="AT202" s="11"/>
      <c r="AU202" s="11"/>
      <c r="AV202" s="11"/>
      <c r="AW202" s="27"/>
      <c r="AX202" s="11"/>
      <c r="AY202" s="11" t="s">
        <v>48</v>
      </c>
      <c r="BD202" s="12" t="s">
        <v>48</v>
      </c>
      <c r="BE202" s="12" t="s">
        <v>48</v>
      </c>
      <c r="BF202" s="12" t="s">
        <v>48</v>
      </c>
      <c r="BG202" s="11"/>
      <c r="BH202" s="11"/>
      <c r="BI202" s="11"/>
      <c r="BJ202" s="11"/>
      <c r="BK202" s="27"/>
      <c r="BL202" s="11"/>
      <c r="BM202" s="11" t="s">
        <v>48</v>
      </c>
      <c r="BR202" s="12" t="s">
        <v>48</v>
      </c>
      <c r="BS202" s="12" t="s">
        <v>48</v>
      </c>
      <c r="BT202" s="12" t="s">
        <v>48</v>
      </c>
      <c r="BU202" s="11"/>
      <c r="BV202" s="11"/>
      <c r="BW202" s="11"/>
      <c r="BX202" s="11"/>
      <c r="BY202" s="27"/>
      <c r="BZ202" s="11"/>
      <c r="CA202" s="11" t="s">
        <v>48</v>
      </c>
      <c r="CF202" s="12" t="s">
        <v>48</v>
      </c>
      <c r="CG202" s="12" t="s">
        <v>48</v>
      </c>
      <c r="CH202" s="12" t="s">
        <v>48</v>
      </c>
      <c r="CI202" s="11"/>
      <c r="CJ202" s="11"/>
      <c r="CK202" s="11"/>
      <c r="CL202" s="11"/>
      <c r="CM202" s="27"/>
      <c r="CN202" s="11"/>
      <c r="CO202" s="11" t="s">
        <v>48</v>
      </c>
      <c r="CT202" s="12" t="s">
        <v>48</v>
      </c>
      <c r="CU202" s="12" t="s">
        <v>48</v>
      </c>
      <c r="CV202" s="12" t="s">
        <v>48</v>
      </c>
      <c r="CW202" s="11"/>
      <c r="CX202" s="11"/>
      <c r="CY202" s="11"/>
      <c r="CZ202" s="11"/>
      <c r="DA202" s="27"/>
      <c r="DB202" s="11"/>
      <c r="DC202" s="11" t="s">
        <v>48</v>
      </c>
      <c r="DH202" s="12" t="s">
        <v>48</v>
      </c>
      <c r="DI202" s="12" t="s">
        <v>48</v>
      </c>
      <c r="DJ202" s="12" t="s">
        <v>48</v>
      </c>
      <c r="DK202" s="11"/>
      <c r="DL202" s="11"/>
      <c r="DM202" s="11"/>
      <c r="DN202" s="11"/>
      <c r="DO202" s="27"/>
      <c r="DP202" s="11"/>
      <c r="DQ202" s="11" t="s">
        <v>48</v>
      </c>
      <c r="DV202" s="12" t="s">
        <v>48</v>
      </c>
      <c r="DW202" s="12" t="s">
        <v>48</v>
      </c>
      <c r="DX202" s="12" t="s">
        <v>48</v>
      </c>
      <c r="DY202" s="11"/>
      <c r="DZ202" s="11"/>
      <c r="EA202" s="11"/>
      <c r="EB202" s="11"/>
      <c r="EC202" s="27"/>
      <c r="ED202" s="11"/>
      <c r="EE202" s="11" t="s">
        <v>48</v>
      </c>
      <c r="EJ202" s="12" t="s">
        <v>48</v>
      </c>
      <c r="EK202" s="12" t="s">
        <v>48</v>
      </c>
      <c r="EL202" s="12" t="s">
        <v>48</v>
      </c>
      <c r="EM202" s="11"/>
      <c r="EN202" s="11"/>
      <c r="EO202" s="11"/>
      <c r="EP202" s="11"/>
      <c r="EQ202" s="27"/>
      <c r="ER202" s="11"/>
      <c r="ES202" s="11" t="s">
        <v>48</v>
      </c>
      <c r="EX202" s="12" t="s">
        <v>48</v>
      </c>
      <c r="EY202" s="12" t="s">
        <v>48</v>
      </c>
      <c r="EZ202" s="12" t="s">
        <v>48</v>
      </c>
      <c r="FA202" s="11"/>
      <c r="FB202" s="11"/>
      <c r="FC202" s="11"/>
      <c r="FD202" s="11"/>
      <c r="FE202" s="27"/>
      <c r="FF202" s="11"/>
      <c r="FG202" s="11" t="s">
        <v>48</v>
      </c>
      <c r="FL202" s="12" t="s">
        <v>48</v>
      </c>
      <c r="FM202" s="12" t="s">
        <v>48</v>
      </c>
      <c r="FN202" s="12" t="s">
        <v>48</v>
      </c>
      <c r="FO202" s="11"/>
      <c r="FP202" s="11"/>
      <c r="FQ202" s="11"/>
      <c r="FR202" s="11"/>
      <c r="FS202" s="27"/>
      <c r="FT202" s="11"/>
      <c r="FU202" s="11" t="s">
        <v>48</v>
      </c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N202" s="12" t="s">
        <v>48</v>
      </c>
      <c r="GO202" s="12" t="s">
        <v>48</v>
      </c>
      <c r="GP202" s="12" t="s">
        <v>48</v>
      </c>
      <c r="GQ202" s="11"/>
      <c r="GR202" s="11"/>
      <c r="GS202" s="11"/>
      <c r="GT202" s="11"/>
      <c r="GU202" s="27"/>
      <c r="GV202" s="11"/>
      <c r="GW202" s="11" t="s">
        <v>48</v>
      </c>
      <c r="GX202" s="11"/>
      <c r="GY202" s="11"/>
      <c r="GZ202" s="11"/>
      <c r="HA202" s="11"/>
      <c r="HB202" s="11"/>
      <c r="HC202" s="11"/>
      <c r="HD202" s="11"/>
      <c r="HI202" s="12" t="s">
        <v>48</v>
      </c>
      <c r="HJ202" s="12" t="s">
        <v>48</v>
      </c>
      <c r="HK202" s="12" t="s">
        <v>48</v>
      </c>
      <c r="HL202" s="11"/>
      <c r="HM202" s="11"/>
      <c r="HN202" s="11"/>
      <c r="HO202" s="11"/>
      <c r="HP202" s="27"/>
      <c r="HQ202" s="11"/>
      <c r="HR202" s="11" t="s">
        <v>48</v>
      </c>
      <c r="HW202" s="12" t="s">
        <v>48</v>
      </c>
      <c r="HX202" s="12" t="s">
        <v>48</v>
      </c>
      <c r="HY202" s="12" t="s">
        <v>48</v>
      </c>
    </row>
    <row r="203" spans="2:233" x14ac:dyDescent="0.2">
      <c r="B203" s="8">
        <v>44099</v>
      </c>
      <c r="C203" s="11"/>
      <c r="D203" s="11"/>
      <c r="E203" s="11"/>
      <c r="F203" s="11"/>
      <c r="G203" s="27"/>
      <c r="H203" s="11"/>
      <c r="I203" s="11" t="s">
        <v>48</v>
      </c>
      <c r="J203" s="11"/>
      <c r="K203" s="11"/>
      <c r="L203" s="11"/>
      <c r="M203" s="11"/>
      <c r="N203" s="27"/>
      <c r="O203" s="11"/>
      <c r="P203" s="11" t="s">
        <v>48</v>
      </c>
      <c r="Q203" s="11"/>
      <c r="R203" s="11"/>
      <c r="S203" s="11"/>
      <c r="T203" s="11"/>
      <c r="U203" s="27"/>
      <c r="V203" s="11"/>
      <c r="W203" s="11" t="s">
        <v>48</v>
      </c>
      <c r="AB203" s="12" t="s">
        <v>48</v>
      </c>
      <c r="AC203" s="12" t="s">
        <v>48</v>
      </c>
      <c r="AD203" s="12" t="s">
        <v>48</v>
      </c>
      <c r="AE203" s="11"/>
      <c r="AF203" s="11"/>
      <c r="AG203" s="11"/>
      <c r="AH203" s="11"/>
      <c r="AI203" s="27"/>
      <c r="AJ203" s="11"/>
      <c r="AK203" s="11" t="s">
        <v>48</v>
      </c>
      <c r="AP203" s="12" t="s">
        <v>48</v>
      </c>
      <c r="AQ203" s="12" t="s">
        <v>48</v>
      </c>
      <c r="AR203" s="12" t="s">
        <v>48</v>
      </c>
      <c r="AS203" s="11"/>
      <c r="AT203" s="11"/>
      <c r="AU203" s="11"/>
      <c r="AV203" s="11"/>
      <c r="AW203" s="27"/>
      <c r="AX203" s="11"/>
      <c r="AY203" s="11" t="s">
        <v>48</v>
      </c>
      <c r="BD203" s="12" t="s">
        <v>48</v>
      </c>
      <c r="BE203" s="12" t="s">
        <v>48</v>
      </c>
      <c r="BF203" s="12" t="s">
        <v>48</v>
      </c>
      <c r="BG203" s="11"/>
      <c r="BH203" s="11"/>
      <c r="BI203" s="11"/>
      <c r="BJ203" s="11"/>
      <c r="BK203" s="27"/>
      <c r="BL203" s="11"/>
      <c r="BM203" s="11" t="s">
        <v>48</v>
      </c>
      <c r="BR203" s="12" t="s">
        <v>48</v>
      </c>
      <c r="BS203" s="12" t="s">
        <v>48</v>
      </c>
      <c r="BT203" s="12" t="s">
        <v>48</v>
      </c>
      <c r="BU203" s="11"/>
      <c r="BV203" s="11"/>
      <c r="BW203" s="11"/>
      <c r="BX203" s="11"/>
      <c r="BY203" s="27"/>
      <c r="BZ203" s="11"/>
      <c r="CA203" s="11" t="s">
        <v>48</v>
      </c>
      <c r="CF203" s="12" t="s">
        <v>48</v>
      </c>
      <c r="CG203" s="12" t="s">
        <v>48</v>
      </c>
      <c r="CH203" s="12" t="s">
        <v>48</v>
      </c>
      <c r="CI203" s="11"/>
      <c r="CJ203" s="11"/>
      <c r="CK203" s="11"/>
      <c r="CL203" s="11"/>
      <c r="CM203" s="27"/>
      <c r="CN203" s="11"/>
      <c r="CO203" s="11" t="s">
        <v>48</v>
      </c>
      <c r="CT203" s="12" t="s">
        <v>48</v>
      </c>
      <c r="CU203" s="12" t="s">
        <v>48</v>
      </c>
      <c r="CV203" s="12" t="s">
        <v>48</v>
      </c>
      <c r="CW203" s="11"/>
      <c r="CX203" s="11"/>
      <c r="CY203" s="11"/>
      <c r="CZ203" s="11"/>
      <c r="DA203" s="27"/>
      <c r="DB203" s="11"/>
      <c r="DC203" s="11" t="s">
        <v>48</v>
      </c>
      <c r="DH203" s="12" t="s">
        <v>48</v>
      </c>
      <c r="DI203" s="12" t="s">
        <v>48</v>
      </c>
      <c r="DJ203" s="12" t="s">
        <v>48</v>
      </c>
      <c r="DK203" s="11"/>
      <c r="DL203" s="11"/>
      <c r="DM203" s="11"/>
      <c r="DN203" s="11"/>
      <c r="DO203" s="27"/>
      <c r="DP203" s="11"/>
      <c r="DQ203" s="11" t="s">
        <v>48</v>
      </c>
      <c r="DV203" s="12" t="s">
        <v>48</v>
      </c>
      <c r="DW203" s="12" t="s">
        <v>48</v>
      </c>
      <c r="DX203" s="12" t="s">
        <v>48</v>
      </c>
      <c r="DY203" s="11"/>
      <c r="DZ203" s="11"/>
      <c r="EA203" s="11"/>
      <c r="EB203" s="11"/>
      <c r="EC203" s="27"/>
      <c r="ED203" s="11"/>
      <c r="EE203" s="11" t="s">
        <v>48</v>
      </c>
      <c r="EJ203" s="12" t="s">
        <v>48</v>
      </c>
      <c r="EK203" s="12" t="s">
        <v>48</v>
      </c>
      <c r="EL203" s="12" t="s">
        <v>48</v>
      </c>
      <c r="EM203" s="11"/>
      <c r="EN203" s="11"/>
      <c r="EO203" s="11"/>
      <c r="EP203" s="11"/>
      <c r="EQ203" s="27"/>
      <c r="ER203" s="11"/>
      <c r="ES203" s="11" t="s">
        <v>48</v>
      </c>
      <c r="EX203" s="12" t="s">
        <v>48</v>
      </c>
      <c r="EY203" s="12" t="s">
        <v>48</v>
      </c>
      <c r="EZ203" s="12" t="s">
        <v>48</v>
      </c>
      <c r="FA203" s="11"/>
      <c r="FB203" s="11"/>
      <c r="FC203" s="11"/>
      <c r="FD203" s="11"/>
      <c r="FE203" s="27"/>
      <c r="FF203" s="11"/>
      <c r="FG203" s="11" t="s">
        <v>48</v>
      </c>
      <c r="FL203" s="12" t="s">
        <v>48</v>
      </c>
      <c r="FM203" s="12" t="s">
        <v>48</v>
      </c>
      <c r="FN203" s="12" t="s">
        <v>48</v>
      </c>
      <c r="FO203" s="11"/>
      <c r="FP203" s="11"/>
      <c r="FQ203" s="11"/>
      <c r="FR203" s="11"/>
      <c r="FS203" s="27"/>
      <c r="FT203" s="11"/>
      <c r="FU203" s="11" t="s">
        <v>48</v>
      </c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N203" s="12" t="s">
        <v>48</v>
      </c>
      <c r="GO203" s="12" t="s">
        <v>48</v>
      </c>
      <c r="GP203" s="12" t="s">
        <v>48</v>
      </c>
      <c r="GQ203" s="11"/>
      <c r="GR203" s="11"/>
      <c r="GS203" s="11"/>
      <c r="GT203" s="11"/>
      <c r="GU203" s="27"/>
      <c r="GV203" s="11"/>
      <c r="GW203" s="11" t="s">
        <v>48</v>
      </c>
      <c r="GX203" s="11"/>
      <c r="GY203" s="11"/>
      <c r="GZ203" s="11"/>
      <c r="HA203" s="11"/>
      <c r="HB203" s="11"/>
      <c r="HC203" s="11"/>
      <c r="HD203" s="11"/>
      <c r="HI203" s="12" t="s">
        <v>48</v>
      </c>
      <c r="HJ203" s="12" t="s">
        <v>48</v>
      </c>
      <c r="HK203" s="12" t="s">
        <v>48</v>
      </c>
      <c r="HL203" s="11"/>
      <c r="HM203" s="11"/>
      <c r="HN203" s="11"/>
      <c r="HO203" s="11"/>
      <c r="HP203" s="27"/>
      <c r="HQ203" s="11"/>
      <c r="HR203" s="11" t="s">
        <v>48</v>
      </c>
      <c r="HW203" s="12" t="s">
        <v>48</v>
      </c>
      <c r="HX203" s="12" t="s">
        <v>48</v>
      </c>
      <c r="HY203" s="12" t="s">
        <v>48</v>
      </c>
    </row>
    <row r="204" spans="2:233" x14ac:dyDescent="0.2">
      <c r="B204" s="8">
        <v>44100</v>
      </c>
      <c r="C204" s="11"/>
      <c r="D204" s="11"/>
      <c r="E204" s="11"/>
      <c r="F204" s="11"/>
      <c r="G204" s="27"/>
      <c r="H204" s="11"/>
      <c r="I204" s="11" t="s">
        <v>48</v>
      </c>
      <c r="J204" s="11"/>
      <c r="K204" s="11"/>
      <c r="L204" s="11"/>
      <c r="M204" s="11"/>
      <c r="N204" s="27"/>
      <c r="O204" s="11"/>
      <c r="P204" s="11" t="s">
        <v>48</v>
      </c>
      <c r="Q204" s="11"/>
      <c r="R204" s="11"/>
      <c r="S204" s="11"/>
      <c r="T204" s="11"/>
      <c r="U204" s="27"/>
      <c r="V204" s="11"/>
      <c r="W204" s="11" t="s">
        <v>48</v>
      </c>
      <c r="AB204" s="12" t="s">
        <v>48</v>
      </c>
      <c r="AC204" s="12" t="s">
        <v>48</v>
      </c>
      <c r="AD204" s="12" t="s">
        <v>48</v>
      </c>
      <c r="AE204" s="11"/>
      <c r="AF204" s="11"/>
      <c r="AG204" s="11"/>
      <c r="AH204" s="11"/>
      <c r="AI204" s="27"/>
      <c r="AJ204" s="11"/>
      <c r="AK204" s="11" t="s">
        <v>48</v>
      </c>
      <c r="AP204" s="12" t="s">
        <v>48</v>
      </c>
      <c r="AQ204" s="12" t="s">
        <v>48</v>
      </c>
      <c r="AR204" s="12" t="s">
        <v>48</v>
      </c>
      <c r="AS204" s="11"/>
      <c r="AT204" s="11"/>
      <c r="AU204" s="11"/>
      <c r="AV204" s="11"/>
      <c r="AW204" s="27"/>
      <c r="AX204" s="11"/>
      <c r="AY204" s="11" t="s">
        <v>48</v>
      </c>
      <c r="BD204" s="12" t="s">
        <v>48</v>
      </c>
      <c r="BE204" s="12" t="s">
        <v>48</v>
      </c>
      <c r="BF204" s="12" t="s">
        <v>48</v>
      </c>
      <c r="BG204" s="11"/>
      <c r="BH204" s="11"/>
      <c r="BI204" s="11"/>
      <c r="BJ204" s="11"/>
      <c r="BK204" s="27"/>
      <c r="BL204" s="11"/>
      <c r="BM204" s="11" t="s">
        <v>48</v>
      </c>
      <c r="BR204" s="12" t="s">
        <v>48</v>
      </c>
      <c r="BS204" s="12" t="s">
        <v>48</v>
      </c>
      <c r="BT204" s="12" t="s">
        <v>48</v>
      </c>
      <c r="BU204" s="11"/>
      <c r="BV204" s="11"/>
      <c r="BW204" s="11"/>
      <c r="BX204" s="11"/>
      <c r="BY204" s="27"/>
      <c r="BZ204" s="11"/>
      <c r="CA204" s="11" t="s">
        <v>48</v>
      </c>
      <c r="CF204" s="12" t="s">
        <v>48</v>
      </c>
      <c r="CG204" s="12" t="s">
        <v>48</v>
      </c>
      <c r="CH204" s="12" t="s">
        <v>48</v>
      </c>
      <c r="CI204" s="11"/>
      <c r="CJ204" s="11"/>
      <c r="CK204" s="11"/>
      <c r="CL204" s="11"/>
      <c r="CM204" s="27"/>
      <c r="CN204" s="11"/>
      <c r="CO204" s="11" t="s">
        <v>48</v>
      </c>
      <c r="CT204" s="12" t="s">
        <v>48</v>
      </c>
      <c r="CU204" s="12" t="s">
        <v>48</v>
      </c>
      <c r="CV204" s="12" t="s">
        <v>48</v>
      </c>
      <c r="CW204" s="11"/>
      <c r="CX204" s="11"/>
      <c r="CY204" s="11"/>
      <c r="CZ204" s="11"/>
      <c r="DA204" s="27"/>
      <c r="DB204" s="11"/>
      <c r="DC204" s="11" t="s">
        <v>48</v>
      </c>
      <c r="DH204" s="12" t="s">
        <v>48</v>
      </c>
      <c r="DI204" s="12" t="s">
        <v>48</v>
      </c>
      <c r="DJ204" s="12" t="s">
        <v>48</v>
      </c>
      <c r="DK204" s="11"/>
      <c r="DL204" s="11"/>
      <c r="DM204" s="11"/>
      <c r="DN204" s="11"/>
      <c r="DO204" s="27"/>
      <c r="DP204" s="11"/>
      <c r="DQ204" s="11" t="s">
        <v>48</v>
      </c>
      <c r="DV204" s="12" t="s">
        <v>48</v>
      </c>
      <c r="DW204" s="12" t="s">
        <v>48</v>
      </c>
      <c r="DX204" s="12" t="s">
        <v>48</v>
      </c>
      <c r="DY204" s="11"/>
      <c r="DZ204" s="11"/>
      <c r="EA204" s="11"/>
      <c r="EB204" s="11"/>
      <c r="EC204" s="27"/>
      <c r="ED204" s="11"/>
      <c r="EE204" s="11" t="s">
        <v>48</v>
      </c>
      <c r="EJ204" s="12" t="s">
        <v>48</v>
      </c>
      <c r="EK204" s="12" t="s">
        <v>48</v>
      </c>
      <c r="EL204" s="12" t="s">
        <v>48</v>
      </c>
      <c r="EM204" s="11"/>
      <c r="EN204" s="11"/>
      <c r="EO204" s="11"/>
      <c r="EP204" s="11"/>
      <c r="EQ204" s="27"/>
      <c r="ER204" s="11"/>
      <c r="ES204" s="11" t="s">
        <v>48</v>
      </c>
      <c r="EX204" s="12" t="s">
        <v>48</v>
      </c>
      <c r="EY204" s="12" t="s">
        <v>48</v>
      </c>
      <c r="EZ204" s="12" t="s">
        <v>48</v>
      </c>
      <c r="FA204" s="11"/>
      <c r="FB204" s="11"/>
      <c r="FC204" s="11"/>
      <c r="FD204" s="11"/>
      <c r="FE204" s="27"/>
      <c r="FF204" s="11"/>
      <c r="FG204" s="11" t="s">
        <v>48</v>
      </c>
      <c r="FL204" s="12" t="s">
        <v>48</v>
      </c>
      <c r="FM204" s="12" t="s">
        <v>48</v>
      </c>
      <c r="FN204" s="12" t="s">
        <v>48</v>
      </c>
      <c r="FO204" s="11"/>
      <c r="FP204" s="11"/>
      <c r="FQ204" s="11"/>
      <c r="FR204" s="11"/>
      <c r="FS204" s="27"/>
      <c r="FT204" s="11"/>
      <c r="FU204" s="11" t="s">
        <v>48</v>
      </c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N204" s="12" t="s">
        <v>48</v>
      </c>
      <c r="GO204" s="12" t="s">
        <v>48</v>
      </c>
      <c r="GP204" s="12" t="s">
        <v>48</v>
      </c>
      <c r="GQ204" s="11"/>
      <c r="GR204" s="11"/>
      <c r="GS204" s="11"/>
      <c r="GT204" s="11"/>
      <c r="GU204" s="27"/>
      <c r="GV204" s="11"/>
      <c r="GW204" s="11" t="s">
        <v>48</v>
      </c>
      <c r="GX204" s="11"/>
      <c r="GY204" s="11"/>
      <c r="GZ204" s="11"/>
      <c r="HA204" s="11"/>
      <c r="HB204" s="11"/>
      <c r="HC204" s="11"/>
      <c r="HD204" s="11"/>
      <c r="HI204" s="12" t="s">
        <v>48</v>
      </c>
      <c r="HJ204" s="12" t="s">
        <v>48</v>
      </c>
      <c r="HK204" s="12" t="s">
        <v>48</v>
      </c>
      <c r="HL204" s="11"/>
      <c r="HM204" s="11"/>
      <c r="HN204" s="11"/>
      <c r="HO204" s="11"/>
      <c r="HP204" s="27"/>
      <c r="HQ204" s="11"/>
      <c r="HR204" s="11" t="s">
        <v>48</v>
      </c>
      <c r="HW204" s="12" t="s">
        <v>48</v>
      </c>
      <c r="HX204" s="12" t="s">
        <v>48</v>
      </c>
      <c r="HY204" s="12" t="s">
        <v>48</v>
      </c>
    </row>
    <row r="205" spans="2:233" x14ac:dyDescent="0.2">
      <c r="B205" s="8">
        <v>44101</v>
      </c>
      <c r="C205" s="11"/>
      <c r="D205" s="11"/>
      <c r="E205" s="11"/>
      <c r="F205" s="11"/>
      <c r="G205" s="27"/>
      <c r="H205" s="11"/>
      <c r="I205" s="11" t="s">
        <v>48</v>
      </c>
      <c r="J205" s="11"/>
      <c r="K205" s="11"/>
      <c r="L205" s="11"/>
      <c r="M205" s="11"/>
      <c r="N205" s="27"/>
      <c r="O205" s="11"/>
      <c r="P205" s="11" t="s">
        <v>48</v>
      </c>
      <c r="Q205" s="11"/>
      <c r="R205" s="11"/>
      <c r="S205" s="11"/>
      <c r="T205" s="11"/>
      <c r="U205" s="27"/>
      <c r="V205" s="11"/>
      <c r="W205" s="11" t="s">
        <v>48</v>
      </c>
      <c r="AB205" s="12" t="s">
        <v>48</v>
      </c>
      <c r="AC205" s="12" t="s">
        <v>48</v>
      </c>
      <c r="AD205" s="12" t="s">
        <v>48</v>
      </c>
      <c r="AE205" s="11"/>
      <c r="AF205" s="11"/>
      <c r="AG205" s="11"/>
      <c r="AH205" s="11"/>
      <c r="AI205" s="27"/>
      <c r="AJ205" s="11"/>
      <c r="AK205" s="11" t="s">
        <v>48</v>
      </c>
      <c r="AP205" s="12" t="s">
        <v>48</v>
      </c>
      <c r="AQ205" s="12" t="s">
        <v>48</v>
      </c>
      <c r="AR205" s="12" t="s">
        <v>48</v>
      </c>
      <c r="AS205" s="11"/>
      <c r="AT205" s="11"/>
      <c r="AU205" s="11"/>
      <c r="AV205" s="11"/>
      <c r="AW205" s="27"/>
      <c r="AX205" s="11"/>
      <c r="AY205" s="11" t="s">
        <v>48</v>
      </c>
      <c r="BD205" s="12" t="s">
        <v>48</v>
      </c>
      <c r="BE205" s="12" t="s">
        <v>48</v>
      </c>
      <c r="BF205" s="12" t="s">
        <v>48</v>
      </c>
      <c r="BG205" s="11"/>
      <c r="BH205" s="11"/>
      <c r="BI205" s="11"/>
      <c r="BJ205" s="11"/>
      <c r="BK205" s="27"/>
      <c r="BL205" s="11"/>
      <c r="BM205" s="11" t="s">
        <v>48</v>
      </c>
      <c r="BR205" s="12" t="s">
        <v>48</v>
      </c>
      <c r="BS205" s="12" t="s">
        <v>48</v>
      </c>
      <c r="BT205" s="12" t="s">
        <v>48</v>
      </c>
      <c r="BU205" s="11"/>
      <c r="BV205" s="11"/>
      <c r="BW205" s="11"/>
      <c r="BX205" s="11"/>
      <c r="BY205" s="27"/>
      <c r="BZ205" s="11"/>
      <c r="CA205" s="11" t="s">
        <v>48</v>
      </c>
      <c r="CF205" s="12" t="s">
        <v>48</v>
      </c>
      <c r="CG205" s="12" t="s">
        <v>48</v>
      </c>
      <c r="CH205" s="12" t="s">
        <v>48</v>
      </c>
      <c r="CI205" s="11"/>
      <c r="CJ205" s="11"/>
      <c r="CK205" s="11"/>
      <c r="CL205" s="11"/>
      <c r="CM205" s="27"/>
      <c r="CN205" s="11"/>
      <c r="CO205" s="11" t="s">
        <v>48</v>
      </c>
      <c r="CT205" s="12" t="s">
        <v>48</v>
      </c>
      <c r="CU205" s="12" t="s">
        <v>48</v>
      </c>
      <c r="CV205" s="12" t="s">
        <v>48</v>
      </c>
      <c r="CW205" s="11"/>
      <c r="CX205" s="11"/>
      <c r="CY205" s="11"/>
      <c r="CZ205" s="11"/>
      <c r="DA205" s="27"/>
      <c r="DB205" s="11"/>
      <c r="DC205" s="11" t="s">
        <v>48</v>
      </c>
      <c r="DH205" s="12" t="s">
        <v>48</v>
      </c>
      <c r="DI205" s="12" t="s">
        <v>48</v>
      </c>
      <c r="DJ205" s="12" t="s">
        <v>48</v>
      </c>
      <c r="DK205" s="11"/>
      <c r="DL205" s="11"/>
      <c r="DM205" s="11"/>
      <c r="DN205" s="11"/>
      <c r="DO205" s="27"/>
      <c r="DP205" s="11"/>
      <c r="DQ205" s="11" t="s">
        <v>48</v>
      </c>
      <c r="DV205" s="12" t="s">
        <v>48</v>
      </c>
      <c r="DW205" s="12" t="s">
        <v>48</v>
      </c>
      <c r="DX205" s="12" t="s">
        <v>48</v>
      </c>
      <c r="DY205" s="11"/>
      <c r="DZ205" s="11"/>
      <c r="EA205" s="11"/>
      <c r="EB205" s="11"/>
      <c r="EC205" s="27"/>
      <c r="ED205" s="11"/>
      <c r="EE205" s="11" t="s">
        <v>48</v>
      </c>
      <c r="EJ205" s="12" t="s">
        <v>48</v>
      </c>
      <c r="EK205" s="12" t="s">
        <v>48</v>
      </c>
      <c r="EL205" s="12" t="s">
        <v>48</v>
      </c>
      <c r="EM205" s="11"/>
      <c r="EN205" s="11"/>
      <c r="EO205" s="11"/>
      <c r="EP205" s="11"/>
      <c r="EQ205" s="27"/>
      <c r="ER205" s="11"/>
      <c r="ES205" s="11" t="s">
        <v>48</v>
      </c>
      <c r="EX205" s="12" t="s">
        <v>48</v>
      </c>
      <c r="EY205" s="12" t="s">
        <v>48</v>
      </c>
      <c r="EZ205" s="12" t="s">
        <v>48</v>
      </c>
      <c r="FA205" s="11"/>
      <c r="FB205" s="11"/>
      <c r="FC205" s="11"/>
      <c r="FD205" s="11"/>
      <c r="FE205" s="27"/>
      <c r="FF205" s="11"/>
      <c r="FG205" s="11" t="s">
        <v>48</v>
      </c>
      <c r="FL205" s="12" t="s">
        <v>48</v>
      </c>
      <c r="FM205" s="12" t="s">
        <v>48</v>
      </c>
      <c r="FN205" s="12" t="s">
        <v>48</v>
      </c>
      <c r="FO205" s="11"/>
      <c r="FP205" s="11"/>
      <c r="FQ205" s="11"/>
      <c r="FR205" s="11"/>
      <c r="FS205" s="27"/>
      <c r="FT205" s="11"/>
      <c r="FU205" s="11" t="s">
        <v>48</v>
      </c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N205" s="12" t="s">
        <v>48</v>
      </c>
      <c r="GO205" s="12" t="s">
        <v>48</v>
      </c>
      <c r="GP205" s="12" t="s">
        <v>48</v>
      </c>
      <c r="GQ205" s="11"/>
      <c r="GR205" s="11"/>
      <c r="GS205" s="11"/>
      <c r="GT205" s="11"/>
      <c r="GU205" s="27"/>
      <c r="GV205" s="11"/>
      <c r="GW205" s="11" t="s">
        <v>48</v>
      </c>
      <c r="GX205" s="11"/>
      <c r="GY205" s="11"/>
      <c r="GZ205" s="11"/>
      <c r="HA205" s="11"/>
      <c r="HB205" s="11"/>
      <c r="HC205" s="11"/>
      <c r="HD205" s="11"/>
      <c r="HI205" s="12" t="s">
        <v>48</v>
      </c>
      <c r="HJ205" s="12" t="s">
        <v>48</v>
      </c>
      <c r="HK205" s="12" t="s">
        <v>48</v>
      </c>
      <c r="HL205" s="11"/>
      <c r="HM205" s="11"/>
      <c r="HN205" s="11"/>
      <c r="HO205" s="11"/>
      <c r="HP205" s="27"/>
      <c r="HQ205" s="11"/>
      <c r="HR205" s="11" t="s">
        <v>48</v>
      </c>
      <c r="HW205" s="12" t="s">
        <v>48</v>
      </c>
      <c r="HX205" s="12" t="s">
        <v>48</v>
      </c>
      <c r="HY205" s="12" t="s">
        <v>48</v>
      </c>
    </row>
    <row r="206" spans="2:233" x14ac:dyDescent="0.2">
      <c r="B206" s="8">
        <v>44102</v>
      </c>
      <c r="C206" s="11"/>
      <c r="D206" s="11"/>
      <c r="E206" s="11"/>
      <c r="F206" s="11"/>
      <c r="G206" s="27"/>
      <c r="H206" s="11"/>
      <c r="I206" s="11" t="s">
        <v>48</v>
      </c>
      <c r="J206" s="11"/>
      <c r="K206" s="11"/>
      <c r="L206" s="11"/>
      <c r="M206" s="11"/>
      <c r="N206" s="27"/>
      <c r="O206" s="11"/>
      <c r="P206" s="11" t="s">
        <v>48</v>
      </c>
      <c r="Q206" s="11"/>
      <c r="R206" s="11"/>
      <c r="S206" s="11"/>
      <c r="T206" s="11"/>
      <c r="U206" s="27"/>
      <c r="V206" s="11"/>
      <c r="W206" s="11" t="s">
        <v>48</v>
      </c>
      <c r="AB206" s="12" t="s">
        <v>48</v>
      </c>
      <c r="AC206" s="12" t="s">
        <v>48</v>
      </c>
      <c r="AD206" s="12" t="s">
        <v>48</v>
      </c>
      <c r="AE206" s="11"/>
      <c r="AF206" s="11"/>
      <c r="AG206" s="11"/>
      <c r="AH206" s="11"/>
      <c r="AI206" s="27"/>
      <c r="AJ206" s="11"/>
      <c r="AK206" s="11" t="s">
        <v>48</v>
      </c>
      <c r="AP206" s="12" t="s">
        <v>48</v>
      </c>
      <c r="AQ206" s="12" t="s">
        <v>48</v>
      </c>
      <c r="AR206" s="12" t="s">
        <v>48</v>
      </c>
      <c r="AS206" s="11"/>
      <c r="AT206" s="11"/>
      <c r="AU206" s="11"/>
      <c r="AV206" s="11"/>
      <c r="AW206" s="27"/>
      <c r="AX206" s="11"/>
      <c r="AY206" s="11" t="s">
        <v>48</v>
      </c>
      <c r="BD206" s="12" t="s">
        <v>48</v>
      </c>
      <c r="BE206" s="12" t="s">
        <v>48</v>
      </c>
      <c r="BF206" s="12" t="s">
        <v>48</v>
      </c>
      <c r="BG206" s="11"/>
      <c r="BH206" s="11"/>
      <c r="BI206" s="11"/>
      <c r="BJ206" s="11"/>
      <c r="BK206" s="27"/>
      <c r="BL206" s="11"/>
      <c r="BM206" s="11" t="s">
        <v>48</v>
      </c>
      <c r="BR206" s="12" t="s">
        <v>48</v>
      </c>
      <c r="BS206" s="12" t="s">
        <v>48</v>
      </c>
      <c r="BT206" s="12" t="s">
        <v>48</v>
      </c>
      <c r="BU206" s="11"/>
      <c r="BV206" s="11"/>
      <c r="BW206" s="11"/>
      <c r="BX206" s="11"/>
      <c r="BY206" s="27"/>
      <c r="BZ206" s="11"/>
      <c r="CA206" s="11" t="s">
        <v>48</v>
      </c>
      <c r="CF206" s="12" t="s">
        <v>48</v>
      </c>
      <c r="CG206" s="12" t="s">
        <v>48</v>
      </c>
      <c r="CH206" s="12" t="s">
        <v>48</v>
      </c>
      <c r="CI206" s="11"/>
      <c r="CJ206" s="11"/>
      <c r="CK206" s="11"/>
      <c r="CL206" s="11"/>
      <c r="CM206" s="27"/>
      <c r="CN206" s="11"/>
      <c r="CO206" s="11" t="s">
        <v>48</v>
      </c>
      <c r="CT206" s="12" t="s">
        <v>48</v>
      </c>
      <c r="CU206" s="12" t="s">
        <v>48</v>
      </c>
      <c r="CV206" s="12" t="s">
        <v>48</v>
      </c>
      <c r="CW206" s="11"/>
      <c r="CX206" s="11"/>
      <c r="CY206" s="11"/>
      <c r="CZ206" s="11"/>
      <c r="DA206" s="27"/>
      <c r="DB206" s="11"/>
      <c r="DC206" s="11" t="s">
        <v>48</v>
      </c>
      <c r="DH206" s="12" t="s">
        <v>48</v>
      </c>
      <c r="DI206" s="12" t="s">
        <v>48</v>
      </c>
      <c r="DJ206" s="12" t="s">
        <v>48</v>
      </c>
      <c r="DK206" s="11"/>
      <c r="DL206" s="11"/>
      <c r="DM206" s="11"/>
      <c r="DN206" s="11"/>
      <c r="DO206" s="27"/>
      <c r="DP206" s="11"/>
      <c r="DQ206" s="11" t="s">
        <v>48</v>
      </c>
      <c r="DV206" s="12" t="s">
        <v>48</v>
      </c>
      <c r="DW206" s="12" t="s">
        <v>48</v>
      </c>
      <c r="DX206" s="12" t="s">
        <v>48</v>
      </c>
      <c r="DY206" s="11"/>
      <c r="DZ206" s="11"/>
      <c r="EA206" s="11"/>
      <c r="EB206" s="11"/>
      <c r="EC206" s="27"/>
      <c r="ED206" s="11"/>
      <c r="EE206" s="11" t="s">
        <v>48</v>
      </c>
      <c r="EJ206" s="12" t="s">
        <v>48</v>
      </c>
      <c r="EK206" s="12" t="s">
        <v>48</v>
      </c>
      <c r="EL206" s="12" t="s">
        <v>48</v>
      </c>
      <c r="EM206" s="11"/>
      <c r="EN206" s="11"/>
      <c r="EO206" s="11"/>
      <c r="EP206" s="11"/>
      <c r="EQ206" s="27"/>
      <c r="ER206" s="11"/>
      <c r="ES206" s="11" t="s">
        <v>48</v>
      </c>
      <c r="EX206" s="12" t="s">
        <v>48</v>
      </c>
      <c r="EY206" s="12" t="s">
        <v>48</v>
      </c>
      <c r="EZ206" s="12" t="s">
        <v>48</v>
      </c>
      <c r="FA206" s="11"/>
      <c r="FB206" s="11"/>
      <c r="FC206" s="11"/>
      <c r="FD206" s="11"/>
      <c r="FE206" s="27"/>
      <c r="FF206" s="11"/>
      <c r="FG206" s="11" t="s">
        <v>48</v>
      </c>
      <c r="FL206" s="12" t="s">
        <v>48</v>
      </c>
      <c r="FM206" s="12" t="s">
        <v>48</v>
      </c>
      <c r="FN206" s="12" t="s">
        <v>48</v>
      </c>
      <c r="FO206" s="11"/>
      <c r="FP206" s="11"/>
      <c r="FQ206" s="11"/>
      <c r="FR206" s="11"/>
      <c r="FS206" s="27"/>
      <c r="FT206" s="11"/>
      <c r="FU206" s="11" t="s">
        <v>48</v>
      </c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N206" s="12" t="s">
        <v>48</v>
      </c>
      <c r="GO206" s="12" t="s">
        <v>48</v>
      </c>
      <c r="GP206" s="12" t="s">
        <v>48</v>
      </c>
      <c r="GQ206" s="11"/>
      <c r="GR206" s="11"/>
      <c r="GS206" s="11"/>
      <c r="GT206" s="11"/>
      <c r="GU206" s="27"/>
      <c r="GV206" s="11"/>
      <c r="GW206" s="11" t="s">
        <v>48</v>
      </c>
      <c r="GX206" s="11"/>
      <c r="GY206" s="11"/>
      <c r="GZ206" s="11"/>
      <c r="HA206" s="11"/>
      <c r="HB206" s="11"/>
      <c r="HC206" s="11"/>
      <c r="HD206" s="11"/>
      <c r="HI206" s="12" t="s">
        <v>48</v>
      </c>
      <c r="HJ206" s="12" t="s">
        <v>48</v>
      </c>
      <c r="HK206" s="12" t="s">
        <v>48</v>
      </c>
      <c r="HL206" s="11"/>
      <c r="HM206" s="11"/>
      <c r="HN206" s="11"/>
      <c r="HO206" s="11"/>
      <c r="HP206" s="27"/>
      <c r="HQ206" s="11"/>
      <c r="HR206" s="11" t="s">
        <v>48</v>
      </c>
      <c r="HW206" s="12" t="s">
        <v>48</v>
      </c>
      <c r="HX206" s="12" t="s">
        <v>48</v>
      </c>
      <c r="HY206" s="12" t="s">
        <v>48</v>
      </c>
    </row>
    <row r="207" spans="2:233" x14ac:dyDescent="0.2">
      <c r="B207" s="8">
        <v>44103</v>
      </c>
      <c r="C207" s="11"/>
      <c r="D207" s="11"/>
      <c r="E207" s="11"/>
      <c r="F207" s="11"/>
      <c r="G207" s="27"/>
      <c r="H207" s="11"/>
      <c r="I207" s="11" t="s">
        <v>48</v>
      </c>
      <c r="J207" s="11"/>
      <c r="K207" s="11"/>
      <c r="L207" s="11"/>
      <c r="M207" s="11"/>
      <c r="N207" s="27"/>
      <c r="O207" s="11"/>
      <c r="P207" s="11" t="s">
        <v>48</v>
      </c>
      <c r="Q207" s="11"/>
      <c r="R207" s="11"/>
      <c r="S207" s="11"/>
      <c r="T207" s="11"/>
      <c r="U207" s="27"/>
      <c r="V207" s="11"/>
      <c r="W207" s="11" t="s">
        <v>48</v>
      </c>
      <c r="AB207" s="12" t="s">
        <v>48</v>
      </c>
      <c r="AC207" s="12" t="s">
        <v>48</v>
      </c>
      <c r="AD207" s="12" t="s">
        <v>48</v>
      </c>
      <c r="AE207" s="11"/>
      <c r="AF207" s="11"/>
      <c r="AG207" s="11"/>
      <c r="AH207" s="11"/>
      <c r="AI207" s="27"/>
      <c r="AJ207" s="11"/>
      <c r="AK207" s="11" t="s">
        <v>48</v>
      </c>
      <c r="AP207" s="12" t="s">
        <v>48</v>
      </c>
      <c r="AQ207" s="12" t="s">
        <v>48</v>
      </c>
      <c r="AR207" s="12" t="s">
        <v>48</v>
      </c>
      <c r="AS207" s="11"/>
      <c r="AT207" s="11"/>
      <c r="AU207" s="11"/>
      <c r="AV207" s="11"/>
      <c r="AW207" s="27"/>
      <c r="AX207" s="11"/>
      <c r="AY207" s="11" t="s">
        <v>48</v>
      </c>
      <c r="BD207" s="12" t="s">
        <v>48</v>
      </c>
      <c r="BE207" s="12" t="s">
        <v>48</v>
      </c>
      <c r="BF207" s="12" t="s">
        <v>48</v>
      </c>
      <c r="BG207" s="11"/>
      <c r="BH207" s="11"/>
      <c r="BI207" s="11"/>
      <c r="BJ207" s="11"/>
      <c r="BK207" s="27"/>
      <c r="BL207" s="11"/>
      <c r="BM207" s="11" t="s">
        <v>48</v>
      </c>
      <c r="BR207" s="12" t="s">
        <v>48</v>
      </c>
      <c r="BS207" s="12" t="s">
        <v>48</v>
      </c>
      <c r="BT207" s="12" t="s">
        <v>48</v>
      </c>
      <c r="BU207" s="11"/>
      <c r="BV207" s="11"/>
      <c r="BW207" s="11"/>
      <c r="BX207" s="11"/>
      <c r="BY207" s="27"/>
      <c r="BZ207" s="11"/>
      <c r="CA207" s="11" t="s">
        <v>48</v>
      </c>
      <c r="CF207" s="12" t="s">
        <v>48</v>
      </c>
      <c r="CG207" s="12" t="s">
        <v>48</v>
      </c>
      <c r="CH207" s="12" t="s">
        <v>48</v>
      </c>
      <c r="CI207" s="11"/>
      <c r="CJ207" s="11"/>
      <c r="CK207" s="11"/>
      <c r="CL207" s="11"/>
      <c r="CM207" s="27"/>
      <c r="CN207" s="11"/>
      <c r="CO207" s="11" t="s">
        <v>48</v>
      </c>
      <c r="CT207" s="12" t="s">
        <v>48</v>
      </c>
      <c r="CU207" s="12" t="s">
        <v>48</v>
      </c>
      <c r="CV207" s="12" t="s">
        <v>48</v>
      </c>
      <c r="CW207" s="11"/>
      <c r="CX207" s="11"/>
      <c r="CY207" s="11"/>
      <c r="CZ207" s="11"/>
      <c r="DA207" s="27"/>
      <c r="DB207" s="11"/>
      <c r="DC207" s="11" t="s">
        <v>48</v>
      </c>
      <c r="DH207" s="12" t="s">
        <v>48</v>
      </c>
      <c r="DI207" s="12" t="s">
        <v>48</v>
      </c>
      <c r="DJ207" s="12" t="s">
        <v>48</v>
      </c>
      <c r="DK207" s="11"/>
      <c r="DL207" s="11"/>
      <c r="DM207" s="11"/>
      <c r="DN207" s="11"/>
      <c r="DO207" s="27"/>
      <c r="DP207" s="11"/>
      <c r="DQ207" s="11" t="s">
        <v>48</v>
      </c>
      <c r="DV207" s="12" t="s">
        <v>48</v>
      </c>
      <c r="DW207" s="12" t="s">
        <v>48</v>
      </c>
      <c r="DX207" s="12" t="s">
        <v>48</v>
      </c>
      <c r="DY207" s="11"/>
      <c r="DZ207" s="11"/>
      <c r="EA207" s="11"/>
      <c r="EB207" s="11"/>
      <c r="EC207" s="27"/>
      <c r="ED207" s="11"/>
      <c r="EE207" s="11" t="s">
        <v>48</v>
      </c>
      <c r="EJ207" s="12" t="s">
        <v>48</v>
      </c>
      <c r="EK207" s="12" t="s">
        <v>48</v>
      </c>
      <c r="EL207" s="12" t="s">
        <v>48</v>
      </c>
      <c r="EM207" s="11"/>
      <c r="EN207" s="11"/>
      <c r="EO207" s="11"/>
      <c r="EP207" s="11"/>
      <c r="EQ207" s="27"/>
      <c r="ER207" s="11"/>
      <c r="ES207" s="11" t="s">
        <v>48</v>
      </c>
      <c r="EX207" s="12" t="s">
        <v>48</v>
      </c>
      <c r="EY207" s="12" t="s">
        <v>48</v>
      </c>
      <c r="EZ207" s="12" t="s">
        <v>48</v>
      </c>
      <c r="FA207" s="11"/>
      <c r="FB207" s="11"/>
      <c r="FC207" s="11"/>
      <c r="FD207" s="11"/>
      <c r="FE207" s="27"/>
      <c r="FF207" s="11"/>
      <c r="FG207" s="11" t="s">
        <v>48</v>
      </c>
      <c r="FL207" s="12" t="s">
        <v>48</v>
      </c>
      <c r="FM207" s="12" t="s">
        <v>48</v>
      </c>
      <c r="FN207" s="12" t="s">
        <v>48</v>
      </c>
      <c r="FO207" s="11"/>
      <c r="FP207" s="11"/>
      <c r="FQ207" s="11"/>
      <c r="FR207" s="11"/>
      <c r="FS207" s="27"/>
      <c r="FT207" s="11"/>
      <c r="FU207" s="11" t="s">
        <v>48</v>
      </c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N207" s="12" t="s">
        <v>48</v>
      </c>
      <c r="GO207" s="12" t="s">
        <v>48</v>
      </c>
      <c r="GP207" s="12" t="s">
        <v>48</v>
      </c>
      <c r="GQ207" s="11"/>
      <c r="GR207" s="11"/>
      <c r="GS207" s="11"/>
      <c r="GT207" s="11"/>
      <c r="GU207" s="27"/>
      <c r="GV207" s="11"/>
      <c r="GW207" s="11" t="s">
        <v>48</v>
      </c>
      <c r="GX207" s="11"/>
      <c r="GY207" s="11"/>
      <c r="GZ207" s="11"/>
      <c r="HA207" s="11"/>
      <c r="HB207" s="11"/>
      <c r="HC207" s="11"/>
      <c r="HD207" s="11"/>
      <c r="HI207" s="12" t="s">
        <v>48</v>
      </c>
      <c r="HJ207" s="12" t="s">
        <v>48</v>
      </c>
      <c r="HK207" s="12" t="s">
        <v>48</v>
      </c>
      <c r="HL207" s="11"/>
      <c r="HM207" s="11"/>
      <c r="HN207" s="11"/>
      <c r="HO207" s="11"/>
      <c r="HP207" s="27"/>
      <c r="HQ207" s="11"/>
      <c r="HR207" s="11" t="s">
        <v>48</v>
      </c>
      <c r="HW207" s="12" t="s">
        <v>48</v>
      </c>
      <c r="HX207" s="12" t="s">
        <v>48</v>
      </c>
      <c r="HY207" s="12" t="s">
        <v>48</v>
      </c>
    </row>
    <row r="208" spans="2:233" x14ac:dyDescent="0.2">
      <c r="B208" s="8">
        <v>44104</v>
      </c>
      <c r="C208" s="11"/>
      <c r="D208" s="11"/>
      <c r="E208" s="11"/>
      <c r="F208" s="11"/>
      <c r="G208" s="27"/>
      <c r="H208" s="11"/>
      <c r="I208" s="11" t="s">
        <v>48</v>
      </c>
      <c r="J208" s="11"/>
      <c r="K208" s="11"/>
      <c r="L208" s="11"/>
      <c r="M208" s="11"/>
      <c r="N208" s="27"/>
      <c r="O208" s="11"/>
      <c r="P208" s="11" t="s">
        <v>48</v>
      </c>
      <c r="Q208" s="11"/>
      <c r="R208" s="11"/>
      <c r="S208" s="11"/>
      <c r="T208" s="11"/>
      <c r="U208" s="27"/>
      <c r="V208" s="11"/>
      <c r="W208" s="11" t="s">
        <v>48</v>
      </c>
      <c r="AB208" s="12" t="s">
        <v>48</v>
      </c>
      <c r="AC208" s="12" t="s">
        <v>48</v>
      </c>
      <c r="AD208" s="12" t="s">
        <v>48</v>
      </c>
      <c r="AE208" s="11"/>
      <c r="AF208" s="11"/>
      <c r="AG208" s="11"/>
      <c r="AH208" s="11"/>
      <c r="AI208" s="27"/>
      <c r="AJ208" s="11"/>
      <c r="AK208" s="11" t="s">
        <v>48</v>
      </c>
      <c r="AP208" s="12" t="s">
        <v>48</v>
      </c>
      <c r="AQ208" s="12" t="s">
        <v>48</v>
      </c>
      <c r="AR208" s="12" t="s">
        <v>48</v>
      </c>
      <c r="AS208" s="11"/>
      <c r="AT208" s="11"/>
      <c r="AU208" s="11"/>
      <c r="AV208" s="11"/>
      <c r="AW208" s="27"/>
      <c r="AX208" s="11"/>
      <c r="AY208" s="11" t="s">
        <v>48</v>
      </c>
      <c r="BD208" s="12" t="s">
        <v>48</v>
      </c>
      <c r="BE208" s="12" t="s">
        <v>48</v>
      </c>
      <c r="BF208" s="12" t="s">
        <v>48</v>
      </c>
      <c r="BG208" s="11"/>
      <c r="BH208" s="11"/>
      <c r="BI208" s="11"/>
      <c r="BJ208" s="11"/>
      <c r="BK208" s="27"/>
      <c r="BL208" s="11"/>
      <c r="BM208" s="11" t="s">
        <v>48</v>
      </c>
      <c r="BR208" s="12" t="s">
        <v>48</v>
      </c>
      <c r="BS208" s="12" t="s">
        <v>48</v>
      </c>
      <c r="BT208" s="12" t="s">
        <v>48</v>
      </c>
      <c r="BU208" s="11"/>
      <c r="BV208" s="11"/>
      <c r="BW208" s="11"/>
      <c r="BX208" s="11"/>
      <c r="BY208" s="27"/>
      <c r="BZ208" s="11"/>
      <c r="CA208" s="11" t="s">
        <v>48</v>
      </c>
      <c r="CF208" s="12" t="s">
        <v>48</v>
      </c>
      <c r="CG208" s="12" t="s">
        <v>48</v>
      </c>
      <c r="CH208" s="12" t="s">
        <v>48</v>
      </c>
      <c r="CI208" s="11"/>
      <c r="CJ208" s="11"/>
      <c r="CK208" s="11"/>
      <c r="CL208" s="11"/>
      <c r="CM208" s="27"/>
      <c r="CN208" s="11"/>
      <c r="CO208" s="11" t="s">
        <v>48</v>
      </c>
      <c r="CT208" s="12" t="s">
        <v>48</v>
      </c>
      <c r="CU208" s="12" t="s">
        <v>48</v>
      </c>
      <c r="CV208" s="12" t="s">
        <v>48</v>
      </c>
      <c r="CW208" s="11"/>
      <c r="CX208" s="11"/>
      <c r="CY208" s="11"/>
      <c r="CZ208" s="11"/>
      <c r="DA208" s="27"/>
      <c r="DB208" s="11"/>
      <c r="DC208" s="11" t="s">
        <v>48</v>
      </c>
      <c r="DH208" s="12" t="s">
        <v>48</v>
      </c>
      <c r="DI208" s="12" t="s">
        <v>48</v>
      </c>
      <c r="DJ208" s="12" t="s">
        <v>48</v>
      </c>
      <c r="DK208" s="11"/>
      <c r="DL208" s="11"/>
      <c r="DM208" s="11"/>
      <c r="DN208" s="11"/>
      <c r="DO208" s="27"/>
      <c r="DP208" s="11"/>
      <c r="DQ208" s="11" t="s">
        <v>48</v>
      </c>
      <c r="DV208" s="12" t="s">
        <v>48</v>
      </c>
      <c r="DW208" s="12" t="s">
        <v>48</v>
      </c>
      <c r="DX208" s="12" t="s">
        <v>48</v>
      </c>
      <c r="DY208" s="11"/>
      <c r="DZ208" s="11"/>
      <c r="EA208" s="11"/>
      <c r="EB208" s="11"/>
      <c r="EC208" s="27"/>
      <c r="ED208" s="11"/>
      <c r="EE208" s="11" t="s">
        <v>48</v>
      </c>
      <c r="EJ208" s="12" t="s">
        <v>48</v>
      </c>
      <c r="EK208" s="12" t="s">
        <v>48</v>
      </c>
      <c r="EL208" s="12" t="s">
        <v>48</v>
      </c>
      <c r="EM208" s="11"/>
      <c r="EN208" s="11"/>
      <c r="EO208" s="11"/>
      <c r="EP208" s="11"/>
      <c r="EQ208" s="27"/>
      <c r="ER208" s="11"/>
      <c r="ES208" s="11" t="s">
        <v>48</v>
      </c>
      <c r="EX208" s="12" t="s">
        <v>48</v>
      </c>
      <c r="EY208" s="12" t="s">
        <v>48</v>
      </c>
      <c r="EZ208" s="12" t="s">
        <v>48</v>
      </c>
      <c r="FA208" s="11"/>
      <c r="FB208" s="11"/>
      <c r="FC208" s="11"/>
      <c r="FD208" s="11"/>
      <c r="FE208" s="27"/>
      <c r="FF208" s="11"/>
      <c r="FG208" s="11" t="s">
        <v>48</v>
      </c>
      <c r="FL208" s="12" t="s">
        <v>48</v>
      </c>
      <c r="FM208" s="12" t="s">
        <v>48</v>
      </c>
      <c r="FN208" s="12" t="s">
        <v>48</v>
      </c>
      <c r="FO208" s="11"/>
      <c r="FP208" s="11"/>
      <c r="FQ208" s="11"/>
      <c r="FR208" s="11"/>
      <c r="FS208" s="27"/>
      <c r="FT208" s="11"/>
      <c r="FU208" s="11" t="s">
        <v>48</v>
      </c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N208" s="12" t="s">
        <v>48</v>
      </c>
      <c r="GO208" s="12" t="s">
        <v>48</v>
      </c>
      <c r="GP208" s="12" t="s">
        <v>48</v>
      </c>
      <c r="GQ208" s="11"/>
      <c r="GR208" s="11"/>
      <c r="GS208" s="11"/>
      <c r="GT208" s="11"/>
      <c r="GU208" s="27"/>
      <c r="GV208" s="11"/>
      <c r="GW208" s="11" t="s">
        <v>48</v>
      </c>
      <c r="GX208" s="11"/>
      <c r="GY208" s="11"/>
      <c r="GZ208" s="11"/>
      <c r="HA208" s="11"/>
      <c r="HB208" s="11"/>
      <c r="HC208" s="11"/>
      <c r="HD208" s="11"/>
      <c r="HI208" s="12" t="s">
        <v>48</v>
      </c>
      <c r="HJ208" s="12" t="s">
        <v>48</v>
      </c>
      <c r="HK208" s="12" t="s">
        <v>48</v>
      </c>
      <c r="HL208" s="11"/>
      <c r="HM208" s="11"/>
      <c r="HN208" s="11"/>
      <c r="HO208" s="11"/>
      <c r="HP208" s="27"/>
      <c r="HQ208" s="11"/>
      <c r="HR208" s="11" t="s">
        <v>48</v>
      </c>
      <c r="HW208" s="12" t="s">
        <v>48</v>
      </c>
      <c r="HX208" s="12" t="s">
        <v>48</v>
      </c>
      <c r="HY208" s="12" t="s">
        <v>48</v>
      </c>
    </row>
    <row r="209" spans="2:233" x14ac:dyDescent="0.2">
      <c r="B209" s="8">
        <v>44105</v>
      </c>
      <c r="C209" s="11"/>
      <c r="D209" s="11"/>
      <c r="E209" s="11"/>
      <c r="F209" s="11"/>
      <c r="G209" s="27"/>
      <c r="H209" s="11"/>
      <c r="I209" s="11" t="s">
        <v>48</v>
      </c>
      <c r="J209" s="11"/>
      <c r="K209" s="11"/>
      <c r="L209" s="11"/>
      <c r="M209" s="11"/>
      <c r="N209" s="27"/>
      <c r="O209" s="11"/>
      <c r="P209" s="11" t="s">
        <v>48</v>
      </c>
      <c r="Q209" s="11"/>
      <c r="R209" s="11"/>
      <c r="S209" s="11"/>
      <c r="T209" s="11"/>
      <c r="U209" s="27"/>
      <c r="V209" s="11"/>
      <c r="W209" s="11" t="s">
        <v>48</v>
      </c>
      <c r="AB209" s="12" t="s">
        <v>48</v>
      </c>
      <c r="AC209" s="12" t="s">
        <v>48</v>
      </c>
      <c r="AD209" s="12" t="s">
        <v>48</v>
      </c>
      <c r="AE209" s="11"/>
      <c r="AF209" s="11"/>
      <c r="AG209" s="11"/>
      <c r="AH209" s="11"/>
      <c r="AI209" s="27"/>
      <c r="AJ209" s="11"/>
      <c r="AK209" s="11" t="s">
        <v>48</v>
      </c>
      <c r="AP209" s="12" t="s">
        <v>48</v>
      </c>
      <c r="AQ209" s="12" t="s">
        <v>48</v>
      </c>
      <c r="AR209" s="12" t="s">
        <v>48</v>
      </c>
      <c r="AS209" s="11"/>
      <c r="AT209" s="11"/>
      <c r="AU209" s="11"/>
      <c r="AV209" s="11"/>
      <c r="AW209" s="27"/>
      <c r="AX209" s="11"/>
      <c r="AY209" s="11" t="s">
        <v>48</v>
      </c>
      <c r="BD209" s="12" t="s">
        <v>48</v>
      </c>
      <c r="BE209" s="12" t="s">
        <v>48</v>
      </c>
      <c r="BF209" s="12" t="s">
        <v>48</v>
      </c>
      <c r="BG209" s="11"/>
      <c r="BH209" s="11"/>
      <c r="BI209" s="11"/>
      <c r="BJ209" s="11"/>
      <c r="BK209" s="27"/>
      <c r="BL209" s="11"/>
      <c r="BM209" s="11" t="s">
        <v>48</v>
      </c>
      <c r="BR209" s="12" t="s">
        <v>48</v>
      </c>
      <c r="BS209" s="12" t="s">
        <v>48</v>
      </c>
      <c r="BT209" s="12" t="s">
        <v>48</v>
      </c>
      <c r="BU209" s="11"/>
      <c r="BV209" s="11"/>
      <c r="BW209" s="11"/>
      <c r="BX209" s="11"/>
      <c r="BY209" s="27"/>
      <c r="BZ209" s="11"/>
      <c r="CA209" s="11" t="s">
        <v>48</v>
      </c>
      <c r="CF209" s="12" t="s">
        <v>48</v>
      </c>
      <c r="CG209" s="12" t="s">
        <v>48</v>
      </c>
      <c r="CH209" s="12" t="s">
        <v>48</v>
      </c>
      <c r="CI209" s="11"/>
      <c r="CJ209" s="11"/>
      <c r="CK209" s="11"/>
      <c r="CL209" s="11"/>
      <c r="CM209" s="27"/>
      <c r="CN209" s="11"/>
      <c r="CO209" s="11" t="s">
        <v>48</v>
      </c>
      <c r="CT209" s="12" t="s">
        <v>48</v>
      </c>
      <c r="CU209" s="12" t="s">
        <v>48</v>
      </c>
      <c r="CV209" s="12" t="s">
        <v>48</v>
      </c>
      <c r="CW209" s="11"/>
      <c r="CX209" s="11"/>
      <c r="CY209" s="11"/>
      <c r="CZ209" s="11"/>
      <c r="DA209" s="27"/>
      <c r="DB209" s="11"/>
      <c r="DC209" s="11" t="s">
        <v>48</v>
      </c>
      <c r="DH209" s="12" t="s">
        <v>48</v>
      </c>
      <c r="DI209" s="12" t="s">
        <v>48</v>
      </c>
      <c r="DJ209" s="12" t="s">
        <v>48</v>
      </c>
      <c r="DK209" s="11"/>
      <c r="DL209" s="11"/>
      <c r="DM209" s="11"/>
      <c r="DN209" s="11"/>
      <c r="DO209" s="27"/>
      <c r="DP209" s="11"/>
      <c r="DQ209" s="11" t="s">
        <v>48</v>
      </c>
      <c r="DV209" s="12" t="s">
        <v>48</v>
      </c>
      <c r="DW209" s="12" t="s">
        <v>48</v>
      </c>
      <c r="DX209" s="12" t="s">
        <v>48</v>
      </c>
      <c r="DY209" s="11"/>
      <c r="DZ209" s="11"/>
      <c r="EA209" s="11"/>
      <c r="EB209" s="11"/>
      <c r="EC209" s="27"/>
      <c r="ED209" s="11"/>
      <c r="EE209" s="11" t="s">
        <v>48</v>
      </c>
      <c r="EJ209" s="12" t="s">
        <v>48</v>
      </c>
      <c r="EK209" s="12" t="s">
        <v>48</v>
      </c>
      <c r="EL209" s="12" t="s">
        <v>48</v>
      </c>
      <c r="EM209" s="11"/>
      <c r="EN209" s="11"/>
      <c r="EO209" s="11"/>
      <c r="EP209" s="11"/>
      <c r="EQ209" s="27"/>
      <c r="ER209" s="11"/>
      <c r="ES209" s="11" t="s">
        <v>48</v>
      </c>
      <c r="EX209" s="12" t="s">
        <v>48</v>
      </c>
      <c r="EY209" s="12" t="s">
        <v>48</v>
      </c>
      <c r="EZ209" s="12" t="s">
        <v>48</v>
      </c>
      <c r="FA209" s="11"/>
      <c r="FB209" s="11"/>
      <c r="FC209" s="11"/>
      <c r="FD209" s="11"/>
      <c r="FE209" s="27"/>
      <c r="FF209" s="11"/>
      <c r="FG209" s="11" t="s">
        <v>48</v>
      </c>
      <c r="FL209" s="12" t="s">
        <v>48</v>
      </c>
      <c r="FM209" s="12" t="s">
        <v>48</v>
      </c>
      <c r="FN209" s="12" t="s">
        <v>48</v>
      </c>
      <c r="FO209" s="11"/>
      <c r="FP209" s="11"/>
      <c r="FQ209" s="11"/>
      <c r="FR209" s="11"/>
      <c r="FS209" s="27"/>
      <c r="FT209" s="11"/>
      <c r="FU209" s="11" t="s">
        <v>48</v>
      </c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N209" s="12" t="s">
        <v>48</v>
      </c>
      <c r="GO209" s="12" t="s">
        <v>48</v>
      </c>
      <c r="GP209" s="12" t="s">
        <v>48</v>
      </c>
      <c r="GQ209" s="11"/>
      <c r="GR209" s="11"/>
      <c r="GS209" s="11"/>
      <c r="GT209" s="11"/>
      <c r="GU209" s="27"/>
      <c r="GV209" s="11"/>
      <c r="GW209" s="11" t="s">
        <v>48</v>
      </c>
      <c r="GX209" s="11"/>
      <c r="GY209" s="11"/>
      <c r="GZ209" s="11"/>
      <c r="HA209" s="11"/>
      <c r="HB209" s="11"/>
      <c r="HC209" s="11"/>
      <c r="HD209" s="11"/>
      <c r="HI209" s="12" t="s">
        <v>48</v>
      </c>
      <c r="HJ209" s="12" t="s">
        <v>48</v>
      </c>
      <c r="HK209" s="12" t="s">
        <v>48</v>
      </c>
      <c r="HL209" s="11"/>
      <c r="HM209" s="11"/>
      <c r="HN209" s="11"/>
      <c r="HO209" s="11"/>
      <c r="HP209" s="27"/>
      <c r="HQ209" s="11"/>
      <c r="HR209" s="11" t="s">
        <v>48</v>
      </c>
      <c r="HW209" s="12" t="s">
        <v>48</v>
      </c>
      <c r="HX209" s="12" t="s">
        <v>48</v>
      </c>
      <c r="HY209" s="12" t="s">
        <v>48</v>
      </c>
    </row>
    <row r="210" spans="2:233" x14ac:dyDescent="0.2">
      <c r="B210" s="8">
        <v>44106</v>
      </c>
      <c r="C210" s="11"/>
      <c r="D210" s="11"/>
      <c r="E210" s="11"/>
      <c r="F210" s="11"/>
      <c r="G210" s="27"/>
      <c r="H210" s="11"/>
      <c r="I210" s="11" t="s">
        <v>48</v>
      </c>
      <c r="J210" s="11"/>
      <c r="K210" s="11"/>
      <c r="L210" s="11"/>
      <c r="M210" s="11"/>
      <c r="N210" s="27"/>
      <c r="O210" s="11"/>
      <c r="P210" s="11" t="s">
        <v>48</v>
      </c>
      <c r="Q210" s="11"/>
      <c r="R210" s="11"/>
      <c r="S210" s="11"/>
      <c r="T210" s="11"/>
      <c r="U210" s="27"/>
      <c r="V210" s="11"/>
      <c r="W210" s="11" t="s">
        <v>48</v>
      </c>
      <c r="AB210" s="12" t="s">
        <v>48</v>
      </c>
      <c r="AC210" s="12" t="s">
        <v>48</v>
      </c>
      <c r="AD210" s="12" t="s">
        <v>48</v>
      </c>
      <c r="AE210" s="11"/>
      <c r="AF210" s="11"/>
      <c r="AG210" s="11"/>
      <c r="AH210" s="11"/>
      <c r="AI210" s="27"/>
      <c r="AJ210" s="11"/>
      <c r="AK210" s="11" t="s">
        <v>48</v>
      </c>
      <c r="AP210" s="12" t="s">
        <v>48</v>
      </c>
      <c r="AQ210" s="12" t="s">
        <v>48</v>
      </c>
      <c r="AR210" s="12" t="s">
        <v>48</v>
      </c>
      <c r="AS210" s="11"/>
      <c r="AT210" s="11"/>
      <c r="AU210" s="11"/>
      <c r="AV210" s="11"/>
      <c r="AW210" s="27"/>
      <c r="AX210" s="11"/>
      <c r="AY210" s="11" t="s">
        <v>48</v>
      </c>
      <c r="BD210" s="12" t="s">
        <v>48</v>
      </c>
      <c r="BE210" s="12" t="s">
        <v>48</v>
      </c>
      <c r="BF210" s="12" t="s">
        <v>48</v>
      </c>
      <c r="BG210" s="11"/>
      <c r="BH210" s="11"/>
      <c r="BI210" s="11"/>
      <c r="BJ210" s="11"/>
      <c r="BK210" s="27"/>
      <c r="BL210" s="11"/>
      <c r="BM210" s="11" t="s">
        <v>48</v>
      </c>
      <c r="BR210" s="12" t="s">
        <v>48</v>
      </c>
      <c r="BS210" s="12" t="s">
        <v>48</v>
      </c>
      <c r="BT210" s="12" t="s">
        <v>48</v>
      </c>
      <c r="BU210" s="11"/>
      <c r="BV210" s="11"/>
      <c r="BW210" s="11"/>
      <c r="BX210" s="11"/>
      <c r="BY210" s="27"/>
      <c r="BZ210" s="11"/>
      <c r="CA210" s="11" t="s">
        <v>48</v>
      </c>
      <c r="CF210" s="12" t="s">
        <v>48</v>
      </c>
      <c r="CG210" s="12" t="s">
        <v>48</v>
      </c>
      <c r="CH210" s="12" t="s">
        <v>48</v>
      </c>
      <c r="CI210" s="11"/>
      <c r="CJ210" s="11"/>
      <c r="CK210" s="11"/>
      <c r="CL210" s="11"/>
      <c r="CM210" s="27"/>
      <c r="CN210" s="11"/>
      <c r="CO210" s="11" t="s">
        <v>48</v>
      </c>
      <c r="CT210" s="12" t="s">
        <v>48</v>
      </c>
      <c r="CU210" s="12" t="s">
        <v>48</v>
      </c>
      <c r="CV210" s="12" t="s">
        <v>48</v>
      </c>
      <c r="CW210" s="11"/>
      <c r="CX210" s="11"/>
      <c r="CY210" s="11"/>
      <c r="CZ210" s="11"/>
      <c r="DA210" s="27"/>
      <c r="DB210" s="11"/>
      <c r="DC210" s="11" t="s">
        <v>48</v>
      </c>
      <c r="DH210" s="12" t="s">
        <v>48</v>
      </c>
      <c r="DI210" s="12" t="s">
        <v>48</v>
      </c>
      <c r="DJ210" s="12" t="s">
        <v>48</v>
      </c>
      <c r="DK210" s="11"/>
      <c r="DL210" s="11"/>
      <c r="DM210" s="11"/>
      <c r="DN210" s="11"/>
      <c r="DO210" s="27"/>
      <c r="DP210" s="11"/>
      <c r="DQ210" s="11" t="s">
        <v>48</v>
      </c>
      <c r="DV210" s="12" t="s">
        <v>48</v>
      </c>
      <c r="DW210" s="12" t="s">
        <v>48</v>
      </c>
      <c r="DX210" s="12" t="s">
        <v>48</v>
      </c>
      <c r="DY210" s="11"/>
      <c r="DZ210" s="11"/>
      <c r="EA210" s="11"/>
      <c r="EB210" s="11"/>
      <c r="EC210" s="27"/>
      <c r="ED210" s="11"/>
      <c r="EE210" s="11" t="s">
        <v>48</v>
      </c>
      <c r="EJ210" s="12" t="s">
        <v>48</v>
      </c>
      <c r="EK210" s="12" t="s">
        <v>48</v>
      </c>
      <c r="EL210" s="12" t="s">
        <v>48</v>
      </c>
      <c r="EM210" s="11"/>
      <c r="EN210" s="11"/>
      <c r="EO210" s="11"/>
      <c r="EP210" s="11"/>
      <c r="EQ210" s="27"/>
      <c r="ER210" s="11"/>
      <c r="ES210" s="11" t="s">
        <v>48</v>
      </c>
      <c r="EX210" s="12" t="s">
        <v>48</v>
      </c>
      <c r="EY210" s="12" t="s">
        <v>48</v>
      </c>
      <c r="EZ210" s="12" t="s">
        <v>48</v>
      </c>
      <c r="FA210" s="11"/>
      <c r="FB210" s="11"/>
      <c r="FC210" s="11"/>
      <c r="FD210" s="11"/>
      <c r="FE210" s="27"/>
      <c r="FF210" s="11"/>
      <c r="FG210" s="11" t="s">
        <v>48</v>
      </c>
      <c r="FL210" s="12" t="s">
        <v>48</v>
      </c>
      <c r="FM210" s="12" t="s">
        <v>48</v>
      </c>
      <c r="FN210" s="12" t="s">
        <v>48</v>
      </c>
      <c r="FO210" s="11"/>
      <c r="FP210" s="11"/>
      <c r="FQ210" s="11"/>
      <c r="FR210" s="11"/>
      <c r="FS210" s="27"/>
      <c r="FT210" s="11"/>
      <c r="FU210" s="11" t="s">
        <v>48</v>
      </c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N210" s="12" t="s">
        <v>48</v>
      </c>
      <c r="GO210" s="12" t="s">
        <v>48</v>
      </c>
      <c r="GP210" s="12" t="s">
        <v>48</v>
      </c>
      <c r="GQ210" s="11"/>
      <c r="GR210" s="11"/>
      <c r="GS210" s="11"/>
      <c r="GT210" s="11"/>
      <c r="GU210" s="27"/>
      <c r="GV210" s="11"/>
      <c r="GW210" s="11" t="s">
        <v>48</v>
      </c>
      <c r="GX210" s="11"/>
      <c r="GY210" s="11"/>
      <c r="GZ210" s="11"/>
      <c r="HA210" s="11"/>
      <c r="HB210" s="11"/>
      <c r="HC210" s="11"/>
      <c r="HD210" s="11"/>
      <c r="HI210" s="12" t="s">
        <v>48</v>
      </c>
      <c r="HJ210" s="12" t="s">
        <v>48</v>
      </c>
      <c r="HK210" s="12" t="s">
        <v>48</v>
      </c>
      <c r="HL210" s="11"/>
      <c r="HM210" s="11"/>
      <c r="HN210" s="11"/>
      <c r="HO210" s="11"/>
      <c r="HP210" s="27"/>
      <c r="HQ210" s="11"/>
      <c r="HR210" s="11" t="s">
        <v>48</v>
      </c>
      <c r="HW210" s="12" t="s">
        <v>48</v>
      </c>
      <c r="HX210" s="12" t="s">
        <v>48</v>
      </c>
      <c r="HY210" s="12" t="s">
        <v>48</v>
      </c>
    </row>
    <row r="211" spans="2:233" x14ac:dyDescent="0.2">
      <c r="B211" s="8">
        <v>44107</v>
      </c>
      <c r="C211" s="11"/>
      <c r="D211" s="11"/>
      <c r="E211" s="11"/>
      <c r="F211" s="11"/>
      <c r="G211" s="27"/>
      <c r="H211" s="11"/>
      <c r="I211" s="11" t="s">
        <v>48</v>
      </c>
      <c r="J211" s="11"/>
      <c r="K211" s="11"/>
      <c r="L211" s="11"/>
      <c r="M211" s="11"/>
      <c r="N211" s="27"/>
      <c r="O211" s="11"/>
      <c r="P211" s="11" t="s">
        <v>48</v>
      </c>
      <c r="Q211" s="11"/>
      <c r="R211" s="11"/>
      <c r="S211" s="11"/>
      <c r="T211" s="11"/>
      <c r="U211" s="27"/>
      <c r="V211" s="11"/>
      <c r="W211" s="11" t="s">
        <v>48</v>
      </c>
      <c r="AB211" s="12" t="s">
        <v>48</v>
      </c>
      <c r="AC211" s="12" t="s">
        <v>48</v>
      </c>
      <c r="AD211" s="12" t="s">
        <v>48</v>
      </c>
      <c r="AE211" s="11"/>
      <c r="AF211" s="11"/>
      <c r="AG211" s="11"/>
      <c r="AH211" s="11"/>
      <c r="AI211" s="27"/>
      <c r="AJ211" s="11"/>
      <c r="AK211" s="11" t="s">
        <v>48</v>
      </c>
      <c r="AP211" s="12" t="s">
        <v>48</v>
      </c>
      <c r="AQ211" s="12" t="s">
        <v>48</v>
      </c>
      <c r="AR211" s="12" t="s">
        <v>48</v>
      </c>
      <c r="AS211" s="11"/>
      <c r="AT211" s="11"/>
      <c r="AU211" s="11"/>
      <c r="AV211" s="11"/>
      <c r="AW211" s="27"/>
      <c r="AX211" s="11"/>
      <c r="AY211" s="11" t="s">
        <v>48</v>
      </c>
      <c r="BD211" s="12" t="s">
        <v>48</v>
      </c>
      <c r="BE211" s="12" t="s">
        <v>48</v>
      </c>
      <c r="BF211" s="12" t="s">
        <v>48</v>
      </c>
      <c r="BG211" s="11"/>
      <c r="BH211" s="11"/>
      <c r="BI211" s="11"/>
      <c r="BJ211" s="11"/>
      <c r="BK211" s="27"/>
      <c r="BL211" s="11"/>
      <c r="BM211" s="11" t="s">
        <v>48</v>
      </c>
      <c r="BR211" s="12" t="s">
        <v>48</v>
      </c>
      <c r="BS211" s="12" t="s">
        <v>48</v>
      </c>
      <c r="BT211" s="12" t="s">
        <v>48</v>
      </c>
      <c r="BU211" s="11"/>
      <c r="BV211" s="11"/>
      <c r="BW211" s="11"/>
      <c r="BX211" s="11"/>
      <c r="BY211" s="27"/>
      <c r="BZ211" s="11"/>
      <c r="CA211" s="11" t="s">
        <v>48</v>
      </c>
      <c r="CF211" s="12" t="s">
        <v>48</v>
      </c>
      <c r="CG211" s="12" t="s">
        <v>48</v>
      </c>
      <c r="CH211" s="12" t="s">
        <v>48</v>
      </c>
      <c r="CI211" s="11"/>
      <c r="CJ211" s="11"/>
      <c r="CK211" s="11"/>
      <c r="CL211" s="11"/>
      <c r="CM211" s="27"/>
      <c r="CN211" s="11"/>
      <c r="CO211" s="11" t="s">
        <v>48</v>
      </c>
      <c r="CT211" s="12" t="s">
        <v>48</v>
      </c>
      <c r="CU211" s="12" t="s">
        <v>48</v>
      </c>
      <c r="CV211" s="12" t="s">
        <v>48</v>
      </c>
      <c r="CW211" s="11"/>
      <c r="CX211" s="11"/>
      <c r="CY211" s="11"/>
      <c r="CZ211" s="11"/>
      <c r="DA211" s="27"/>
      <c r="DB211" s="11"/>
      <c r="DC211" s="11" t="s">
        <v>48</v>
      </c>
      <c r="DH211" s="12" t="s">
        <v>48</v>
      </c>
      <c r="DI211" s="12" t="s">
        <v>48</v>
      </c>
      <c r="DJ211" s="12" t="s">
        <v>48</v>
      </c>
      <c r="DK211" s="11"/>
      <c r="DL211" s="11"/>
      <c r="DM211" s="11"/>
      <c r="DN211" s="11"/>
      <c r="DO211" s="27"/>
      <c r="DP211" s="11"/>
      <c r="DQ211" s="11" t="s">
        <v>48</v>
      </c>
      <c r="DV211" s="12" t="s">
        <v>48</v>
      </c>
      <c r="DW211" s="12" t="s">
        <v>48</v>
      </c>
      <c r="DX211" s="12" t="s">
        <v>48</v>
      </c>
      <c r="DY211" s="11"/>
      <c r="DZ211" s="11"/>
      <c r="EA211" s="11"/>
      <c r="EB211" s="11"/>
      <c r="EC211" s="27"/>
      <c r="ED211" s="11"/>
      <c r="EE211" s="11" t="s">
        <v>48</v>
      </c>
      <c r="EJ211" s="12" t="s">
        <v>48</v>
      </c>
      <c r="EK211" s="12" t="s">
        <v>48</v>
      </c>
      <c r="EL211" s="12" t="s">
        <v>48</v>
      </c>
      <c r="EM211" s="11"/>
      <c r="EN211" s="11"/>
      <c r="EO211" s="11"/>
      <c r="EP211" s="11"/>
      <c r="EQ211" s="27"/>
      <c r="ER211" s="11"/>
      <c r="ES211" s="11" t="s">
        <v>48</v>
      </c>
      <c r="EX211" s="12" t="s">
        <v>48</v>
      </c>
      <c r="EY211" s="12" t="s">
        <v>48</v>
      </c>
      <c r="EZ211" s="12" t="s">
        <v>48</v>
      </c>
      <c r="FA211" s="11"/>
      <c r="FB211" s="11"/>
      <c r="FC211" s="11"/>
      <c r="FD211" s="11"/>
      <c r="FE211" s="27"/>
      <c r="FF211" s="11"/>
      <c r="FG211" s="11" t="s">
        <v>48</v>
      </c>
      <c r="FL211" s="12" t="s">
        <v>48</v>
      </c>
      <c r="FM211" s="12" t="s">
        <v>48</v>
      </c>
      <c r="FN211" s="12" t="s">
        <v>48</v>
      </c>
      <c r="FO211" s="11"/>
      <c r="FP211" s="11"/>
      <c r="FQ211" s="11"/>
      <c r="FR211" s="11"/>
      <c r="FS211" s="27"/>
      <c r="FT211" s="11"/>
      <c r="FU211" s="11" t="s">
        <v>48</v>
      </c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N211" s="12" t="s">
        <v>48</v>
      </c>
      <c r="GO211" s="12" t="s">
        <v>48</v>
      </c>
      <c r="GP211" s="12" t="s">
        <v>48</v>
      </c>
      <c r="GQ211" s="11"/>
      <c r="GR211" s="11"/>
      <c r="GS211" s="11"/>
      <c r="GT211" s="11"/>
      <c r="GU211" s="27"/>
      <c r="GV211" s="11"/>
      <c r="GW211" s="11" t="s">
        <v>48</v>
      </c>
      <c r="GX211" s="11"/>
      <c r="GY211" s="11"/>
      <c r="GZ211" s="11"/>
      <c r="HA211" s="11"/>
      <c r="HB211" s="11"/>
      <c r="HC211" s="11"/>
      <c r="HD211" s="11"/>
      <c r="HI211" s="12" t="s">
        <v>48</v>
      </c>
      <c r="HJ211" s="12" t="s">
        <v>48</v>
      </c>
      <c r="HK211" s="12" t="s">
        <v>48</v>
      </c>
      <c r="HL211" s="11"/>
      <c r="HM211" s="11"/>
      <c r="HN211" s="11"/>
      <c r="HO211" s="11"/>
      <c r="HP211" s="27"/>
      <c r="HQ211" s="11"/>
      <c r="HR211" s="11" t="s">
        <v>48</v>
      </c>
      <c r="HW211" s="12" t="s">
        <v>48</v>
      </c>
      <c r="HX211" s="12" t="s">
        <v>48</v>
      </c>
      <c r="HY211" s="12" t="s">
        <v>48</v>
      </c>
    </row>
    <row r="212" spans="2:233" x14ac:dyDescent="0.2">
      <c r="B212" s="8">
        <v>44108</v>
      </c>
      <c r="C212" s="11"/>
      <c r="D212" s="11"/>
      <c r="E212" s="11"/>
      <c r="F212" s="11"/>
      <c r="G212" s="27"/>
      <c r="H212" s="11"/>
      <c r="I212" s="11" t="s">
        <v>48</v>
      </c>
      <c r="J212" s="11"/>
      <c r="K212" s="11"/>
      <c r="L212" s="11"/>
      <c r="M212" s="11"/>
      <c r="N212" s="27"/>
      <c r="O212" s="11"/>
      <c r="P212" s="11" t="s">
        <v>48</v>
      </c>
      <c r="Q212" s="11"/>
      <c r="R212" s="11"/>
      <c r="S212" s="11"/>
      <c r="T212" s="11"/>
      <c r="U212" s="27"/>
      <c r="V212" s="11"/>
      <c r="W212" s="11" t="s">
        <v>48</v>
      </c>
      <c r="AB212" s="12" t="s">
        <v>48</v>
      </c>
      <c r="AC212" s="12" t="s">
        <v>48</v>
      </c>
      <c r="AD212" s="12" t="s">
        <v>48</v>
      </c>
      <c r="AE212" s="11"/>
      <c r="AF212" s="11"/>
      <c r="AG212" s="11"/>
      <c r="AH212" s="11"/>
      <c r="AI212" s="27"/>
      <c r="AJ212" s="11"/>
      <c r="AK212" s="11" t="s">
        <v>48</v>
      </c>
      <c r="AP212" s="12" t="s">
        <v>48</v>
      </c>
      <c r="AQ212" s="12" t="s">
        <v>48</v>
      </c>
      <c r="AR212" s="12" t="s">
        <v>48</v>
      </c>
      <c r="AS212" s="11"/>
      <c r="AT212" s="11"/>
      <c r="AU212" s="11"/>
      <c r="AV212" s="11"/>
      <c r="AW212" s="27"/>
      <c r="AX212" s="11"/>
      <c r="AY212" s="11" t="s">
        <v>48</v>
      </c>
      <c r="BD212" s="12" t="s">
        <v>48</v>
      </c>
      <c r="BE212" s="12" t="s">
        <v>48</v>
      </c>
      <c r="BF212" s="12" t="s">
        <v>48</v>
      </c>
      <c r="BG212" s="11"/>
      <c r="BH212" s="11"/>
      <c r="BI212" s="11"/>
      <c r="BJ212" s="11"/>
      <c r="BK212" s="27"/>
      <c r="BL212" s="11"/>
      <c r="BM212" s="11" t="s">
        <v>48</v>
      </c>
      <c r="BR212" s="12" t="s">
        <v>48</v>
      </c>
      <c r="BS212" s="12" t="s">
        <v>48</v>
      </c>
      <c r="BT212" s="12" t="s">
        <v>48</v>
      </c>
      <c r="BU212" s="11"/>
      <c r="BV212" s="11"/>
      <c r="BW212" s="11"/>
      <c r="BX212" s="11"/>
      <c r="BY212" s="27"/>
      <c r="BZ212" s="11"/>
      <c r="CA212" s="11" t="s">
        <v>48</v>
      </c>
      <c r="CF212" s="12" t="s">
        <v>48</v>
      </c>
      <c r="CG212" s="12" t="s">
        <v>48</v>
      </c>
      <c r="CH212" s="12" t="s">
        <v>48</v>
      </c>
      <c r="CI212" s="11"/>
      <c r="CJ212" s="11"/>
      <c r="CK212" s="11"/>
      <c r="CL212" s="11"/>
      <c r="CM212" s="27"/>
      <c r="CN212" s="11"/>
      <c r="CO212" s="11" t="s">
        <v>48</v>
      </c>
      <c r="CT212" s="12" t="s">
        <v>48</v>
      </c>
      <c r="CU212" s="12" t="s">
        <v>48</v>
      </c>
      <c r="CV212" s="12" t="s">
        <v>48</v>
      </c>
      <c r="CW212" s="11"/>
      <c r="CX212" s="11"/>
      <c r="CY212" s="11"/>
      <c r="CZ212" s="11"/>
      <c r="DA212" s="27"/>
      <c r="DB212" s="11"/>
      <c r="DC212" s="11" t="s">
        <v>48</v>
      </c>
      <c r="DH212" s="12" t="s">
        <v>48</v>
      </c>
      <c r="DI212" s="12" t="s">
        <v>48</v>
      </c>
      <c r="DJ212" s="12" t="s">
        <v>48</v>
      </c>
      <c r="DK212" s="11"/>
      <c r="DL212" s="11"/>
      <c r="DM212" s="11"/>
      <c r="DN212" s="11"/>
      <c r="DO212" s="27"/>
      <c r="DP212" s="11"/>
      <c r="DQ212" s="11" t="s">
        <v>48</v>
      </c>
      <c r="DV212" s="12" t="s">
        <v>48</v>
      </c>
      <c r="DW212" s="12" t="s">
        <v>48</v>
      </c>
      <c r="DX212" s="12" t="s">
        <v>48</v>
      </c>
      <c r="DY212" s="11"/>
      <c r="DZ212" s="11"/>
      <c r="EA212" s="11"/>
      <c r="EB212" s="11"/>
      <c r="EC212" s="27"/>
      <c r="ED212" s="11"/>
      <c r="EE212" s="11" t="s">
        <v>48</v>
      </c>
      <c r="EJ212" s="12" t="s">
        <v>48</v>
      </c>
      <c r="EK212" s="12" t="s">
        <v>48</v>
      </c>
      <c r="EL212" s="12" t="s">
        <v>48</v>
      </c>
      <c r="EM212" s="11"/>
      <c r="EN212" s="11"/>
      <c r="EO212" s="11"/>
      <c r="EP212" s="11"/>
      <c r="EQ212" s="27"/>
      <c r="ER212" s="11"/>
      <c r="ES212" s="11" t="s">
        <v>48</v>
      </c>
      <c r="EX212" s="12" t="s">
        <v>48</v>
      </c>
      <c r="EY212" s="12" t="s">
        <v>48</v>
      </c>
      <c r="EZ212" s="12" t="s">
        <v>48</v>
      </c>
      <c r="FA212" s="11"/>
      <c r="FB212" s="11"/>
      <c r="FC212" s="11"/>
      <c r="FD212" s="11"/>
      <c r="FE212" s="27"/>
      <c r="FF212" s="11"/>
      <c r="FG212" s="11" t="s">
        <v>48</v>
      </c>
      <c r="FL212" s="12" t="s">
        <v>48</v>
      </c>
      <c r="FM212" s="12" t="s">
        <v>48</v>
      </c>
      <c r="FN212" s="12" t="s">
        <v>48</v>
      </c>
      <c r="FO212" s="11"/>
      <c r="FP212" s="11"/>
      <c r="FQ212" s="11"/>
      <c r="FR212" s="11"/>
      <c r="FS212" s="27"/>
      <c r="FT212" s="11"/>
      <c r="FU212" s="11" t="s">
        <v>48</v>
      </c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N212" s="12" t="s">
        <v>48</v>
      </c>
      <c r="GO212" s="12" t="s">
        <v>48</v>
      </c>
      <c r="GP212" s="12" t="s">
        <v>48</v>
      </c>
      <c r="GQ212" s="11"/>
      <c r="GR212" s="11"/>
      <c r="GS212" s="11"/>
      <c r="GT212" s="11"/>
      <c r="GU212" s="27"/>
      <c r="GV212" s="11"/>
      <c r="GW212" s="11" t="s">
        <v>48</v>
      </c>
      <c r="GX212" s="11"/>
      <c r="GY212" s="11"/>
      <c r="GZ212" s="11"/>
      <c r="HA212" s="11"/>
      <c r="HB212" s="11"/>
      <c r="HC212" s="11"/>
      <c r="HD212" s="11"/>
      <c r="HI212" s="12" t="s">
        <v>48</v>
      </c>
      <c r="HJ212" s="12" t="s">
        <v>48</v>
      </c>
      <c r="HK212" s="12" t="s">
        <v>48</v>
      </c>
      <c r="HL212" s="11"/>
      <c r="HM212" s="11"/>
      <c r="HN212" s="11"/>
      <c r="HO212" s="11"/>
      <c r="HP212" s="27"/>
      <c r="HQ212" s="11"/>
      <c r="HR212" s="11" t="s">
        <v>48</v>
      </c>
      <c r="HW212" s="12" t="s">
        <v>48</v>
      </c>
      <c r="HX212" s="12" t="s">
        <v>48</v>
      </c>
      <c r="HY212" s="12" t="s">
        <v>48</v>
      </c>
    </row>
    <row r="213" spans="2:233" x14ac:dyDescent="0.2">
      <c r="B213" s="8">
        <v>44109</v>
      </c>
      <c r="C213" s="11"/>
      <c r="D213" s="11"/>
      <c r="E213" s="11"/>
      <c r="F213" s="11"/>
      <c r="G213" s="27"/>
      <c r="H213" s="11"/>
      <c r="I213" s="11" t="s">
        <v>48</v>
      </c>
      <c r="J213" s="11"/>
      <c r="K213" s="11"/>
      <c r="L213" s="11"/>
      <c r="M213" s="11"/>
      <c r="N213" s="27"/>
      <c r="O213" s="11"/>
      <c r="P213" s="11" t="s">
        <v>48</v>
      </c>
      <c r="Q213" s="11"/>
      <c r="R213" s="11"/>
      <c r="S213" s="11"/>
      <c r="T213" s="11"/>
      <c r="U213" s="27"/>
      <c r="V213" s="11"/>
      <c r="W213" s="11" t="s">
        <v>48</v>
      </c>
      <c r="AB213" s="12" t="s">
        <v>48</v>
      </c>
      <c r="AC213" s="12" t="s">
        <v>48</v>
      </c>
      <c r="AD213" s="12" t="s">
        <v>48</v>
      </c>
      <c r="AE213" s="11"/>
      <c r="AF213" s="11"/>
      <c r="AG213" s="11"/>
      <c r="AH213" s="11"/>
      <c r="AI213" s="27"/>
      <c r="AJ213" s="11"/>
      <c r="AK213" s="11" t="s">
        <v>48</v>
      </c>
      <c r="AP213" s="12" t="s">
        <v>48</v>
      </c>
      <c r="AQ213" s="12" t="s">
        <v>48</v>
      </c>
      <c r="AR213" s="12" t="s">
        <v>48</v>
      </c>
      <c r="AS213" s="11"/>
      <c r="AT213" s="11"/>
      <c r="AU213" s="11"/>
      <c r="AV213" s="11"/>
      <c r="AW213" s="27"/>
      <c r="AX213" s="11"/>
      <c r="AY213" s="11" t="s">
        <v>48</v>
      </c>
      <c r="BD213" s="12" t="s">
        <v>48</v>
      </c>
      <c r="BE213" s="12" t="s">
        <v>48</v>
      </c>
      <c r="BF213" s="12" t="s">
        <v>48</v>
      </c>
      <c r="BG213" s="11"/>
      <c r="BH213" s="11"/>
      <c r="BI213" s="11"/>
      <c r="BJ213" s="11"/>
      <c r="BK213" s="27"/>
      <c r="BL213" s="11"/>
      <c r="BM213" s="11" t="s">
        <v>48</v>
      </c>
      <c r="BR213" s="12" t="s">
        <v>48</v>
      </c>
      <c r="BS213" s="12" t="s">
        <v>48</v>
      </c>
      <c r="BT213" s="12" t="s">
        <v>48</v>
      </c>
      <c r="BU213" s="11"/>
      <c r="BV213" s="11"/>
      <c r="BW213" s="11"/>
      <c r="BX213" s="11"/>
      <c r="BY213" s="27"/>
      <c r="BZ213" s="11"/>
      <c r="CA213" s="11" t="s">
        <v>48</v>
      </c>
      <c r="CF213" s="12" t="s">
        <v>48</v>
      </c>
      <c r="CG213" s="12" t="s">
        <v>48</v>
      </c>
      <c r="CH213" s="12" t="s">
        <v>48</v>
      </c>
      <c r="CI213" s="11"/>
      <c r="CJ213" s="11"/>
      <c r="CK213" s="11"/>
      <c r="CL213" s="11"/>
      <c r="CM213" s="27"/>
      <c r="CN213" s="11"/>
      <c r="CO213" s="11" t="s">
        <v>48</v>
      </c>
      <c r="CT213" s="12" t="s">
        <v>48</v>
      </c>
      <c r="CU213" s="12" t="s">
        <v>48</v>
      </c>
      <c r="CV213" s="12" t="s">
        <v>48</v>
      </c>
      <c r="CW213" s="11"/>
      <c r="CX213" s="11"/>
      <c r="CY213" s="11"/>
      <c r="CZ213" s="11"/>
      <c r="DA213" s="27"/>
      <c r="DB213" s="11"/>
      <c r="DC213" s="11" t="s">
        <v>48</v>
      </c>
      <c r="DH213" s="12" t="s">
        <v>48</v>
      </c>
      <c r="DI213" s="12" t="s">
        <v>48</v>
      </c>
      <c r="DJ213" s="12" t="s">
        <v>48</v>
      </c>
      <c r="DK213" s="11"/>
      <c r="DL213" s="11"/>
      <c r="DM213" s="11"/>
      <c r="DN213" s="11"/>
      <c r="DO213" s="27"/>
      <c r="DP213" s="11"/>
      <c r="DQ213" s="11" t="s">
        <v>48</v>
      </c>
      <c r="DV213" s="12" t="s">
        <v>48</v>
      </c>
      <c r="DW213" s="12" t="s">
        <v>48</v>
      </c>
      <c r="DX213" s="12" t="s">
        <v>48</v>
      </c>
      <c r="DY213" s="11"/>
      <c r="DZ213" s="11"/>
      <c r="EA213" s="11"/>
      <c r="EB213" s="11"/>
      <c r="EC213" s="27"/>
      <c r="ED213" s="11"/>
      <c r="EE213" s="11" t="s">
        <v>48</v>
      </c>
      <c r="EJ213" s="12" t="s">
        <v>48</v>
      </c>
      <c r="EK213" s="12" t="s">
        <v>48</v>
      </c>
      <c r="EL213" s="12" t="s">
        <v>48</v>
      </c>
      <c r="EM213" s="11"/>
      <c r="EN213" s="11"/>
      <c r="EO213" s="11"/>
      <c r="EP213" s="11"/>
      <c r="EQ213" s="27"/>
      <c r="ER213" s="11"/>
      <c r="ES213" s="11" t="s">
        <v>48</v>
      </c>
      <c r="EX213" s="12" t="s">
        <v>48</v>
      </c>
      <c r="EY213" s="12" t="s">
        <v>48</v>
      </c>
      <c r="EZ213" s="12" t="s">
        <v>48</v>
      </c>
      <c r="FA213" s="11"/>
      <c r="FB213" s="11"/>
      <c r="FC213" s="11"/>
      <c r="FD213" s="11"/>
      <c r="FE213" s="27"/>
      <c r="FF213" s="11"/>
      <c r="FG213" s="11" t="s">
        <v>48</v>
      </c>
      <c r="FL213" s="12" t="s">
        <v>48</v>
      </c>
      <c r="FM213" s="12" t="s">
        <v>48</v>
      </c>
      <c r="FN213" s="12" t="s">
        <v>48</v>
      </c>
      <c r="FO213" s="11"/>
      <c r="FP213" s="11"/>
      <c r="FQ213" s="11"/>
      <c r="FR213" s="11"/>
      <c r="FS213" s="27"/>
      <c r="FT213" s="11"/>
      <c r="FU213" s="11" t="s">
        <v>48</v>
      </c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N213" s="12" t="s">
        <v>48</v>
      </c>
      <c r="GO213" s="12" t="s">
        <v>48</v>
      </c>
      <c r="GP213" s="12" t="s">
        <v>48</v>
      </c>
      <c r="GQ213" s="11"/>
      <c r="GR213" s="11"/>
      <c r="GS213" s="11"/>
      <c r="GT213" s="11"/>
      <c r="GU213" s="27"/>
      <c r="GV213" s="11"/>
      <c r="GW213" s="11" t="s">
        <v>48</v>
      </c>
      <c r="GX213" s="11"/>
      <c r="GY213" s="11"/>
      <c r="GZ213" s="11"/>
      <c r="HA213" s="11"/>
      <c r="HB213" s="11"/>
      <c r="HC213" s="11"/>
      <c r="HD213" s="11"/>
      <c r="HI213" s="12" t="s">
        <v>48</v>
      </c>
      <c r="HJ213" s="12" t="s">
        <v>48</v>
      </c>
      <c r="HK213" s="12" t="s">
        <v>48</v>
      </c>
      <c r="HL213" s="11"/>
      <c r="HM213" s="11"/>
      <c r="HN213" s="11"/>
      <c r="HO213" s="11"/>
      <c r="HP213" s="27"/>
      <c r="HQ213" s="11"/>
      <c r="HR213" s="11" t="s">
        <v>48</v>
      </c>
      <c r="HW213" s="12" t="s">
        <v>48</v>
      </c>
      <c r="HX213" s="12" t="s">
        <v>48</v>
      </c>
      <c r="HY213" s="12" t="s">
        <v>48</v>
      </c>
    </row>
    <row r="214" spans="2:233" x14ac:dyDescent="0.2">
      <c r="B214" s="8">
        <v>44110</v>
      </c>
      <c r="C214" s="11"/>
      <c r="D214" s="11"/>
      <c r="E214" s="11"/>
      <c r="F214" s="11"/>
      <c r="G214" s="27"/>
      <c r="H214" s="11"/>
      <c r="I214" s="11" t="s">
        <v>48</v>
      </c>
      <c r="J214" s="11"/>
      <c r="K214" s="11"/>
      <c r="L214" s="11"/>
      <c r="M214" s="11"/>
      <c r="N214" s="27"/>
      <c r="O214" s="11"/>
      <c r="P214" s="11" t="s">
        <v>48</v>
      </c>
      <c r="Q214" s="11"/>
      <c r="R214" s="11"/>
      <c r="S214" s="11"/>
      <c r="T214" s="11"/>
      <c r="U214" s="27"/>
      <c r="V214" s="11"/>
      <c r="W214" s="11" t="s">
        <v>48</v>
      </c>
      <c r="AB214" s="12" t="s">
        <v>48</v>
      </c>
      <c r="AC214" s="12" t="s">
        <v>48</v>
      </c>
      <c r="AD214" s="12" t="s">
        <v>48</v>
      </c>
      <c r="AE214" s="11"/>
      <c r="AF214" s="11"/>
      <c r="AG214" s="11"/>
      <c r="AH214" s="11"/>
      <c r="AI214" s="27"/>
      <c r="AJ214" s="11"/>
      <c r="AK214" s="11" t="s">
        <v>48</v>
      </c>
      <c r="AP214" s="12" t="s">
        <v>48</v>
      </c>
      <c r="AQ214" s="12" t="s">
        <v>48</v>
      </c>
      <c r="AR214" s="12" t="s">
        <v>48</v>
      </c>
      <c r="AS214" s="11"/>
      <c r="AT214" s="11"/>
      <c r="AU214" s="11"/>
      <c r="AV214" s="11"/>
      <c r="AW214" s="27"/>
      <c r="AX214" s="11"/>
      <c r="AY214" s="11" t="s">
        <v>48</v>
      </c>
      <c r="BD214" s="12" t="s">
        <v>48</v>
      </c>
      <c r="BE214" s="12" t="s">
        <v>48</v>
      </c>
      <c r="BF214" s="12" t="s">
        <v>48</v>
      </c>
      <c r="BG214" s="11"/>
      <c r="BH214" s="11"/>
      <c r="BI214" s="11"/>
      <c r="BJ214" s="11"/>
      <c r="BK214" s="27"/>
      <c r="BL214" s="11"/>
      <c r="BM214" s="11" t="s">
        <v>48</v>
      </c>
      <c r="BR214" s="12" t="s">
        <v>48</v>
      </c>
      <c r="BS214" s="12" t="s">
        <v>48</v>
      </c>
      <c r="BT214" s="12" t="s">
        <v>48</v>
      </c>
      <c r="BU214" s="11"/>
      <c r="BV214" s="11"/>
      <c r="BW214" s="11"/>
      <c r="BX214" s="11"/>
      <c r="BY214" s="27"/>
      <c r="BZ214" s="11"/>
      <c r="CA214" s="11" t="s">
        <v>48</v>
      </c>
      <c r="CF214" s="12" t="s">
        <v>48</v>
      </c>
      <c r="CG214" s="12" t="s">
        <v>48</v>
      </c>
      <c r="CH214" s="12" t="s">
        <v>48</v>
      </c>
      <c r="CI214" s="11"/>
      <c r="CJ214" s="11"/>
      <c r="CK214" s="11"/>
      <c r="CL214" s="11"/>
      <c r="CM214" s="27"/>
      <c r="CN214" s="11"/>
      <c r="CO214" s="11" t="s">
        <v>48</v>
      </c>
      <c r="CT214" s="12" t="s">
        <v>48</v>
      </c>
      <c r="CU214" s="12" t="s">
        <v>48</v>
      </c>
      <c r="CV214" s="12" t="s">
        <v>48</v>
      </c>
      <c r="CW214" s="11"/>
      <c r="CX214" s="11"/>
      <c r="CY214" s="11"/>
      <c r="CZ214" s="11"/>
      <c r="DA214" s="27"/>
      <c r="DB214" s="11"/>
      <c r="DC214" s="11" t="s">
        <v>48</v>
      </c>
      <c r="DH214" s="12" t="s">
        <v>48</v>
      </c>
      <c r="DI214" s="12" t="s">
        <v>48</v>
      </c>
      <c r="DJ214" s="12" t="s">
        <v>48</v>
      </c>
      <c r="DK214" s="11"/>
      <c r="DL214" s="11"/>
      <c r="DM214" s="11"/>
      <c r="DN214" s="11"/>
      <c r="DO214" s="27"/>
      <c r="DP214" s="11"/>
      <c r="DQ214" s="11" t="s">
        <v>48</v>
      </c>
      <c r="DV214" s="12" t="s">
        <v>48</v>
      </c>
      <c r="DW214" s="12" t="s">
        <v>48</v>
      </c>
      <c r="DX214" s="12" t="s">
        <v>48</v>
      </c>
      <c r="DY214" s="11"/>
      <c r="DZ214" s="11"/>
      <c r="EA214" s="11"/>
      <c r="EB214" s="11"/>
      <c r="EC214" s="27"/>
      <c r="ED214" s="11"/>
      <c r="EE214" s="11" t="s">
        <v>48</v>
      </c>
      <c r="EJ214" s="12" t="s">
        <v>48</v>
      </c>
      <c r="EK214" s="12" t="s">
        <v>48</v>
      </c>
      <c r="EL214" s="12" t="s">
        <v>48</v>
      </c>
      <c r="EM214" s="11"/>
      <c r="EN214" s="11"/>
      <c r="EO214" s="11"/>
      <c r="EP214" s="11"/>
      <c r="EQ214" s="27"/>
      <c r="ER214" s="11"/>
      <c r="ES214" s="11" t="s">
        <v>48</v>
      </c>
      <c r="EX214" s="12" t="s">
        <v>48</v>
      </c>
      <c r="EY214" s="12" t="s">
        <v>48</v>
      </c>
      <c r="EZ214" s="12" t="s">
        <v>48</v>
      </c>
      <c r="FA214" s="11"/>
      <c r="FB214" s="11"/>
      <c r="FC214" s="11"/>
      <c r="FD214" s="11"/>
      <c r="FE214" s="27"/>
      <c r="FF214" s="11"/>
      <c r="FG214" s="11" t="s">
        <v>48</v>
      </c>
      <c r="FL214" s="12" t="s">
        <v>48</v>
      </c>
      <c r="FM214" s="12" t="s">
        <v>48</v>
      </c>
      <c r="FN214" s="12" t="s">
        <v>48</v>
      </c>
      <c r="FO214" s="11"/>
      <c r="FP214" s="11"/>
      <c r="FQ214" s="11"/>
      <c r="FR214" s="11"/>
      <c r="FS214" s="27"/>
      <c r="FT214" s="11"/>
      <c r="FU214" s="11" t="s">
        <v>48</v>
      </c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N214" s="12" t="s">
        <v>48</v>
      </c>
      <c r="GO214" s="12" t="s">
        <v>48</v>
      </c>
      <c r="GP214" s="12" t="s">
        <v>48</v>
      </c>
      <c r="GQ214" s="11"/>
      <c r="GR214" s="11"/>
      <c r="GS214" s="11"/>
      <c r="GT214" s="11"/>
      <c r="GU214" s="27"/>
      <c r="GV214" s="11"/>
      <c r="GW214" s="11" t="s">
        <v>48</v>
      </c>
      <c r="GX214" s="11"/>
      <c r="GY214" s="11"/>
      <c r="GZ214" s="11"/>
      <c r="HA214" s="11"/>
      <c r="HB214" s="11"/>
      <c r="HC214" s="11"/>
      <c r="HD214" s="11"/>
      <c r="HI214" s="12" t="s">
        <v>48</v>
      </c>
      <c r="HJ214" s="12" t="s">
        <v>48</v>
      </c>
      <c r="HK214" s="12" t="s">
        <v>48</v>
      </c>
      <c r="HL214" s="11"/>
      <c r="HM214" s="11"/>
      <c r="HN214" s="11"/>
      <c r="HO214" s="11"/>
      <c r="HP214" s="27"/>
      <c r="HQ214" s="11"/>
      <c r="HR214" s="11" t="s">
        <v>48</v>
      </c>
      <c r="HW214" s="12" t="s">
        <v>48</v>
      </c>
      <c r="HX214" s="12" t="s">
        <v>48</v>
      </c>
      <c r="HY214" s="12" t="s">
        <v>48</v>
      </c>
    </row>
    <row r="215" spans="2:233" x14ac:dyDescent="0.2">
      <c r="B215" s="8">
        <v>44111</v>
      </c>
      <c r="C215" s="11"/>
      <c r="D215" s="11"/>
      <c r="E215" s="11"/>
      <c r="F215" s="11"/>
      <c r="G215" s="27"/>
      <c r="H215" s="11"/>
      <c r="I215" s="11" t="s">
        <v>48</v>
      </c>
      <c r="J215" s="11"/>
      <c r="K215" s="11"/>
      <c r="L215" s="11"/>
      <c r="M215" s="11"/>
      <c r="N215" s="27"/>
      <c r="O215" s="11"/>
      <c r="P215" s="11" t="s">
        <v>48</v>
      </c>
      <c r="Q215" s="11"/>
      <c r="R215" s="11"/>
      <c r="S215" s="11"/>
      <c r="T215" s="11"/>
      <c r="U215" s="27"/>
      <c r="V215" s="11"/>
      <c r="W215" s="11" t="s">
        <v>48</v>
      </c>
      <c r="AB215" s="12" t="s">
        <v>48</v>
      </c>
      <c r="AC215" s="12" t="s">
        <v>48</v>
      </c>
      <c r="AD215" s="12" t="s">
        <v>48</v>
      </c>
      <c r="AE215" s="11"/>
      <c r="AF215" s="11"/>
      <c r="AG215" s="11"/>
      <c r="AH215" s="11"/>
      <c r="AI215" s="27"/>
      <c r="AJ215" s="11"/>
      <c r="AK215" s="11" t="s">
        <v>48</v>
      </c>
      <c r="AP215" s="12" t="s">
        <v>48</v>
      </c>
      <c r="AQ215" s="12" t="s">
        <v>48</v>
      </c>
      <c r="AR215" s="12" t="s">
        <v>48</v>
      </c>
      <c r="AS215" s="11"/>
      <c r="AT215" s="11"/>
      <c r="AU215" s="11"/>
      <c r="AV215" s="11"/>
      <c r="AW215" s="27"/>
      <c r="AX215" s="11"/>
      <c r="AY215" s="11" t="s">
        <v>48</v>
      </c>
      <c r="BD215" s="12" t="s">
        <v>48</v>
      </c>
      <c r="BE215" s="12" t="s">
        <v>48</v>
      </c>
      <c r="BF215" s="12" t="s">
        <v>48</v>
      </c>
      <c r="BG215" s="11"/>
      <c r="BH215" s="11"/>
      <c r="BI215" s="11"/>
      <c r="BJ215" s="11"/>
      <c r="BK215" s="27"/>
      <c r="BL215" s="11"/>
      <c r="BM215" s="11" t="s">
        <v>48</v>
      </c>
      <c r="BR215" s="12" t="s">
        <v>48</v>
      </c>
      <c r="BS215" s="12" t="s">
        <v>48</v>
      </c>
      <c r="BT215" s="12" t="s">
        <v>48</v>
      </c>
      <c r="BU215" s="11"/>
      <c r="BV215" s="11"/>
      <c r="BW215" s="11"/>
      <c r="BX215" s="11"/>
      <c r="BY215" s="27"/>
      <c r="BZ215" s="11"/>
      <c r="CA215" s="11" t="s">
        <v>48</v>
      </c>
      <c r="CF215" s="12" t="s">
        <v>48</v>
      </c>
      <c r="CG215" s="12" t="s">
        <v>48</v>
      </c>
      <c r="CH215" s="12" t="s">
        <v>48</v>
      </c>
      <c r="CI215" s="11"/>
      <c r="CJ215" s="11"/>
      <c r="CK215" s="11"/>
      <c r="CL215" s="11"/>
      <c r="CM215" s="27"/>
      <c r="CN215" s="11"/>
      <c r="CO215" s="11" t="s">
        <v>48</v>
      </c>
      <c r="CT215" s="12" t="s">
        <v>48</v>
      </c>
      <c r="CU215" s="12" t="s">
        <v>48</v>
      </c>
      <c r="CV215" s="12" t="s">
        <v>48</v>
      </c>
      <c r="CW215" s="11"/>
      <c r="CX215" s="11"/>
      <c r="CY215" s="11"/>
      <c r="CZ215" s="11"/>
      <c r="DA215" s="27"/>
      <c r="DB215" s="11"/>
      <c r="DC215" s="11" t="s">
        <v>48</v>
      </c>
      <c r="DH215" s="12" t="s">
        <v>48</v>
      </c>
      <c r="DI215" s="12" t="s">
        <v>48</v>
      </c>
      <c r="DJ215" s="12" t="s">
        <v>48</v>
      </c>
      <c r="DK215" s="11"/>
      <c r="DL215" s="11"/>
      <c r="DM215" s="11"/>
      <c r="DN215" s="11"/>
      <c r="DO215" s="27"/>
      <c r="DP215" s="11"/>
      <c r="DQ215" s="11" t="s">
        <v>48</v>
      </c>
      <c r="DV215" s="12" t="s">
        <v>48</v>
      </c>
      <c r="DW215" s="12" t="s">
        <v>48</v>
      </c>
      <c r="DX215" s="12" t="s">
        <v>48</v>
      </c>
      <c r="DY215" s="11"/>
      <c r="DZ215" s="11"/>
      <c r="EA215" s="11"/>
      <c r="EB215" s="11"/>
      <c r="EC215" s="27"/>
      <c r="ED215" s="11"/>
      <c r="EE215" s="11" t="s">
        <v>48</v>
      </c>
      <c r="EJ215" s="12" t="s">
        <v>48</v>
      </c>
      <c r="EK215" s="12" t="s">
        <v>48</v>
      </c>
      <c r="EL215" s="12" t="s">
        <v>48</v>
      </c>
      <c r="EM215" s="11"/>
      <c r="EN215" s="11"/>
      <c r="EO215" s="11"/>
      <c r="EP215" s="11"/>
      <c r="EQ215" s="27"/>
      <c r="ER215" s="11"/>
      <c r="ES215" s="11" t="s">
        <v>48</v>
      </c>
      <c r="EX215" s="12" t="s">
        <v>48</v>
      </c>
      <c r="EY215" s="12" t="s">
        <v>48</v>
      </c>
      <c r="EZ215" s="12" t="s">
        <v>48</v>
      </c>
      <c r="FA215" s="11"/>
      <c r="FB215" s="11"/>
      <c r="FC215" s="11"/>
      <c r="FD215" s="11"/>
      <c r="FE215" s="27"/>
      <c r="FF215" s="11"/>
      <c r="FG215" s="11" t="s">
        <v>48</v>
      </c>
      <c r="FL215" s="12" t="s">
        <v>48</v>
      </c>
      <c r="FM215" s="12" t="s">
        <v>48</v>
      </c>
      <c r="FN215" s="12" t="s">
        <v>48</v>
      </c>
      <c r="FO215" s="11"/>
      <c r="FP215" s="11"/>
      <c r="FQ215" s="11"/>
      <c r="FR215" s="11"/>
      <c r="FS215" s="27"/>
      <c r="FT215" s="11"/>
      <c r="FU215" s="11" t="s">
        <v>48</v>
      </c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N215" s="12" t="s">
        <v>48</v>
      </c>
      <c r="GO215" s="12" t="s">
        <v>48</v>
      </c>
      <c r="GP215" s="12" t="s">
        <v>48</v>
      </c>
      <c r="GQ215" s="11"/>
      <c r="GR215" s="11"/>
      <c r="GS215" s="11"/>
      <c r="GT215" s="11"/>
      <c r="GU215" s="27"/>
      <c r="GV215" s="11"/>
      <c r="GW215" s="11" t="s">
        <v>48</v>
      </c>
      <c r="GX215" s="11"/>
      <c r="GY215" s="11"/>
      <c r="GZ215" s="11"/>
      <c r="HA215" s="11"/>
      <c r="HB215" s="11"/>
      <c r="HC215" s="11"/>
      <c r="HD215" s="11"/>
      <c r="HI215" s="12" t="s">
        <v>48</v>
      </c>
      <c r="HJ215" s="12" t="s">
        <v>48</v>
      </c>
      <c r="HK215" s="12" t="s">
        <v>48</v>
      </c>
      <c r="HL215" s="11"/>
      <c r="HM215" s="11"/>
      <c r="HN215" s="11"/>
      <c r="HO215" s="11"/>
      <c r="HP215" s="27"/>
      <c r="HQ215" s="11"/>
      <c r="HR215" s="11" t="s">
        <v>48</v>
      </c>
      <c r="HW215" s="12" t="s">
        <v>48</v>
      </c>
      <c r="HX215" s="12" t="s">
        <v>48</v>
      </c>
      <c r="HY215" s="12" t="s">
        <v>48</v>
      </c>
    </row>
    <row r="216" spans="2:233" x14ac:dyDescent="0.2">
      <c r="B216" s="8">
        <v>44112</v>
      </c>
      <c r="C216" s="11"/>
      <c r="D216" s="11"/>
      <c r="E216" s="11"/>
      <c r="F216" s="11"/>
      <c r="G216" s="27"/>
      <c r="H216" s="11"/>
      <c r="I216" s="11" t="s">
        <v>48</v>
      </c>
      <c r="J216" s="11"/>
      <c r="K216" s="11"/>
      <c r="L216" s="11"/>
      <c r="M216" s="11"/>
      <c r="N216" s="27"/>
      <c r="O216" s="11"/>
      <c r="P216" s="11" t="s">
        <v>48</v>
      </c>
      <c r="Q216" s="11"/>
      <c r="R216" s="11"/>
      <c r="S216" s="11"/>
      <c r="T216" s="11"/>
      <c r="U216" s="27"/>
      <c r="V216" s="11"/>
      <c r="W216" s="11" t="s">
        <v>48</v>
      </c>
      <c r="AB216" s="12" t="s">
        <v>48</v>
      </c>
      <c r="AC216" s="12" t="s">
        <v>48</v>
      </c>
      <c r="AD216" s="12" t="s">
        <v>48</v>
      </c>
      <c r="AE216" s="11"/>
      <c r="AF216" s="11"/>
      <c r="AG216" s="11"/>
      <c r="AH216" s="11"/>
      <c r="AI216" s="27"/>
      <c r="AJ216" s="11"/>
      <c r="AK216" s="11" t="s">
        <v>48</v>
      </c>
      <c r="AP216" s="12" t="s">
        <v>48</v>
      </c>
      <c r="AQ216" s="12" t="s">
        <v>48</v>
      </c>
      <c r="AR216" s="12" t="s">
        <v>48</v>
      </c>
      <c r="AS216" s="11"/>
      <c r="AT216" s="11"/>
      <c r="AU216" s="11"/>
      <c r="AV216" s="11"/>
      <c r="AW216" s="27"/>
      <c r="AX216" s="11"/>
      <c r="AY216" s="11" t="s">
        <v>48</v>
      </c>
      <c r="BD216" s="12" t="s">
        <v>48</v>
      </c>
      <c r="BE216" s="12" t="s">
        <v>48</v>
      </c>
      <c r="BF216" s="12" t="s">
        <v>48</v>
      </c>
      <c r="BG216" s="11"/>
      <c r="BH216" s="11"/>
      <c r="BI216" s="11"/>
      <c r="BJ216" s="11"/>
      <c r="BK216" s="27"/>
      <c r="BL216" s="11"/>
      <c r="BM216" s="11" t="s">
        <v>48</v>
      </c>
      <c r="BR216" s="12" t="s">
        <v>48</v>
      </c>
      <c r="BS216" s="12" t="s">
        <v>48</v>
      </c>
      <c r="BT216" s="12" t="s">
        <v>48</v>
      </c>
      <c r="BU216" s="11"/>
      <c r="BV216" s="11"/>
      <c r="BW216" s="11"/>
      <c r="BX216" s="11"/>
      <c r="BY216" s="27"/>
      <c r="BZ216" s="11"/>
      <c r="CA216" s="11" t="s">
        <v>48</v>
      </c>
      <c r="CF216" s="12" t="s">
        <v>48</v>
      </c>
      <c r="CG216" s="12" t="s">
        <v>48</v>
      </c>
      <c r="CH216" s="12" t="s">
        <v>48</v>
      </c>
      <c r="CI216" s="11"/>
      <c r="CJ216" s="11"/>
      <c r="CK216" s="11"/>
      <c r="CL216" s="11"/>
      <c r="CM216" s="27"/>
      <c r="CN216" s="11"/>
      <c r="CO216" s="11" t="s">
        <v>48</v>
      </c>
      <c r="CT216" s="12" t="s">
        <v>48</v>
      </c>
      <c r="CU216" s="12" t="s">
        <v>48</v>
      </c>
      <c r="CV216" s="12" t="s">
        <v>48</v>
      </c>
      <c r="CW216" s="11"/>
      <c r="CX216" s="11"/>
      <c r="CY216" s="11"/>
      <c r="CZ216" s="11"/>
      <c r="DA216" s="27"/>
      <c r="DB216" s="11"/>
      <c r="DC216" s="11" t="s">
        <v>48</v>
      </c>
      <c r="DH216" s="12" t="s">
        <v>48</v>
      </c>
      <c r="DI216" s="12" t="s">
        <v>48</v>
      </c>
      <c r="DJ216" s="12" t="s">
        <v>48</v>
      </c>
      <c r="DK216" s="11"/>
      <c r="DL216" s="11"/>
      <c r="DM216" s="11"/>
      <c r="DN216" s="11"/>
      <c r="DO216" s="27"/>
      <c r="DP216" s="11"/>
      <c r="DQ216" s="11" t="s">
        <v>48</v>
      </c>
      <c r="DV216" s="12" t="s">
        <v>48</v>
      </c>
      <c r="DW216" s="12" t="s">
        <v>48</v>
      </c>
      <c r="DX216" s="12" t="s">
        <v>48</v>
      </c>
      <c r="DY216" s="11"/>
      <c r="DZ216" s="11"/>
      <c r="EA216" s="11"/>
      <c r="EB216" s="11"/>
      <c r="EC216" s="27"/>
      <c r="ED216" s="11"/>
      <c r="EE216" s="11" t="s">
        <v>48</v>
      </c>
      <c r="EJ216" s="12" t="s">
        <v>48</v>
      </c>
      <c r="EK216" s="12" t="s">
        <v>48</v>
      </c>
      <c r="EL216" s="12" t="s">
        <v>48</v>
      </c>
      <c r="EM216" s="11"/>
      <c r="EN216" s="11"/>
      <c r="EO216" s="11"/>
      <c r="EP216" s="11"/>
      <c r="EQ216" s="27"/>
      <c r="ER216" s="11"/>
      <c r="ES216" s="11" t="s">
        <v>48</v>
      </c>
      <c r="EX216" s="12" t="s">
        <v>48</v>
      </c>
      <c r="EY216" s="12" t="s">
        <v>48</v>
      </c>
      <c r="EZ216" s="12" t="s">
        <v>48</v>
      </c>
      <c r="FA216" s="11"/>
      <c r="FB216" s="11"/>
      <c r="FC216" s="11"/>
      <c r="FD216" s="11"/>
      <c r="FE216" s="27"/>
      <c r="FF216" s="11"/>
      <c r="FG216" s="11" t="s">
        <v>48</v>
      </c>
      <c r="FL216" s="12" t="s">
        <v>48</v>
      </c>
      <c r="FM216" s="12" t="s">
        <v>48</v>
      </c>
      <c r="FN216" s="12" t="s">
        <v>48</v>
      </c>
      <c r="FO216" s="11"/>
      <c r="FP216" s="11"/>
      <c r="FQ216" s="11"/>
      <c r="FR216" s="11"/>
      <c r="FS216" s="27"/>
      <c r="FT216" s="11"/>
      <c r="FU216" s="11" t="s">
        <v>48</v>
      </c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N216" s="12" t="s">
        <v>48</v>
      </c>
      <c r="GO216" s="12" t="s">
        <v>48</v>
      </c>
      <c r="GP216" s="12" t="s">
        <v>48</v>
      </c>
      <c r="GQ216" s="11"/>
      <c r="GR216" s="11"/>
      <c r="GS216" s="11"/>
      <c r="GT216" s="11"/>
      <c r="GU216" s="27"/>
      <c r="GV216" s="11"/>
      <c r="GW216" s="11" t="s">
        <v>48</v>
      </c>
      <c r="GX216" s="11"/>
      <c r="GY216" s="11"/>
      <c r="GZ216" s="11"/>
      <c r="HA216" s="11"/>
      <c r="HB216" s="11"/>
      <c r="HC216" s="11"/>
      <c r="HD216" s="11"/>
      <c r="HI216" s="12" t="s">
        <v>48</v>
      </c>
      <c r="HJ216" s="12" t="s">
        <v>48</v>
      </c>
      <c r="HK216" s="12" t="s">
        <v>48</v>
      </c>
      <c r="HL216" s="11"/>
      <c r="HM216" s="11"/>
      <c r="HN216" s="11"/>
      <c r="HO216" s="11"/>
      <c r="HP216" s="27"/>
      <c r="HQ216" s="11"/>
      <c r="HR216" s="11" t="s">
        <v>48</v>
      </c>
      <c r="HW216" s="12" t="s">
        <v>48</v>
      </c>
      <c r="HX216" s="12" t="s">
        <v>48</v>
      </c>
      <c r="HY216" s="12" t="s">
        <v>48</v>
      </c>
    </row>
    <row r="217" spans="2:233" x14ac:dyDescent="0.2">
      <c r="B217" s="8">
        <v>44113</v>
      </c>
      <c r="C217" s="11"/>
      <c r="D217" s="11"/>
      <c r="E217" s="11"/>
      <c r="F217" s="11"/>
      <c r="G217" s="27"/>
      <c r="H217" s="11"/>
      <c r="I217" s="11" t="s">
        <v>48</v>
      </c>
      <c r="J217" s="11"/>
      <c r="K217" s="11"/>
      <c r="L217" s="11"/>
      <c r="M217" s="11"/>
      <c r="N217" s="27"/>
      <c r="O217" s="11"/>
      <c r="P217" s="11" t="s">
        <v>48</v>
      </c>
      <c r="Q217" s="11"/>
      <c r="R217" s="11"/>
      <c r="S217" s="11"/>
      <c r="T217" s="11"/>
      <c r="U217" s="27"/>
      <c r="V217" s="11"/>
      <c r="W217" s="11" t="s">
        <v>48</v>
      </c>
      <c r="AB217" s="12" t="s">
        <v>48</v>
      </c>
      <c r="AC217" s="12" t="s">
        <v>48</v>
      </c>
      <c r="AD217" s="12" t="s">
        <v>48</v>
      </c>
      <c r="AE217" s="11"/>
      <c r="AF217" s="11"/>
      <c r="AG217" s="11"/>
      <c r="AH217" s="11"/>
      <c r="AI217" s="27"/>
      <c r="AJ217" s="11"/>
      <c r="AK217" s="11" t="s">
        <v>48</v>
      </c>
      <c r="AP217" s="12" t="s">
        <v>48</v>
      </c>
      <c r="AQ217" s="12" t="s">
        <v>48</v>
      </c>
      <c r="AR217" s="12" t="s">
        <v>48</v>
      </c>
      <c r="AS217" s="11"/>
      <c r="AT217" s="11"/>
      <c r="AU217" s="11"/>
      <c r="AV217" s="11"/>
      <c r="AW217" s="27"/>
      <c r="AX217" s="11"/>
      <c r="AY217" s="11" t="s">
        <v>48</v>
      </c>
      <c r="BD217" s="12" t="s">
        <v>48</v>
      </c>
      <c r="BE217" s="12" t="s">
        <v>48</v>
      </c>
      <c r="BF217" s="12" t="s">
        <v>48</v>
      </c>
      <c r="BG217" s="11"/>
      <c r="BH217" s="11"/>
      <c r="BI217" s="11"/>
      <c r="BJ217" s="11"/>
      <c r="BK217" s="27"/>
      <c r="BL217" s="11"/>
      <c r="BM217" s="11" t="s">
        <v>48</v>
      </c>
      <c r="BR217" s="12" t="s">
        <v>48</v>
      </c>
      <c r="BS217" s="12" t="s">
        <v>48</v>
      </c>
      <c r="BT217" s="12" t="s">
        <v>48</v>
      </c>
      <c r="BU217" s="11"/>
      <c r="BV217" s="11"/>
      <c r="BW217" s="11"/>
      <c r="BX217" s="11"/>
      <c r="BY217" s="27"/>
      <c r="BZ217" s="11"/>
      <c r="CA217" s="11" t="s">
        <v>48</v>
      </c>
      <c r="CF217" s="12" t="s">
        <v>48</v>
      </c>
      <c r="CG217" s="12" t="s">
        <v>48</v>
      </c>
      <c r="CH217" s="12" t="s">
        <v>48</v>
      </c>
      <c r="CI217" s="11"/>
      <c r="CJ217" s="11"/>
      <c r="CK217" s="11"/>
      <c r="CL217" s="11"/>
      <c r="CM217" s="27"/>
      <c r="CN217" s="11"/>
      <c r="CO217" s="11" t="s">
        <v>48</v>
      </c>
      <c r="CT217" s="12" t="s">
        <v>48</v>
      </c>
      <c r="CU217" s="12" t="s">
        <v>48</v>
      </c>
      <c r="CV217" s="12" t="s">
        <v>48</v>
      </c>
      <c r="CW217" s="11"/>
      <c r="CX217" s="11"/>
      <c r="CY217" s="11"/>
      <c r="CZ217" s="11"/>
      <c r="DA217" s="27"/>
      <c r="DB217" s="11"/>
      <c r="DC217" s="11" t="s">
        <v>48</v>
      </c>
      <c r="DH217" s="12" t="s">
        <v>48</v>
      </c>
      <c r="DI217" s="12" t="s">
        <v>48</v>
      </c>
      <c r="DJ217" s="12" t="s">
        <v>48</v>
      </c>
      <c r="DK217" s="11"/>
      <c r="DL217" s="11"/>
      <c r="DM217" s="11"/>
      <c r="DN217" s="11"/>
      <c r="DO217" s="27"/>
      <c r="DP217" s="11"/>
      <c r="DQ217" s="11" t="s">
        <v>48</v>
      </c>
      <c r="DV217" s="12" t="s">
        <v>48</v>
      </c>
      <c r="DW217" s="12" t="s">
        <v>48</v>
      </c>
      <c r="DX217" s="12" t="s">
        <v>48</v>
      </c>
      <c r="DY217" s="11"/>
      <c r="DZ217" s="11"/>
      <c r="EA217" s="11"/>
      <c r="EB217" s="11"/>
      <c r="EC217" s="27"/>
      <c r="ED217" s="11"/>
      <c r="EE217" s="11" t="s">
        <v>48</v>
      </c>
      <c r="EJ217" s="12" t="s">
        <v>48</v>
      </c>
      <c r="EK217" s="12" t="s">
        <v>48</v>
      </c>
      <c r="EL217" s="12" t="s">
        <v>48</v>
      </c>
      <c r="EM217" s="11"/>
      <c r="EN217" s="11"/>
      <c r="EO217" s="11"/>
      <c r="EP217" s="11"/>
      <c r="EQ217" s="27"/>
      <c r="ER217" s="11"/>
      <c r="ES217" s="11" t="s">
        <v>48</v>
      </c>
      <c r="EX217" s="12" t="s">
        <v>48</v>
      </c>
      <c r="EY217" s="12" t="s">
        <v>48</v>
      </c>
      <c r="EZ217" s="12" t="s">
        <v>48</v>
      </c>
      <c r="FA217" s="11"/>
      <c r="FB217" s="11"/>
      <c r="FC217" s="11"/>
      <c r="FD217" s="11"/>
      <c r="FE217" s="27"/>
      <c r="FF217" s="11"/>
      <c r="FG217" s="11" t="s">
        <v>48</v>
      </c>
      <c r="FL217" s="12" t="s">
        <v>48</v>
      </c>
      <c r="FM217" s="12" t="s">
        <v>48</v>
      </c>
      <c r="FN217" s="12" t="s">
        <v>48</v>
      </c>
      <c r="FO217" s="11"/>
      <c r="FP217" s="11"/>
      <c r="FQ217" s="11"/>
      <c r="FR217" s="11"/>
      <c r="FS217" s="27"/>
      <c r="FT217" s="11"/>
      <c r="FU217" s="11" t="s">
        <v>48</v>
      </c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N217" s="12" t="s">
        <v>48</v>
      </c>
      <c r="GO217" s="12" t="s">
        <v>48</v>
      </c>
      <c r="GP217" s="12" t="s">
        <v>48</v>
      </c>
      <c r="GQ217" s="11"/>
      <c r="GR217" s="11"/>
      <c r="GS217" s="11"/>
      <c r="GT217" s="11"/>
      <c r="GU217" s="27"/>
      <c r="GV217" s="11"/>
      <c r="GW217" s="11" t="s">
        <v>48</v>
      </c>
      <c r="GX217" s="11"/>
      <c r="GY217" s="11"/>
      <c r="GZ217" s="11"/>
      <c r="HA217" s="11"/>
      <c r="HB217" s="11"/>
      <c r="HC217" s="11"/>
      <c r="HD217" s="11"/>
      <c r="HI217" s="12" t="s">
        <v>48</v>
      </c>
      <c r="HJ217" s="12" t="s">
        <v>48</v>
      </c>
      <c r="HK217" s="12" t="s">
        <v>48</v>
      </c>
      <c r="HL217" s="11"/>
      <c r="HM217" s="11"/>
      <c r="HN217" s="11"/>
      <c r="HO217" s="11"/>
      <c r="HP217" s="27"/>
      <c r="HQ217" s="11"/>
      <c r="HR217" s="11" t="s">
        <v>48</v>
      </c>
      <c r="HW217" s="12" t="s">
        <v>48</v>
      </c>
      <c r="HX217" s="12" t="s">
        <v>48</v>
      </c>
      <c r="HY217" s="12" t="s">
        <v>48</v>
      </c>
    </row>
    <row r="218" spans="2:233" x14ac:dyDescent="0.2">
      <c r="B218" s="8">
        <v>44114</v>
      </c>
      <c r="C218" s="11"/>
      <c r="D218" s="11"/>
      <c r="E218" s="11"/>
      <c r="F218" s="11"/>
      <c r="G218" s="27"/>
      <c r="H218" s="11"/>
      <c r="I218" s="11" t="s">
        <v>48</v>
      </c>
      <c r="J218" s="11"/>
      <c r="K218" s="11"/>
      <c r="L218" s="11"/>
      <c r="M218" s="11"/>
      <c r="N218" s="27"/>
      <c r="O218" s="11"/>
      <c r="P218" s="11" t="s">
        <v>48</v>
      </c>
      <c r="Q218" s="11"/>
      <c r="R218" s="11"/>
      <c r="S218" s="11"/>
      <c r="T218" s="11"/>
      <c r="U218" s="27"/>
      <c r="V218" s="11"/>
      <c r="W218" s="11" t="s">
        <v>48</v>
      </c>
      <c r="AB218" s="12" t="s">
        <v>48</v>
      </c>
      <c r="AC218" s="12" t="s">
        <v>48</v>
      </c>
      <c r="AD218" s="12" t="s">
        <v>48</v>
      </c>
      <c r="AE218" s="11"/>
      <c r="AF218" s="11"/>
      <c r="AG218" s="11"/>
      <c r="AH218" s="11"/>
      <c r="AI218" s="27"/>
      <c r="AJ218" s="11"/>
      <c r="AK218" s="11" t="s">
        <v>48</v>
      </c>
      <c r="AP218" s="12" t="s">
        <v>48</v>
      </c>
      <c r="AQ218" s="12" t="s">
        <v>48</v>
      </c>
      <c r="AR218" s="12" t="s">
        <v>48</v>
      </c>
      <c r="AS218" s="11"/>
      <c r="AT218" s="11"/>
      <c r="AU218" s="11"/>
      <c r="AV218" s="11"/>
      <c r="AW218" s="27"/>
      <c r="AX218" s="11"/>
      <c r="AY218" s="11" t="s">
        <v>48</v>
      </c>
      <c r="BD218" s="12" t="s">
        <v>48</v>
      </c>
      <c r="BE218" s="12" t="s">
        <v>48</v>
      </c>
      <c r="BF218" s="12" t="s">
        <v>48</v>
      </c>
      <c r="BG218" s="11"/>
      <c r="BH218" s="11"/>
      <c r="BI218" s="11"/>
      <c r="BJ218" s="11"/>
      <c r="BK218" s="27"/>
      <c r="BL218" s="11"/>
      <c r="BM218" s="11" t="s">
        <v>48</v>
      </c>
      <c r="BR218" s="12" t="s">
        <v>48</v>
      </c>
      <c r="BS218" s="12" t="s">
        <v>48</v>
      </c>
      <c r="BT218" s="12" t="s">
        <v>48</v>
      </c>
      <c r="BU218" s="11"/>
      <c r="BV218" s="11"/>
      <c r="BW218" s="11"/>
      <c r="BX218" s="11"/>
      <c r="BY218" s="27"/>
      <c r="BZ218" s="11"/>
      <c r="CA218" s="11" t="s">
        <v>48</v>
      </c>
      <c r="CF218" s="12" t="s">
        <v>48</v>
      </c>
      <c r="CG218" s="12" t="s">
        <v>48</v>
      </c>
      <c r="CH218" s="12" t="s">
        <v>48</v>
      </c>
      <c r="CI218" s="11"/>
      <c r="CJ218" s="11"/>
      <c r="CK218" s="11"/>
      <c r="CL218" s="11"/>
      <c r="CM218" s="27"/>
      <c r="CN218" s="11"/>
      <c r="CO218" s="11" t="s">
        <v>48</v>
      </c>
      <c r="CT218" s="12" t="s">
        <v>48</v>
      </c>
      <c r="CU218" s="12" t="s">
        <v>48</v>
      </c>
      <c r="CV218" s="12" t="s">
        <v>48</v>
      </c>
      <c r="CW218" s="11"/>
      <c r="CX218" s="11"/>
      <c r="CY218" s="11"/>
      <c r="CZ218" s="11"/>
      <c r="DA218" s="27"/>
      <c r="DB218" s="11"/>
      <c r="DC218" s="11" t="s">
        <v>48</v>
      </c>
      <c r="DH218" s="12" t="s">
        <v>48</v>
      </c>
      <c r="DI218" s="12" t="s">
        <v>48</v>
      </c>
      <c r="DJ218" s="12" t="s">
        <v>48</v>
      </c>
      <c r="DK218" s="11"/>
      <c r="DL218" s="11"/>
      <c r="DM218" s="11"/>
      <c r="DN218" s="11"/>
      <c r="DO218" s="27"/>
      <c r="DP218" s="11"/>
      <c r="DQ218" s="11" t="s">
        <v>48</v>
      </c>
      <c r="DV218" s="12" t="s">
        <v>48</v>
      </c>
      <c r="DW218" s="12" t="s">
        <v>48</v>
      </c>
      <c r="DX218" s="12" t="s">
        <v>48</v>
      </c>
      <c r="DY218" s="11"/>
      <c r="DZ218" s="11"/>
      <c r="EA218" s="11"/>
      <c r="EB218" s="11"/>
      <c r="EC218" s="27"/>
      <c r="ED218" s="11"/>
      <c r="EE218" s="11" t="s">
        <v>48</v>
      </c>
      <c r="EJ218" s="12" t="s">
        <v>48</v>
      </c>
      <c r="EK218" s="12" t="s">
        <v>48</v>
      </c>
      <c r="EL218" s="12" t="s">
        <v>48</v>
      </c>
      <c r="EM218" s="11"/>
      <c r="EN218" s="11"/>
      <c r="EO218" s="11"/>
      <c r="EP218" s="11"/>
      <c r="EQ218" s="27"/>
      <c r="ER218" s="11"/>
      <c r="ES218" s="11" t="s">
        <v>48</v>
      </c>
      <c r="EX218" s="12" t="s">
        <v>48</v>
      </c>
      <c r="EY218" s="12" t="s">
        <v>48</v>
      </c>
      <c r="EZ218" s="12" t="s">
        <v>48</v>
      </c>
      <c r="FA218" s="11"/>
      <c r="FB218" s="11"/>
      <c r="FC218" s="11"/>
      <c r="FD218" s="11"/>
      <c r="FE218" s="27"/>
      <c r="FF218" s="11"/>
      <c r="FG218" s="11" t="s">
        <v>48</v>
      </c>
      <c r="FL218" s="12" t="s">
        <v>48</v>
      </c>
      <c r="FM218" s="12" t="s">
        <v>48</v>
      </c>
      <c r="FN218" s="12" t="s">
        <v>48</v>
      </c>
      <c r="FO218" s="11"/>
      <c r="FP218" s="11"/>
      <c r="FQ218" s="11"/>
      <c r="FR218" s="11"/>
      <c r="FS218" s="27"/>
      <c r="FT218" s="11"/>
      <c r="FU218" s="11" t="s">
        <v>48</v>
      </c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N218" s="12" t="s">
        <v>48</v>
      </c>
      <c r="GO218" s="12" t="s">
        <v>48</v>
      </c>
      <c r="GP218" s="12" t="s">
        <v>48</v>
      </c>
      <c r="GQ218" s="11"/>
      <c r="GR218" s="11"/>
      <c r="GS218" s="11"/>
      <c r="GT218" s="11"/>
      <c r="GU218" s="27"/>
      <c r="GV218" s="11"/>
      <c r="GW218" s="11" t="s">
        <v>48</v>
      </c>
      <c r="GX218" s="11"/>
      <c r="GY218" s="11"/>
      <c r="GZ218" s="11"/>
      <c r="HA218" s="11"/>
      <c r="HB218" s="11"/>
      <c r="HC218" s="11"/>
      <c r="HD218" s="11"/>
      <c r="HI218" s="12" t="s">
        <v>48</v>
      </c>
      <c r="HJ218" s="12" t="s">
        <v>48</v>
      </c>
      <c r="HK218" s="12" t="s">
        <v>48</v>
      </c>
      <c r="HL218" s="11"/>
      <c r="HM218" s="11"/>
      <c r="HN218" s="11"/>
      <c r="HO218" s="11"/>
      <c r="HP218" s="27"/>
      <c r="HQ218" s="11"/>
      <c r="HR218" s="11" t="s">
        <v>48</v>
      </c>
      <c r="HW218" s="12" t="s">
        <v>48</v>
      </c>
      <c r="HX218" s="12" t="s">
        <v>48</v>
      </c>
      <c r="HY218" s="12" t="s">
        <v>48</v>
      </c>
    </row>
    <row r="219" spans="2:233" x14ac:dyDescent="0.2">
      <c r="B219" s="8">
        <v>44115</v>
      </c>
      <c r="C219" s="11"/>
      <c r="D219" s="11"/>
      <c r="E219" s="11"/>
      <c r="F219" s="11"/>
      <c r="G219" s="27"/>
      <c r="H219" s="11"/>
      <c r="I219" s="11" t="s">
        <v>48</v>
      </c>
      <c r="J219" s="11"/>
      <c r="K219" s="11"/>
      <c r="L219" s="11"/>
      <c r="M219" s="11"/>
      <c r="N219" s="27"/>
      <c r="O219" s="11"/>
      <c r="P219" s="11" t="s">
        <v>48</v>
      </c>
      <c r="Q219" s="11"/>
      <c r="R219" s="11"/>
      <c r="S219" s="11"/>
      <c r="T219" s="11"/>
      <c r="U219" s="27"/>
      <c r="V219" s="11"/>
      <c r="W219" s="11" t="s">
        <v>48</v>
      </c>
      <c r="AB219" s="12" t="s">
        <v>48</v>
      </c>
      <c r="AC219" s="12" t="s">
        <v>48</v>
      </c>
      <c r="AD219" s="12" t="s">
        <v>48</v>
      </c>
      <c r="AE219" s="11"/>
      <c r="AF219" s="11"/>
      <c r="AG219" s="11"/>
      <c r="AH219" s="11"/>
      <c r="AI219" s="27"/>
      <c r="AJ219" s="11"/>
      <c r="AK219" s="11" t="s">
        <v>48</v>
      </c>
      <c r="AP219" s="12" t="s">
        <v>48</v>
      </c>
      <c r="AQ219" s="12" t="s">
        <v>48</v>
      </c>
      <c r="AR219" s="12" t="s">
        <v>48</v>
      </c>
      <c r="AS219" s="11"/>
      <c r="AT219" s="11"/>
      <c r="AU219" s="11"/>
      <c r="AV219" s="11"/>
      <c r="AW219" s="27"/>
      <c r="AX219" s="11"/>
      <c r="AY219" s="11" t="s">
        <v>48</v>
      </c>
      <c r="BD219" s="12" t="s">
        <v>48</v>
      </c>
      <c r="BE219" s="12" t="s">
        <v>48</v>
      </c>
      <c r="BF219" s="12" t="s">
        <v>48</v>
      </c>
      <c r="BG219" s="11"/>
      <c r="BH219" s="11"/>
      <c r="BI219" s="11"/>
      <c r="BJ219" s="11"/>
      <c r="BK219" s="27"/>
      <c r="BL219" s="11"/>
      <c r="BM219" s="11" t="s">
        <v>48</v>
      </c>
      <c r="BR219" s="12" t="s">
        <v>48</v>
      </c>
      <c r="BS219" s="12" t="s">
        <v>48</v>
      </c>
      <c r="BT219" s="12" t="s">
        <v>48</v>
      </c>
      <c r="BU219" s="11"/>
      <c r="BV219" s="11"/>
      <c r="BW219" s="11"/>
      <c r="BX219" s="11"/>
      <c r="BY219" s="27"/>
      <c r="BZ219" s="11"/>
      <c r="CA219" s="11" t="s">
        <v>48</v>
      </c>
      <c r="CF219" s="12" t="s">
        <v>48</v>
      </c>
      <c r="CG219" s="12" t="s">
        <v>48</v>
      </c>
      <c r="CH219" s="12" t="s">
        <v>48</v>
      </c>
      <c r="CI219" s="11"/>
      <c r="CJ219" s="11"/>
      <c r="CK219" s="11"/>
      <c r="CL219" s="11"/>
      <c r="CM219" s="27"/>
      <c r="CN219" s="11"/>
      <c r="CO219" s="11" t="s">
        <v>48</v>
      </c>
      <c r="CT219" s="12" t="s">
        <v>48</v>
      </c>
      <c r="CU219" s="12" t="s">
        <v>48</v>
      </c>
      <c r="CV219" s="12" t="s">
        <v>48</v>
      </c>
      <c r="CW219" s="11"/>
      <c r="CX219" s="11"/>
      <c r="CY219" s="11"/>
      <c r="CZ219" s="11"/>
      <c r="DA219" s="27"/>
      <c r="DB219" s="11"/>
      <c r="DC219" s="11" t="s">
        <v>48</v>
      </c>
      <c r="DH219" s="12" t="s">
        <v>48</v>
      </c>
      <c r="DI219" s="12" t="s">
        <v>48</v>
      </c>
      <c r="DJ219" s="12" t="s">
        <v>48</v>
      </c>
      <c r="DK219" s="11"/>
      <c r="DL219" s="11"/>
      <c r="DM219" s="11"/>
      <c r="DN219" s="11"/>
      <c r="DO219" s="27"/>
      <c r="DP219" s="11"/>
      <c r="DQ219" s="11" t="s">
        <v>48</v>
      </c>
      <c r="DV219" s="12" t="s">
        <v>48</v>
      </c>
      <c r="DW219" s="12" t="s">
        <v>48</v>
      </c>
      <c r="DX219" s="12" t="s">
        <v>48</v>
      </c>
      <c r="DY219" s="11"/>
      <c r="DZ219" s="11"/>
      <c r="EA219" s="11"/>
      <c r="EB219" s="11"/>
      <c r="EC219" s="27"/>
      <c r="ED219" s="11"/>
      <c r="EE219" s="11" t="s">
        <v>48</v>
      </c>
      <c r="EJ219" s="12" t="s">
        <v>48</v>
      </c>
      <c r="EK219" s="12" t="s">
        <v>48</v>
      </c>
      <c r="EL219" s="12" t="s">
        <v>48</v>
      </c>
      <c r="EM219" s="11"/>
      <c r="EN219" s="11"/>
      <c r="EO219" s="11"/>
      <c r="EP219" s="11"/>
      <c r="EQ219" s="27"/>
      <c r="ER219" s="11"/>
      <c r="ES219" s="11" t="s">
        <v>48</v>
      </c>
      <c r="EX219" s="12" t="s">
        <v>48</v>
      </c>
      <c r="EY219" s="12" t="s">
        <v>48</v>
      </c>
      <c r="EZ219" s="12" t="s">
        <v>48</v>
      </c>
      <c r="FA219" s="11"/>
      <c r="FB219" s="11"/>
      <c r="FC219" s="11"/>
      <c r="FD219" s="11"/>
      <c r="FE219" s="27"/>
      <c r="FF219" s="11"/>
      <c r="FG219" s="11" t="s">
        <v>48</v>
      </c>
      <c r="FL219" s="12" t="s">
        <v>48</v>
      </c>
      <c r="FM219" s="12" t="s">
        <v>48</v>
      </c>
      <c r="FN219" s="12" t="s">
        <v>48</v>
      </c>
      <c r="FO219" s="11"/>
      <c r="FP219" s="11"/>
      <c r="FQ219" s="11"/>
      <c r="FR219" s="11"/>
      <c r="FS219" s="27"/>
      <c r="FT219" s="11"/>
      <c r="FU219" s="11" t="s">
        <v>48</v>
      </c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N219" s="12" t="s">
        <v>48</v>
      </c>
      <c r="GO219" s="12" t="s">
        <v>48</v>
      </c>
      <c r="GP219" s="12" t="s">
        <v>48</v>
      </c>
      <c r="GQ219" s="11"/>
      <c r="GR219" s="11"/>
      <c r="GS219" s="11"/>
      <c r="GT219" s="11"/>
      <c r="GU219" s="27"/>
      <c r="GV219" s="11"/>
      <c r="GW219" s="11" t="s">
        <v>48</v>
      </c>
      <c r="GX219" s="11"/>
      <c r="GY219" s="11"/>
      <c r="GZ219" s="11"/>
      <c r="HA219" s="11"/>
      <c r="HB219" s="11"/>
      <c r="HC219" s="11"/>
      <c r="HD219" s="11"/>
      <c r="HI219" s="12" t="s">
        <v>48</v>
      </c>
      <c r="HJ219" s="12" t="s">
        <v>48</v>
      </c>
      <c r="HK219" s="12" t="s">
        <v>48</v>
      </c>
      <c r="HL219" s="11"/>
      <c r="HM219" s="11"/>
      <c r="HN219" s="11"/>
      <c r="HO219" s="11"/>
      <c r="HP219" s="27"/>
      <c r="HQ219" s="11"/>
      <c r="HR219" s="11" t="s">
        <v>48</v>
      </c>
      <c r="HW219" s="12" t="s">
        <v>48</v>
      </c>
      <c r="HX219" s="12" t="s">
        <v>48</v>
      </c>
      <c r="HY219" s="12" t="s">
        <v>48</v>
      </c>
    </row>
    <row r="220" spans="2:233" x14ac:dyDescent="0.2">
      <c r="B220" s="8">
        <v>44116</v>
      </c>
      <c r="C220" s="11"/>
      <c r="D220" s="11"/>
      <c r="E220" s="11"/>
      <c r="F220" s="11"/>
      <c r="G220" s="27"/>
      <c r="H220" s="11"/>
      <c r="I220" s="11" t="s">
        <v>48</v>
      </c>
      <c r="J220" s="11"/>
      <c r="K220" s="11"/>
      <c r="L220" s="11"/>
      <c r="M220" s="11"/>
      <c r="N220" s="27"/>
      <c r="O220" s="11"/>
      <c r="P220" s="11" t="s">
        <v>48</v>
      </c>
      <c r="Q220" s="11"/>
      <c r="R220" s="11"/>
      <c r="S220" s="11"/>
      <c r="T220" s="11"/>
      <c r="U220" s="27"/>
      <c r="V220" s="11"/>
      <c r="W220" s="11" t="s">
        <v>48</v>
      </c>
      <c r="AB220" s="12" t="s">
        <v>48</v>
      </c>
      <c r="AC220" s="12" t="s">
        <v>48</v>
      </c>
      <c r="AD220" s="12" t="s">
        <v>48</v>
      </c>
      <c r="AE220" s="11"/>
      <c r="AF220" s="11"/>
      <c r="AG220" s="11"/>
      <c r="AH220" s="11"/>
      <c r="AI220" s="27"/>
      <c r="AJ220" s="11"/>
      <c r="AK220" s="11" t="s">
        <v>48</v>
      </c>
      <c r="AP220" s="12" t="s">
        <v>48</v>
      </c>
      <c r="AQ220" s="12" t="s">
        <v>48</v>
      </c>
      <c r="AR220" s="12" t="s">
        <v>48</v>
      </c>
      <c r="AS220" s="11"/>
      <c r="AT220" s="11"/>
      <c r="AU220" s="11"/>
      <c r="AV220" s="11"/>
      <c r="AW220" s="27"/>
      <c r="AX220" s="11"/>
      <c r="AY220" s="11" t="s">
        <v>48</v>
      </c>
      <c r="BD220" s="12" t="s">
        <v>48</v>
      </c>
      <c r="BE220" s="12" t="s">
        <v>48</v>
      </c>
      <c r="BF220" s="12" t="s">
        <v>48</v>
      </c>
      <c r="BG220" s="11"/>
      <c r="BH220" s="11"/>
      <c r="BI220" s="11"/>
      <c r="BJ220" s="11"/>
      <c r="BK220" s="27"/>
      <c r="BL220" s="11"/>
      <c r="BM220" s="11" t="s">
        <v>48</v>
      </c>
      <c r="BR220" s="12" t="s">
        <v>48</v>
      </c>
      <c r="BS220" s="12" t="s">
        <v>48</v>
      </c>
      <c r="BT220" s="12" t="s">
        <v>48</v>
      </c>
      <c r="BU220" s="11"/>
      <c r="BV220" s="11"/>
      <c r="BW220" s="11"/>
      <c r="BX220" s="11"/>
      <c r="BY220" s="27"/>
      <c r="BZ220" s="11"/>
      <c r="CA220" s="11" t="s">
        <v>48</v>
      </c>
      <c r="CF220" s="12" t="s">
        <v>48</v>
      </c>
      <c r="CG220" s="12" t="s">
        <v>48</v>
      </c>
      <c r="CH220" s="12" t="s">
        <v>48</v>
      </c>
      <c r="CI220" s="11"/>
      <c r="CJ220" s="11"/>
      <c r="CK220" s="11"/>
      <c r="CL220" s="11"/>
      <c r="CM220" s="27"/>
      <c r="CN220" s="11"/>
      <c r="CO220" s="11" t="s">
        <v>48</v>
      </c>
      <c r="CT220" s="12" t="s">
        <v>48</v>
      </c>
      <c r="CU220" s="12" t="s">
        <v>48</v>
      </c>
      <c r="CV220" s="12" t="s">
        <v>48</v>
      </c>
      <c r="CW220" s="11"/>
      <c r="CX220" s="11"/>
      <c r="CY220" s="11"/>
      <c r="CZ220" s="11"/>
      <c r="DA220" s="27"/>
      <c r="DB220" s="11"/>
      <c r="DC220" s="11" t="s">
        <v>48</v>
      </c>
      <c r="DH220" s="12" t="s">
        <v>48</v>
      </c>
      <c r="DI220" s="12" t="s">
        <v>48</v>
      </c>
      <c r="DJ220" s="12" t="s">
        <v>48</v>
      </c>
      <c r="DK220" s="11"/>
      <c r="DL220" s="11"/>
      <c r="DM220" s="11"/>
      <c r="DN220" s="11"/>
      <c r="DO220" s="27"/>
      <c r="DP220" s="11"/>
      <c r="DQ220" s="11" t="s">
        <v>48</v>
      </c>
      <c r="DV220" s="12" t="s">
        <v>48</v>
      </c>
      <c r="DW220" s="12" t="s">
        <v>48</v>
      </c>
      <c r="DX220" s="12" t="s">
        <v>48</v>
      </c>
      <c r="DY220" s="11"/>
      <c r="DZ220" s="11"/>
      <c r="EA220" s="11"/>
      <c r="EB220" s="11"/>
      <c r="EC220" s="27"/>
      <c r="ED220" s="11"/>
      <c r="EE220" s="11" t="s">
        <v>48</v>
      </c>
      <c r="EJ220" s="12" t="s">
        <v>48</v>
      </c>
      <c r="EK220" s="12" t="s">
        <v>48</v>
      </c>
      <c r="EL220" s="12" t="s">
        <v>48</v>
      </c>
      <c r="EM220" s="11"/>
      <c r="EN220" s="11"/>
      <c r="EO220" s="11"/>
      <c r="EP220" s="11"/>
      <c r="EQ220" s="27"/>
      <c r="ER220" s="11"/>
      <c r="ES220" s="11" t="s">
        <v>48</v>
      </c>
      <c r="EX220" s="12" t="s">
        <v>48</v>
      </c>
      <c r="EY220" s="12" t="s">
        <v>48</v>
      </c>
      <c r="EZ220" s="12" t="s">
        <v>48</v>
      </c>
      <c r="FA220" s="11"/>
      <c r="FB220" s="11"/>
      <c r="FC220" s="11"/>
      <c r="FD220" s="11"/>
      <c r="FE220" s="27"/>
      <c r="FF220" s="11"/>
      <c r="FG220" s="11" t="s">
        <v>48</v>
      </c>
      <c r="FL220" s="12" t="s">
        <v>48</v>
      </c>
      <c r="FM220" s="12" t="s">
        <v>48</v>
      </c>
      <c r="FN220" s="12" t="s">
        <v>48</v>
      </c>
      <c r="FO220" s="11"/>
      <c r="FP220" s="11"/>
      <c r="FQ220" s="11"/>
      <c r="FR220" s="11"/>
      <c r="FS220" s="27"/>
      <c r="FT220" s="11"/>
      <c r="FU220" s="11" t="s">
        <v>48</v>
      </c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N220" s="12" t="s">
        <v>48</v>
      </c>
      <c r="GO220" s="12" t="s">
        <v>48</v>
      </c>
      <c r="GP220" s="12" t="s">
        <v>48</v>
      </c>
      <c r="GQ220" s="11"/>
      <c r="GR220" s="11"/>
      <c r="GS220" s="11"/>
      <c r="GT220" s="11"/>
      <c r="GU220" s="27"/>
      <c r="GV220" s="11"/>
      <c r="GW220" s="11" t="s">
        <v>48</v>
      </c>
      <c r="GX220" s="11"/>
      <c r="GY220" s="11"/>
      <c r="GZ220" s="11"/>
      <c r="HA220" s="11"/>
      <c r="HB220" s="11"/>
      <c r="HC220" s="11"/>
      <c r="HD220" s="11"/>
      <c r="HI220" s="12" t="s">
        <v>48</v>
      </c>
      <c r="HJ220" s="12" t="s">
        <v>48</v>
      </c>
      <c r="HK220" s="12" t="s">
        <v>48</v>
      </c>
      <c r="HL220" s="11"/>
      <c r="HM220" s="11"/>
      <c r="HN220" s="11"/>
      <c r="HO220" s="11"/>
      <c r="HP220" s="27"/>
      <c r="HQ220" s="11"/>
      <c r="HR220" s="11" t="s">
        <v>48</v>
      </c>
      <c r="HW220" s="12" t="s">
        <v>48</v>
      </c>
      <c r="HX220" s="12" t="s">
        <v>48</v>
      </c>
      <c r="HY220" s="12" t="s">
        <v>48</v>
      </c>
    </row>
    <row r="221" spans="2:233" x14ac:dyDescent="0.2">
      <c r="B221" s="8">
        <v>44117</v>
      </c>
      <c r="C221" s="11"/>
      <c r="D221" s="11"/>
      <c r="E221" s="11"/>
      <c r="F221" s="11"/>
      <c r="G221" s="27"/>
      <c r="H221" s="11"/>
      <c r="I221" s="11" t="s">
        <v>48</v>
      </c>
      <c r="J221" s="11"/>
      <c r="K221" s="11"/>
      <c r="L221" s="11"/>
      <c r="M221" s="11"/>
      <c r="N221" s="27"/>
      <c r="O221" s="11"/>
      <c r="P221" s="11" t="s">
        <v>48</v>
      </c>
      <c r="Q221" s="11"/>
      <c r="R221" s="11"/>
      <c r="S221" s="11"/>
      <c r="T221" s="11"/>
      <c r="U221" s="27"/>
      <c r="V221" s="11"/>
      <c r="W221" s="11" t="s">
        <v>48</v>
      </c>
      <c r="AB221" s="12" t="s">
        <v>48</v>
      </c>
      <c r="AC221" s="12" t="s">
        <v>48</v>
      </c>
      <c r="AD221" s="12" t="s">
        <v>48</v>
      </c>
      <c r="AE221" s="11"/>
      <c r="AF221" s="11"/>
      <c r="AG221" s="11"/>
      <c r="AH221" s="11"/>
      <c r="AI221" s="27"/>
      <c r="AJ221" s="11"/>
      <c r="AK221" s="11" t="s">
        <v>48</v>
      </c>
      <c r="AP221" s="12" t="s">
        <v>48</v>
      </c>
      <c r="AQ221" s="12" t="s">
        <v>48</v>
      </c>
      <c r="AR221" s="12" t="s">
        <v>48</v>
      </c>
      <c r="AS221" s="11"/>
      <c r="AT221" s="11"/>
      <c r="AU221" s="11"/>
      <c r="AV221" s="11"/>
      <c r="AW221" s="27"/>
      <c r="AX221" s="11"/>
      <c r="AY221" s="11" t="s">
        <v>48</v>
      </c>
      <c r="BD221" s="12" t="s">
        <v>48</v>
      </c>
      <c r="BE221" s="12" t="s">
        <v>48</v>
      </c>
      <c r="BF221" s="12" t="s">
        <v>48</v>
      </c>
      <c r="BG221" s="11"/>
      <c r="BH221" s="11"/>
      <c r="BI221" s="11"/>
      <c r="BJ221" s="11"/>
      <c r="BK221" s="27"/>
      <c r="BL221" s="11"/>
      <c r="BM221" s="11" t="s">
        <v>48</v>
      </c>
      <c r="BR221" s="12" t="s">
        <v>48</v>
      </c>
      <c r="BS221" s="12" t="s">
        <v>48</v>
      </c>
      <c r="BT221" s="12" t="s">
        <v>48</v>
      </c>
      <c r="BU221" s="11"/>
      <c r="BV221" s="11"/>
      <c r="BW221" s="11"/>
      <c r="BX221" s="11"/>
      <c r="BY221" s="27"/>
      <c r="BZ221" s="11"/>
      <c r="CA221" s="11" t="s">
        <v>48</v>
      </c>
      <c r="CF221" s="12" t="s">
        <v>48</v>
      </c>
      <c r="CG221" s="12" t="s">
        <v>48</v>
      </c>
      <c r="CH221" s="12" t="s">
        <v>48</v>
      </c>
      <c r="CI221" s="11"/>
      <c r="CJ221" s="11"/>
      <c r="CK221" s="11"/>
      <c r="CL221" s="11"/>
      <c r="CM221" s="27"/>
      <c r="CN221" s="11"/>
      <c r="CO221" s="11" t="s">
        <v>48</v>
      </c>
      <c r="CT221" s="12" t="s">
        <v>48</v>
      </c>
      <c r="CU221" s="12" t="s">
        <v>48</v>
      </c>
      <c r="CV221" s="12" t="s">
        <v>48</v>
      </c>
      <c r="CW221" s="11"/>
      <c r="CX221" s="11"/>
      <c r="CY221" s="11"/>
      <c r="CZ221" s="11"/>
      <c r="DA221" s="27"/>
      <c r="DB221" s="11"/>
      <c r="DC221" s="11" t="s">
        <v>48</v>
      </c>
      <c r="DH221" s="12" t="s">
        <v>48</v>
      </c>
      <c r="DI221" s="12" t="s">
        <v>48</v>
      </c>
      <c r="DJ221" s="12" t="s">
        <v>48</v>
      </c>
      <c r="DK221" s="11"/>
      <c r="DL221" s="11"/>
      <c r="DM221" s="11"/>
      <c r="DN221" s="11"/>
      <c r="DO221" s="27"/>
      <c r="DP221" s="11"/>
      <c r="DQ221" s="11" t="s">
        <v>48</v>
      </c>
      <c r="DV221" s="12" t="s">
        <v>48</v>
      </c>
      <c r="DW221" s="12" t="s">
        <v>48</v>
      </c>
      <c r="DX221" s="12" t="s">
        <v>48</v>
      </c>
      <c r="DY221" s="11"/>
      <c r="DZ221" s="11"/>
      <c r="EA221" s="11"/>
      <c r="EB221" s="11"/>
      <c r="EC221" s="27"/>
      <c r="ED221" s="11"/>
      <c r="EE221" s="11" t="s">
        <v>48</v>
      </c>
      <c r="EJ221" s="12" t="s">
        <v>48</v>
      </c>
      <c r="EK221" s="12" t="s">
        <v>48</v>
      </c>
      <c r="EL221" s="12" t="s">
        <v>48</v>
      </c>
      <c r="EM221" s="11"/>
      <c r="EN221" s="11"/>
      <c r="EO221" s="11"/>
      <c r="EP221" s="11"/>
      <c r="EQ221" s="27"/>
      <c r="ER221" s="11"/>
      <c r="ES221" s="11" t="s">
        <v>48</v>
      </c>
      <c r="EX221" s="12" t="s">
        <v>48</v>
      </c>
      <c r="EY221" s="12" t="s">
        <v>48</v>
      </c>
      <c r="EZ221" s="12" t="s">
        <v>48</v>
      </c>
      <c r="FA221" s="11"/>
      <c r="FB221" s="11"/>
      <c r="FC221" s="11"/>
      <c r="FD221" s="11"/>
      <c r="FE221" s="27"/>
      <c r="FF221" s="11"/>
      <c r="FG221" s="11" t="s">
        <v>48</v>
      </c>
      <c r="FL221" s="12" t="s">
        <v>48</v>
      </c>
      <c r="FM221" s="12" t="s">
        <v>48</v>
      </c>
      <c r="FN221" s="12" t="s">
        <v>48</v>
      </c>
      <c r="FO221" s="11"/>
      <c r="FP221" s="11"/>
      <c r="FQ221" s="11"/>
      <c r="FR221" s="11"/>
      <c r="FS221" s="27"/>
      <c r="FT221" s="11"/>
      <c r="FU221" s="11" t="s">
        <v>48</v>
      </c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N221" s="12" t="s">
        <v>48</v>
      </c>
      <c r="GO221" s="12" t="s">
        <v>48</v>
      </c>
      <c r="GP221" s="12" t="s">
        <v>48</v>
      </c>
      <c r="GQ221" s="11"/>
      <c r="GR221" s="11"/>
      <c r="GS221" s="11"/>
      <c r="GT221" s="11"/>
      <c r="GU221" s="27"/>
      <c r="GV221" s="11"/>
      <c r="GW221" s="11" t="s">
        <v>48</v>
      </c>
      <c r="GX221" s="11"/>
      <c r="GY221" s="11"/>
      <c r="GZ221" s="11"/>
      <c r="HA221" s="11"/>
      <c r="HB221" s="11"/>
      <c r="HC221" s="11"/>
      <c r="HD221" s="11"/>
      <c r="HI221" s="12" t="s">
        <v>48</v>
      </c>
      <c r="HJ221" s="12" t="s">
        <v>48</v>
      </c>
      <c r="HK221" s="12" t="s">
        <v>48</v>
      </c>
      <c r="HL221" s="11"/>
      <c r="HM221" s="11"/>
      <c r="HN221" s="11"/>
      <c r="HO221" s="11"/>
      <c r="HP221" s="27"/>
      <c r="HQ221" s="11"/>
      <c r="HR221" s="11" t="s">
        <v>48</v>
      </c>
      <c r="HW221" s="12" t="s">
        <v>48</v>
      </c>
      <c r="HX221" s="12" t="s">
        <v>48</v>
      </c>
      <c r="HY221" s="12" t="s">
        <v>48</v>
      </c>
    </row>
    <row r="222" spans="2:233" x14ac:dyDescent="0.2">
      <c r="B222" s="8">
        <v>44118</v>
      </c>
      <c r="C222" s="11"/>
      <c r="D222" s="11"/>
      <c r="E222" s="11"/>
      <c r="F222" s="11"/>
      <c r="G222" s="27"/>
      <c r="H222" s="11"/>
      <c r="I222" s="11" t="s">
        <v>48</v>
      </c>
      <c r="J222" s="11"/>
      <c r="K222" s="11"/>
      <c r="L222" s="11"/>
      <c r="M222" s="11"/>
      <c r="N222" s="27"/>
      <c r="O222" s="11"/>
      <c r="P222" s="11" t="s">
        <v>48</v>
      </c>
      <c r="Q222" s="11"/>
      <c r="R222" s="11"/>
      <c r="S222" s="11"/>
      <c r="T222" s="11"/>
      <c r="U222" s="27"/>
      <c r="V222" s="11"/>
      <c r="W222" s="11" t="s">
        <v>48</v>
      </c>
      <c r="AB222" s="12" t="s">
        <v>48</v>
      </c>
      <c r="AC222" s="12" t="s">
        <v>48</v>
      </c>
      <c r="AD222" s="12" t="s">
        <v>48</v>
      </c>
      <c r="AE222" s="11"/>
      <c r="AF222" s="11"/>
      <c r="AG222" s="11"/>
      <c r="AH222" s="11"/>
      <c r="AI222" s="27"/>
      <c r="AJ222" s="11"/>
      <c r="AK222" s="11" t="s">
        <v>48</v>
      </c>
      <c r="AP222" s="12" t="s">
        <v>48</v>
      </c>
      <c r="AQ222" s="12" t="s">
        <v>48</v>
      </c>
      <c r="AR222" s="12" t="s">
        <v>48</v>
      </c>
      <c r="AS222" s="11"/>
      <c r="AT222" s="11"/>
      <c r="AU222" s="11"/>
      <c r="AV222" s="11"/>
      <c r="AW222" s="27"/>
      <c r="AX222" s="11"/>
      <c r="AY222" s="11" t="s">
        <v>48</v>
      </c>
      <c r="BD222" s="12" t="s">
        <v>48</v>
      </c>
      <c r="BE222" s="12" t="s">
        <v>48</v>
      </c>
      <c r="BF222" s="12" t="s">
        <v>48</v>
      </c>
      <c r="BG222" s="11"/>
      <c r="BH222" s="11"/>
      <c r="BI222" s="11"/>
      <c r="BJ222" s="11"/>
      <c r="BK222" s="27"/>
      <c r="BL222" s="11"/>
      <c r="BM222" s="11" t="s">
        <v>48</v>
      </c>
      <c r="BR222" s="12" t="s">
        <v>48</v>
      </c>
      <c r="BS222" s="12" t="s">
        <v>48</v>
      </c>
      <c r="BT222" s="12" t="s">
        <v>48</v>
      </c>
      <c r="BU222" s="11"/>
      <c r="BV222" s="11"/>
      <c r="BW222" s="11"/>
      <c r="BX222" s="11"/>
      <c r="BY222" s="27"/>
      <c r="BZ222" s="11"/>
      <c r="CA222" s="11" t="s">
        <v>48</v>
      </c>
      <c r="CF222" s="12" t="s">
        <v>48</v>
      </c>
      <c r="CG222" s="12" t="s">
        <v>48</v>
      </c>
      <c r="CH222" s="12" t="s">
        <v>48</v>
      </c>
      <c r="CI222" s="11"/>
      <c r="CJ222" s="11"/>
      <c r="CK222" s="11"/>
      <c r="CL222" s="11"/>
      <c r="CM222" s="27"/>
      <c r="CN222" s="11"/>
      <c r="CO222" s="11" t="s">
        <v>48</v>
      </c>
      <c r="CT222" s="12" t="s">
        <v>48</v>
      </c>
      <c r="CU222" s="12" t="s">
        <v>48</v>
      </c>
      <c r="CV222" s="12" t="s">
        <v>48</v>
      </c>
      <c r="CW222" s="11"/>
      <c r="CX222" s="11"/>
      <c r="CY222" s="11"/>
      <c r="CZ222" s="11"/>
      <c r="DA222" s="27"/>
      <c r="DB222" s="11"/>
      <c r="DC222" s="11" t="s">
        <v>48</v>
      </c>
      <c r="DH222" s="12" t="s">
        <v>48</v>
      </c>
      <c r="DI222" s="12" t="s">
        <v>48</v>
      </c>
      <c r="DJ222" s="12" t="s">
        <v>48</v>
      </c>
      <c r="DK222" s="11"/>
      <c r="DL222" s="11"/>
      <c r="DM222" s="11"/>
      <c r="DN222" s="11"/>
      <c r="DO222" s="27"/>
      <c r="DP222" s="11"/>
      <c r="DQ222" s="11" t="s">
        <v>48</v>
      </c>
      <c r="DV222" s="12" t="s">
        <v>48</v>
      </c>
      <c r="DW222" s="12" t="s">
        <v>48</v>
      </c>
      <c r="DX222" s="12" t="s">
        <v>48</v>
      </c>
      <c r="DY222" s="11"/>
      <c r="DZ222" s="11"/>
      <c r="EA222" s="11"/>
      <c r="EB222" s="11"/>
      <c r="EC222" s="27"/>
      <c r="ED222" s="11"/>
      <c r="EE222" s="11" t="s">
        <v>48</v>
      </c>
      <c r="EJ222" s="12" t="s">
        <v>48</v>
      </c>
      <c r="EK222" s="12" t="s">
        <v>48</v>
      </c>
      <c r="EL222" s="12" t="s">
        <v>48</v>
      </c>
      <c r="EM222" s="11"/>
      <c r="EN222" s="11"/>
      <c r="EO222" s="11"/>
      <c r="EP222" s="11"/>
      <c r="EQ222" s="27"/>
      <c r="ER222" s="11"/>
      <c r="ES222" s="11" t="s">
        <v>48</v>
      </c>
      <c r="EX222" s="12" t="s">
        <v>48</v>
      </c>
      <c r="EY222" s="12" t="s">
        <v>48</v>
      </c>
      <c r="EZ222" s="12" t="s">
        <v>48</v>
      </c>
      <c r="FA222" s="11"/>
      <c r="FB222" s="11"/>
      <c r="FC222" s="11"/>
      <c r="FD222" s="11"/>
      <c r="FE222" s="27"/>
      <c r="FF222" s="11"/>
      <c r="FG222" s="11" t="s">
        <v>48</v>
      </c>
      <c r="FL222" s="12" t="s">
        <v>48</v>
      </c>
      <c r="FM222" s="12" t="s">
        <v>48</v>
      </c>
      <c r="FN222" s="12" t="s">
        <v>48</v>
      </c>
      <c r="FO222" s="11"/>
      <c r="FP222" s="11"/>
      <c r="FQ222" s="11"/>
      <c r="FR222" s="11"/>
      <c r="FS222" s="27"/>
      <c r="FT222" s="11"/>
      <c r="FU222" s="11" t="s">
        <v>48</v>
      </c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N222" s="12" t="s">
        <v>48</v>
      </c>
      <c r="GO222" s="12" t="s">
        <v>48</v>
      </c>
      <c r="GP222" s="12" t="s">
        <v>48</v>
      </c>
      <c r="GQ222" s="11"/>
      <c r="GR222" s="11"/>
      <c r="GS222" s="11"/>
      <c r="GT222" s="11"/>
      <c r="GU222" s="27"/>
      <c r="GV222" s="11"/>
      <c r="GW222" s="11" t="s">
        <v>48</v>
      </c>
      <c r="GX222" s="11"/>
      <c r="GY222" s="11"/>
      <c r="GZ222" s="11"/>
      <c r="HA222" s="11"/>
      <c r="HB222" s="11"/>
      <c r="HC222" s="11"/>
      <c r="HD222" s="11"/>
      <c r="HI222" s="12" t="s">
        <v>48</v>
      </c>
      <c r="HJ222" s="12" t="s">
        <v>48</v>
      </c>
      <c r="HK222" s="12" t="s">
        <v>48</v>
      </c>
      <c r="HL222" s="11"/>
      <c r="HM222" s="11"/>
      <c r="HN222" s="11"/>
      <c r="HO222" s="11"/>
      <c r="HP222" s="27"/>
      <c r="HQ222" s="11"/>
      <c r="HR222" s="11" t="s">
        <v>48</v>
      </c>
      <c r="HW222" s="12" t="s">
        <v>48</v>
      </c>
      <c r="HX222" s="12" t="s">
        <v>48</v>
      </c>
      <c r="HY222" s="12" t="s">
        <v>48</v>
      </c>
    </row>
    <row r="223" spans="2:233" x14ac:dyDescent="0.2">
      <c r="B223" s="8">
        <v>44119</v>
      </c>
      <c r="C223" s="11"/>
      <c r="D223" s="11"/>
      <c r="E223" s="11"/>
      <c r="F223" s="11"/>
      <c r="G223" s="27"/>
      <c r="H223" s="11"/>
      <c r="I223" s="11" t="s">
        <v>48</v>
      </c>
      <c r="J223" s="11"/>
      <c r="K223" s="11"/>
      <c r="L223" s="11"/>
      <c r="M223" s="11"/>
      <c r="N223" s="27"/>
      <c r="O223" s="11"/>
      <c r="P223" s="11" t="s">
        <v>48</v>
      </c>
      <c r="Q223" s="11"/>
      <c r="R223" s="11"/>
      <c r="S223" s="11"/>
      <c r="T223" s="11"/>
      <c r="U223" s="27"/>
      <c r="V223" s="11"/>
      <c r="W223" s="11" t="s">
        <v>48</v>
      </c>
      <c r="AB223" s="12" t="s">
        <v>48</v>
      </c>
      <c r="AC223" s="12" t="s">
        <v>48</v>
      </c>
      <c r="AD223" s="12" t="s">
        <v>48</v>
      </c>
      <c r="AE223" s="11"/>
      <c r="AF223" s="11"/>
      <c r="AG223" s="11"/>
      <c r="AH223" s="11"/>
      <c r="AI223" s="27"/>
      <c r="AJ223" s="11"/>
      <c r="AK223" s="11" t="s">
        <v>48</v>
      </c>
      <c r="AP223" s="12" t="s">
        <v>48</v>
      </c>
      <c r="AQ223" s="12" t="s">
        <v>48</v>
      </c>
      <c r="AR223" s="12" t="s">
        <v>48</v>
      </c>
      <c r="AS223" s="11"/>
      <c r="AT223" s="11"/>
      <c r="AU223" s="11"/>
      <c r="AV223" s="11"/>
      <c r="AW223" s="27"/>
      <c r="AX223" s="11"/>
      <c r="AY223" s="11" t="s">
        <v>48</v>
      </c>
      <c r="BD223" s="12" t="s">
        <v>48</v>
      </c>
      <c r="BE223" s="12" t="s">
        <v>48</v>
      </c>
      <c r="BF223" s="12" t="s">
        <v>48</v>
      </c>
      <c r="BG223" s="11"/>
      <c r="BH223" s="11"/>
      <c r="BI223" s="11"/>
      <c r="BJ223" s="11"/>
      <c r="BK223" s="27"/>
      <c r="BL223" s="11"/>
      <c r="BM223" s="11" t="s">
        <v>48</v>
      </c>
      <c r="BR223" s="12" t="s">
        <v>48</v>
      </c>
      <c r="BS223" s="12" t="s">
        <v>48</v>
      </c>
      <c r="BT223" s="12" t="s">
        <v>48</v>
      </c>
      <c r="BU223" s="11"/>
      <c r="BV223" s="11"/>
      <c r="BW223" s="11"/>
      <c r="BX223" s="11"/>
      <c r="BY223" s="27"/>
      <c r="BZ223" s="11"/>
      <c r="CA223" s="11" t="s">
        <v>48</v>
      </c>
      <c r="CF223" s="12" t="s">
        <v>48</v>
      </c>
      <c r="CG223" s="12" t="s">
        <v>48</v>
      </c>
      <c r="CH223" s="12" t="s">
        <v>48</v>
      </c>
      <c r="CI223" s="11"/>
      <c r="CJ223" s="11"/>
      <c r="CK223" s="11"/>
      <c r="CL223" s="11"/>
      <c r="CM223" s="27"/>
      <c r="CN223" s="11"/>
      <c r="CO223" s="11" t="s">
        <v>48</v>
      </c>
      <c r="CT223" s="12" t="s">
        <v>48</v>
      </c>
      <c r="CU223" s="12" t="s">
        <v>48</v>
      </c>
      <c r="CV223" s="12" t="s">
        <v>48</v>
      </c>
      <c r="CW223" s="11"/>
      <c r="CX223" s="11"/>
      <c r="CY223" s="11"/>
      <c r="CZ223" s="11"/>
      <c r="DA223" s="27"/>
      <c r="DB223" s="11"/>
      <c r="DC223" s="11" t="s">
        <v>48</v>
      </c>
      <c r="DH223" s="12" t="s">
        <v>48</v>
      </c>
      <c r="DI223" s="12" t="s">
        <v>48</v>
      </c>
      <c r="DJ223" s="12" t="s">
        <v>48</v>
      </c>
      <c r="DK223" s="11"/>
      <c r="DL223" s="11"/>
      <c r="DM223" s="11"/>
      <c r="DN223" s="11"/>
      <c r="DO223" s="27"/>
      <c r="DP223" s="11"/>
      <c r="DQ223" s="11" t="s">
        <v>48</v>
      </c>
      <c r="DV223" s="12" t="s">
        <v>48</v>
      </c>
      <c r="DW223" s="12" t="s">
        <v>48</v>
      </c>
      <c r="DX223" s="12" t="s">
        <v>48</v>
      </c>
      <c r="DY223" s="11"/>
      <c r="DZ223" s="11"/>
      <c r="EA223" s="11"/>
      <c r="EB223" s="11"/>
      <c r="EC223" s="27"/>
      <c r="ED223" s="11"/>
      <c r="EE223" s="11" t="s">
        <v>48</v>
      </c>
      <c r="EJ223" s="12" t="s">
        <v>48</v>
      </c>
      <c r="EK223" s="12" t="s">
        <v>48</v>
      </c>
      <c r="EL223" s="12" t="s">
        <v>48</v>
      </c>
      <c r="EM223" s="11"/>
      <c r="EN223" s="11"/>
      <c r="EO223" s="11"/>
      <c r="EP223" s="11"/>
      <c r="EQ223" s="27"/>
      <c r="ER223" s="11"/>
      <c r="ES223" s="11" t="s">
        <v>48</v>
      </c>
      <c r="EX223" s="12" t="s">
        <v>48</v>
      </c>
      <c r="EY223" s="12" t="s">
        <v>48</v>
      </c>
      <c r="EZ223" s="12" t="s">
        <v>48</v>
      </c>
      <c r="FA223" s="11"/>
      <c r="FB223" s="11"/>
      <c r="FC223" s="11"/>
      <c r="FD223" s="11"/>
      <c r="FE223" s="27"/>
      <c r="FF223" s="11"/>
      <c r="FG223" s="11" t="s">
        <v>48</v>
      </c>
      <c r="FL223" s="12" t="s">
        <v>48</v>
      </c>
      <c r="FM223" s="12" t="s">
        <v>48</v>
      </c>
      <c r="FN223" s="12" t="s">
        <v>48</v>
      </c>
      <c r="FO223" s="11"/>
      <c r="FP223" s="11"/>
      <c r="FQ223" s="11"/>
      <c r="FR223" s="11"/>
      <c r="FS223" s="27"/>
      <c r="FT223" s="11"/>
      <c r="FU223" s="11" t="s">
        <v>48</v>
      </c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N223" s="12" t="s">
        <v>48</v>
      </c>
      <c r="GO223" s="12" t="s">
        <v>48</v>
      </c>
      <c r="GP223" s="12" t="s">
        <v>48</v>
      </c>
      <c r="GQ223" s="11"/>
      <c r="GR223" s="11"/>
      <c r="GS223" s="11"/>
      <c r="GT223" s="11"/>
      <c r="GU223" s="27"/>
      <c r="GV223" s="11"/>
      <c r="GW223" s="11" t="s">
        <v>48</v>
      </c>
      <c r="GX223" s="11"/>
      <c r="GY223" s="11"/>
      <c r="GZ223" s="11"/>
      <c r="HA223" s="11"/>
      <c r="HB223" s="11"/>
      <c r="HC223" s="11"/>
      <c r="HD223" s="11"/>
      <c r="HI223" s="12" t="s">
        <v>48</v>
      </c>
      <c r="HJ223" s="12" t="s">
        <v>48</v>
      </c>
      <c r="HK223" s="12" t="s">
        <v>48</v>
      </c>
      <c r="HL223" s="11"/>
      <c r="HM223" s="11"/>
      <c r="HN223" s="11"/>
      <c r="HO223" s="11"/>
      <c r="HP223" s="27"/>
      <c r="HQ223" s="11"/>
      <c r="HR223" s="11" t="s">
        <v>48</v>
      </c>
      <c r="HW223" s="12" t="s">
        <v>48</v>
      </c>
      <c r="HX223" s="12" t="s">
        <v>48</v>
      </c>
      <c r="HY223" s="12" t="s">
        <v>48</v>
      </c>
    </row>
    <row r="224" spans="2:233" x14ac:dyDescent="0.2">
      <c r="B224" s="8">
        <v>44120</v>
      </c>
      <c r="C224" s="11"/>
      <c r="D224" s="11"/>
      <c r="E224" s="11"/>
      <c r="F224" s="11"/>
      <c r="G224" s="27"/>
      <c r="H224" s="11"/>
      <c r="I224" s="11" t="s">
        <v>48</v>
      </c>
      <c r="J224" s="11"/>
      <c r="K224" s="11"/>
      <c r="L224" s="11"/>
      <c r="M224" s="11"/>
      <c r="N224" s="27"/>
      <c r="O224" s="11"/>
      <c r="P224" s="11" t="s">
        <v>48</v>
      </c>
      <c r="Q224" s="11"/>
      <c r="R224" s="11"/>
      <c r="S224" s="11"/>
      <c r="T224" s="11"/>
      <c r="U224" s="27"/>
      <c r="V224" s="11"/>
      <c r="W224" s="11" t="s">
        <v>48</v>
      </c>
      <c r="AB224" s="12" t="s">
        <v>48</v>
      </c>
      <c r="AC224" s="12" t="s">
        <v>48</v>
      </c>
      <c r="AD224" s="12" t="s">
        <v>48</v>
      </c>
      <c r="AE224" s="11"/>
      <c r="AF224" s="11"/>
      <c r="AG224" s="11"/>
      <c r="AH224" s="11"/>
      <c r="AI224" s="27"/>
      <c r="AJ224" s="11"/>
      <c r="AK224" s="11" t="s">
        <v>48</v>
      </c>
      <c r="AP224" s="12" t="s">
        <v>48</v>
      </c>
      <c r="AQ224" s="12" t="s">
        <v>48</v>
      </c>
      <c r="AR224" s="12" t="s">
        <v>48</v>
      </c>
      <c r="AS224" s="11"/>
      <c r="AT224" s="11"/>
      <c r="AU224" s="11"/>
      <c r="AV224" s="11"/>
      <c r="AW224" s="27"/>
      <c r="AX224" s="11"/>
      <c r="AY224" s="11" t="s">
        <v>48</v>
      </c>
      <c r="BD224" s="12" t="s">
        <v>48</v>
      </c>
      <c r="BE224" s="12" t="s">
        <v>48</v>
      </c>
      <c r="BF224" s="12" t="s">
        <v>48</v>
      </c>
      <c r="BG224" s="11"/>
      <c r="BH224" s="11"/>
      <c r="BI224" s="11"/>
      <c r="BJ224" s="11"/>
      <c r="BK224" s="27"/>
      <c r="BL224" s="11"/>
      <c r="BM224" s="11" t="s">
        <v>48</v>
      </c>
      <c r="BR224" s="12" t="s">
        <v>48</v>
      </c>
      <c r="BS224" s="12" t="s">
        <v>48</v>
      </c>
      <c r="BT224" s="12" t="s">
        <v>48</v>
      </c>
      <c r="BU224" s="11"/>
      <c r="BV224" s="11"/>
      <c r="BW224" s="11"/>
      <c r="BX224" s="11"/>
      <c r="BY224" s="27"/>
      <c r="BZ224" s="11"/>
      <c r="CA224" s="11" t="s">
        <v>48</v>
      </c>
      <c r="CF224" s="12" t="s">
        <v>48</v>
      </c>
      <c r="CG224" s="12" t="s">
        <v>48</v>
      </c>
      <c r="CH224" s="12" t="s">
        <v>48</v>
      </c>
      <c r="CI224" s="11"/>
      <c r="CJ224" s="11"/>
      <c r="CK224" s="11"/>
      <c r="CL224" s="11"/>
      <c r="CM224" s="27"/>
      <c r="CN224" s="11"/>
      <c r="CO224" s="11" t="s">
        <v>48</v>
      </c>
      <c r="CT224" s="12" t="s">
        <v>48</v>
      </c>
      <c r="CU224" s="12" t="s">
        <v>48</v>
      </c>
      <c r="CV224" s="12" t="s">
        <v>48</v>
      </c>
      <c r="CW224" s="11"/>
      <c r="CX224" s="11"/>
      <c r="CY224" s="11"/>
      <c r="CZ224" s="11"/>
      <c r="DA224" s="27"/>
      <c r="DB224" s="11"/>
      <c r="DC224" s="11" t="s">
        <v>48</v>
      </c>
      <c r="DH224" s="12" t="s">
        <v>48</v>
      </c>
      <c r="DI224" s="12" t="s">
        <v>48</v>
      </c>
      <c r="DJ224" s="12" t="s">
        <v>48</v>
      </c>
      <c r="DK224" s="11"/>
      <c r="DL224" s="11"/>
      <c r="DM224" s="11"/>
      <c r="DN224" s="11"/>
      <c r="DO224" s="27"/>
      <c r="DP224" s="11"/>
      <c r="DQ224" s="11" t="s">
        <v>48</v>
      </c>
      <c r="DV224" s="12" t="s">
        <v>48</v>
      </c>
      <c r="DW224" s="12" t="s">
        <v>48</v>
      </c>
      <c r="DX224" s="12" t="s">
        <v>48</v>
      </c>
      <c r="DY224" s="11"/>
      <c r="DZ224" s="11"/>
      <c r="EA224" s="11"/>
      <c r="EB224" s="11"/>
      <c r="EC224" s="27"/>
      <c r="ED224" s="11"/>
      <c r="EE224" s="11" t="s">
        <v>48</v>
      </c>
      <c r="EJ224" s="12" t="s">
        <v>48</v>
      </c>
      <c r="EK224" s="12" t="s">
        <v>48</v>
      </c>
      <c r="EL224" s="12" t="s">
        <v>48</v>
      </c>
      <c r="EM224" s="11"/>
      <c r="EN224" s="11"/>
      <c r="EO224" s="11"/>
      <c r="EP224" s="11"/>
      <c r="EQ224" s="27"/>
      <c r="ER224" s="11"/>
      <c r="ES224" s="11" t="s">
        <v>48</v>
      </c>
      <c r="EX224" s="12" t="s">
        <v>48</v>
      </c>
      <c r="EY224" s="12" t="s">
        <v>48</v>
      </c>
      <c r="EZ224" s="12" t="s">
        <v>48</v>
      </c>
      <c r="FA224" s="11"/>
      <c r="FB224" s="11"/>
      <c r="FC224" s="11"/>
      <c r="FD224" s="11"/>
      <c r="FE224" s="27"/>
      <c r="FF224" s="11"/>
      <c r="FG224" s="11" t="s">
        <v>48</v>
      </c>
      <c r="FL224" s="12" t="s">
        <v>48</v>
      </c>
      <c r="FM224" s="12" t="s">
        <v>48</v>
      </c>
      <c r="FN224" s="12" t="s">
        <v>48</v>
      </c>
      <c r="FO224" s="11"/>
      <c r="FP224" s="11"/>
      <c r="FQ224" s="11"/>
      <c r="FR224" s="11"/>
      <c r="FS224" s="27"/>
      <c r="FT224" s="11"/>
      <c r="FU224" s="11" t="s">
        <v>48</v>
      </c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N224" s="12" t="s">
        <v>48</v>
      </c>
      <c r="GO224" s="12" t="s">
        <v>48</v>
      </c>
      <c r="GP224" s="12" t="s">
        <v>48</v>
      </c>
      <c r="GQ224" s="11"/>
      <c r="GR224" s="11"/>
      <c r="GS224" s="11"/>
      <c r="GT224" s="11"/>
      <c r="GU224" s="27"/>
      <c r="GV224" s="11"/>
      <c r="GW224" s="11" t="s">
        <v>48</v>
      </c>
      <c r="GX224" s="11"/>
      <c r="GY224" s="11"/>
      <c r="GZ224" s="11"/>
      <c r="HA224" s="11"/>
      <c r="HB224" s="11"/>
      <c r="HC224" s="11"/>
      <c r="HD224" s="11"/>
      <c r="HI224" s="12" t="s">
        <v>48</v>
      </c>
      <c r="HJ224" s="12" t="s">
        <v>48</v>
      </c>
      <c r="HK224" s="12" t="s">
        <v>48</v>
      </c>
      <c r="HL224" s="11"/>
      <c r="HM224" s="11"/>
      <c r="HN224" s="11"/>
      <c r="HO224" s="11"/>
      <c r="HP224" s="27"/>
      <c r="HQ224" s="11"/>
      <c r="HR224" s="11" t="s">
        <v>48</v>
      </c>
      <c r="HW224" s="12" t="s">
        <v>48</v>
      </c>
      <c r="HX224" s="12" t="s">
        <v>48</v>
      </c>
      <c r="HY224" s="12" t="s">
        <v>48</v>
      </c>
    </row>
    <row r="225" spans="2:233" x14ac:dyDescent="0.2">
      <c r="B225" s="8">
        <v>44121</v>
      </c>
      <c r="C225" s="11"/>
      <c r="D225" s="11"/>
      <c r="E225" s="11"/>
      <c r="F225" s="11"/>
      <c r="G225" s="27"/>
      <c r="H225" s="11"/>
      <c r="I225" s="11" t="s">
        <v>48</v>
      </c>
      <c r="J225" s="11"/>
      <c r="K225" s="11"/>
      <c r="L225" s="11"/>
      <c r="M225" s="11"/>
      <c r="N225" s="27"/>
      <c r="O225" s="11"/>
      <c r="P225" s="11" t="s">
        <v>48</v>
      </c>
      <c r="Q225" s="11"/>
      <c r="R225" s="11"/>
      <c r="S225" s="11"/>
      <c r="T225" s="11"/>
      <c r="U225" s="27"/>
      <c r="V225" s="11"/>
      <c r="W225" s="11" t="s">
        <v>48</v>
      </c>
      <c r="AB225" s="12" t="s">
        <v>48</v>
      </c>
      <c r="AC225" s="12" t="s">
        <v>48</v>
      </c>
      <c r="AD225" s="12" t="s">
        <v>48</v>
      </c>
      <c r="AE225" s="11"/>
      <c r="AF225" s="11"/>
      <c r="AG225" s="11"/>
      <c r="AH225" s="11"/>
      <c r="AI225" s="27"/>
      <c r="AJ225" s="11"/>
      <c r="AK225" s="11" t="s">
        <v>48</v>
      </c>
      <c r="AP225" s="12" t="s">
        <v>48</v>
      </c>
      <c r="AQ225" s="12" t="s">
        <v>48</v>
      </c>
      <c r="AR225" s="12" t="s">
        <v>48</v>
      </c>
      <c r="AS225" s="11"/>
      <c r="AT225" s="11"/>
      <c r="AU225" s="11"/>
      <c r="AV225" s="11"/>
      <c r="AW225" s="27"/>
      <c r="AX225" s="11"/>
      <c r="AY225" s="11" t="s">
        <v>48</v>
      </c>
      <c r="BD225" s="12" t="s">
        <v>48</v>
      </c>
      <c r="BE225" s="12" t="s">
        <v>48</v>
      </c>
      <c r="BF225" s="12" t="s">
        <v>48</v>
      </c>
      <c r="BG225" s="11"/>
      <c r="BH225" s="11"/>
      <c r="BI225" s="11"/>
      <c r="BJ225" s="11"/>
      <c r="BK225" s="27"/>
      <c r="BL225" s="11"/>
      <c r="BM225" s="11" t="s">
        <v>48</v>
      </c>
      <c r="BR225" s="12" t="s">
        <v>48</v>
      </c>
      <c r="BS225" s="12" t="s">
        <v>48</v>
      </c>
      <c r="BT225" s="12" t="s">
        <v>48</v>
      </c>
      <c r="BU225" s="11"/>
      <c r="BV225" s="11"/>
      <c r="BW225" s="11"/>
      <c r="BX225" s="11"/>
      <c r="BY225" s="27"/>
      <c r="BZ225" s="11"/>
      <c r="CA225" s="11" t="s">
        <v>48</v>
      </c>
      <c r="CF225" s="12" t="s">
        <v>48</v>
      </c>
      <c r="CG225" s="12" t="s">
        <v>48</v>
      </c>
      <c r="CH225" s="12" t="s">
        <v>48</v>
      </c>
      <c r="CI225" s="11"/>
      <c r="CJ225" s="11"/>
      <c r="CK225" s="11"/>
      <c r="CL225" s="11"/>
      <c r="CM225" s="27"/>
      <c r="CN225" s="11"/>
      <c r="CO225" s="11" t="s">
        <v>48</v>
      </c>
      <c r="CT225" s="12" t="s">
        <v>48</v>
      </c>
      <c r="CU225" s="12" t="s">
        <v>48</v>
      </c>
      <c r="CV225" s="12" t="s">
        <v>48</v>
      </c>
      <c r="CW225" s="11"/>
      <c r="CX225" s="11"/>
      <c r="CY225" s="11"/>
      <c r="CZ225" s="11"/>
      <c r="DA225" s="27"/>
      <c r="DB225" s="11"/>
      <c r="DC225" s="11" t="s">
        <v>48</v>
      </c>
      <c r="DH225" s="12" t="s">
        <v>48</v>
      </c>
      <c r="DI225" s="12" t="s">
        <v>48</v>
      </c>
      <c r="DJ225" s="12" t="s">
        <v>48</v>
      </c>
      <c r="DK225" s="11"/>
      <c r="DL225" s="11"/>
      <c r="DM225" s="11"/>
      <c r="DN225" s="11"/>
      <c r="DO225" s="27"/>
      <c r="DP225" s="11"/>
      <c r="DQ225" s="11" t="s">
        <v>48</v>
      </c>
      <c r="DV225" s="12" t="s">
        <v>48</v>
      </c>
      <c r="DW225" s="12" t="s">
        <v>48</v>
      </c>
      <c r="DX225" s="12" t="s">
        <v>48</v>
      </c>
      <c r="DY225" s="11"/>
      <c r="DZ225" s="11"/>
      <c r="EA225" s="11"/>
      <c r="EB225" s="11"/>
      <c r="EC225" s="27"/>
      <c r="ED225" s="11"/>
      <c r="EE225" s="11" t="s">
        <v>48</v>
      </c>
      <c r="EJ225" s="12" t="s">
        <v>48</v>
      </c>
      <c r="EK225" s="12" t="s">
        <v>48</v>
      </c>
      <c r="EL225" s="12" t="s">
        <v>48</v>
      </c>
      <c r="EM225" s="11"/>
      <c r="EN225" s="11"/>
      <c r="EO225" s="11"/>
      <c r="EP225" s="11"/>
      <c r="EQ225" s="27"/>
      <c r="ER225" s="11"/>
      <c r="ES225" s="11" t="s">
        <v>48</v>
      </c>
      <c r="EX225" s="12" t="s">
        <v>48</v>
      </c>
      <c r="EY225" s="12" t="s">
        <v>48</v>
      </c>
      <c r="EZ225" s="12" t="s">
        <v>48</v>
      </c>
      <c r="FA225" s="11"/>
      <c r="FB225" s="11"/>
      <c r="FC225" s="11"/>
      <c r="FD225" s="11"/>
      <c r="FE225" s="27"/>
      <c r="FF225" s="11"/>
      <c r="FG225" s="11" t="s">
        <v>48</v>
      </c>
      <c r="FL225" s="12" t="s">
        <v>48</v>
      </c>
      <c r="FM225" s="12" t="s">
        <v>48</v>
      </c>
      <c r="FN225" s="12" t="s">
        <v>48</v>
      </c>
      <c r="FO225" s="11"/>
      <c r="FP225" s="11"/>
      <c r="FQ225" s="11"/>
      <c r="FR225" s="11"/>
      <c r="FS225" s="27"/>
      <c r="FT225" s="11"/>
      <c r="FU225" s="11" t="s">
        <v>48</v>
      </c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N225" s="12" t="s">
        <v>48</v>
      </c>
      <c r="GO225" s="12" t="s">
        <v>48</v>
      </c>
      <c r="GP225" s="12" t="s">
        <v>48</v>
      </c>
      <c r="GQ225" s="11"/>
      <c r="GR225" s="11"/>
      <c r="GS225" s="11"/>
      <c r="GT225" s="11"/>
      <c r="GU225" s="27"/>
      <c r="GV225" s="11"/>
      <c r="GW225" s="11" t="s">
        <v>48</v>
      </c>
      <c r="GX225" s="11"/>
      <c r="GY225" s="11"/>
      <c r="GZ225" s="11"/>
      <c r="HA225" s="11"/>
      <c r="HB225" s="11"/>
      <c r="HC225" s="11"/>
      <c r="HD225" s="11"/>
      <c r="HI225" s="12" t="s">
        <v>48</v>
      </c>
      <c r="HJ225" s="12" t="s">
        <v>48</v>
      </c>
      <c r="HK225" s="12" t="s">
        <v>48</v>
      </c>
      <c r="HL225" s="11"/>
      <c r="HM225" s="11"/>
      <c r="HN225" s="11"/>
      <c r="HO225" s="11"/>
      <c r="HP225" s="27"/>
      <c r="HQ225" s="11"/>
      <c r="HR225" s="11" t="s">
        <v>48</v>
      </c>
      <c r="HW225" s="12" t="s">
        <v>48</v>
      </c>
      <c r="HX225" s="12" t="s">
        <v>48</v>
      </c>
      <c r="HY225" s="12" t="s">
        <v>48</v>
      </c>
    </row>
    <row r="226" spans="2:233" x14ac:dyDescent="0.2">
      <c r="B226" s="8">
        <v>44122</v>
      </c>
      <c r="C226" s="11"/>
      <c r="D226" s="11"/>
      <c r="E226" s="11"/>
      <c r="F226" s="11"/>
      <c r="G226" s="27"/>
      <c r="H226" s="11"/>
      <c r="I226" s="11" t="s">
        <v>48</v>
      </c>
      <c r="J226" s="11"/>
      <c r="K226" s="11"/>
      <c r="L226" s="11"/>
      <c r="M226" s="11"/>
      <c r="N226" s="27"/>
      <c r="O226" s="11"/>
      <c r="P226" s="11" t="s">
        <v>48</v>
      </c>
      <c r="Q226" s="11"/>
      <c r="R226" s="11"/>
      <c r="S226" s="11"/>
      <c r="T226" s="11"/>
      <c r="U226" s="27"/>
      <c r="V226" s="11"/>
      <c r="W226" s="11" t="s">
        <v>48</v>
      </c>
      <c r="AB226" s="12" t="s">
        <v>48</v>
      </c>
      <c r="AC226" s="12" t="s">
        <v>48</v>
      </c>
      <c r="AD226" s="12" t="s">
        <v>48</v>
      </c>
      <c r="AE226" s="11"/>
      <c r="AF226" s="11"/>
      <c r="AG226" s="11"/>
      <c r="AH226" s="11"/>
      <c r="AI226" s="27"/>
      <c r="AJ226" s="11"/>
      <c r="AK226" s="11" t="s">
        <v>48</v>
      </c>
      <c r="AP226" s="12" t="s">
        <v>48</v>
      </c>
      <c r="AQ226" s="12" t="s">
        <v>48</v>
      </c>
      <c r="AR226" s="12" t="s">
        <v>48</v>
      </c>
      <c r="AS226" s="11"/>
      <c r="AT226" s="11"/>
      <c r="AU226" s="11"/>
      <c r="AV226" s="11"/>
      <c r="AW226" s="27"/>
      <c r="AX226" s="11"/>
      <c r="AY226" s="11" t="s">
        <v>48</v>
      </c>
      <c r="BD226" s="12" t="s">
        <v>48</v>
      </c>
      <c r="BE226" s="12" t="s">
        <v>48</v>
      </c>
      <c r="BF226" s="12" t="s">
        <v>48</v>
      </c>
      <c r="BG226" s="11"/>
      <c r="BH226" s="11"/>
      <c r="BI226" s="11"/>
      <c r="BJ226" s="11"/>
      <c r="BK226" s="27"/>
      <c r="BL226" s="11"/>
      <c r="BM226" s="11" t="s">
        <v>48</v>
      </c>
      <c r="BR226" s="12" t="s">
        <v>48</v>
      </c>
      <c r="BS226" s="12" t="s">
        <v>48</v>
      </c>
      <c r="BT226" s="12" t="s">
        <v>48</v>
      </c>
      <c r="BU226" s="11"/>
      <c r="BV226" s="11"/>
      <c r="BW226" s="11"/>
      <c r="BX226" s="11"/>
      <c r="BY226" s="27"/>
      <c r="BZ226" s="11"/>
      <c r="CA226" s="11" t="s">
        <v>48</v>
      </c>
      <c r="CF226" s="12" t="s">
        <v>48</v>
      </c>
      <c r="CG226" s="12" t="s">
        <v>48</v>
      </c>
      <c r="CH226" s="12" t="s">
        <v>48</v>
      </c>
      <c r="CI226" s="11"/>
      <c r="CJ226" s="11"/>
      <c r="CK226" s="11"/>
      <c r="CL226" s="11"/>
      <c r="CM226" s="27"/>
      <c r="CN226" s="11"/>
      <c r="CO226" s="11" t="s">
        <v>48</v>
      </c>
      <c r="CT226" s="12" t="s">
        <v>48</v>
      </c>
      <c r="CU226" s="12" t="s">
        <v>48</v>
      </c>
      <c r="CV226" s="12" t="s">
        <v>48</v>
      </c>
      <c r="CW226" s="11"/>
      <c r="CX226" s="11"/>
      <c r="CY226" s="11"/>
      <c r="CZ226" s="11"/>
      <c r="DA226" s="27"/>
      <c r="DB226" s="11"/>
      <c r="DC226" s="11" t="s">
        <v>48</v>
      </c>
      <c r="DH226" s="12" t="s">
        <v>48</v>
      </c>
      <c r="DI226" s="12" t="s">
        <v>48</v>
      </c>
      <c r="DJ226" s="12" t="s">
        <v>48</v>
      </c>
      <c r="DK226" s="11"/>
      <c r="DL226" s="11"/>
      <c r="DM226" s="11"/>
      <c r="DN226" s="11"/>
      <c r="DO226" s="27"/>
      <c r="DP226" s="11"/>
      <c r="DQ226" s="11" t="s">
        <v>48</v>
      </c>
      <c r="DV226" s="12" t="s">
        <v>48</v>
      </c>
      <c r="DW226" s="12" t="s">
        <v>48</v>
      </c>
      <c r="DX226" s="12" t="s">
        <v>48</v>
      </c>
      <c r="DY226" s="11"/>
      <c r="DZ226" s="11"/>
      <c r="EA226" s="11"/>
      <c r="EB226" s="11"/>
      <c r="EC226" s="27"/>
      <c r="ED226" s="11"/>
      <c r="EE226" s="11" t="s">
        <v>48</v>
      </c>
      <c r="EJ226" s="12" t="s">
        <v>48</v>
      </c>
      <c r="EK226" s="12" t="s">
        <v>48</v>
      </c>
      <c r="EL226" s="12" t="s">
        <v>48</v>
      </c>
      <c r="EM226" s="11"/>
      <c r="EN226" s="11"/>
      <c r="EO226" s="11"/>
      <c r="EP226" s="11"/>
      <c r="EQ226" s="27"/>
      <c r="ER226" s="11"/>
      <c r="ES226" s="11" t="s">
        <v>48</v>
      </c>
      <c r="EX226" s="12" t="s">
        <v>48</v>
      </c>
      <c r="EY226" s="12" t="s">
        <v>48</v>
      </c>
      <c r="EZ226" s="12" t="s">
        <v>48</v>
      </c>
      <c r="FA226" s="11"/>
      <c r="FB226" s="11"/>
      <c r="FC226" s="11"/>
      <c r="FD226" s="11"/>
      <c r="FE226" s="27"/>
      <c r="FF226" s="11"/>
      <c r="FG226" s="11" t="s">
        <v>48</v>
      </c>
      <c r="FL226" s="12" t="s">
        <v>48</v>
      </c>
      <c r="FM226" s="12" t="s">
        <v>48</v>
      </c>
      <c r="FN226" s="12" t="s">
        <v>48</v>
      </c>
      <c r="FO226" s="11"/>
      <c r="FP226" s="11"/>
      <c r="FQ226" s="11"/>
      <c r="FR226" s="11"/>
      <c r="FS226" s="27"/>
      <c r="FT226" s="11"/>
      <c r="FU226" s="11" t="s">
        <v>48</v>
      </c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N226" s="12" t="s">
        <v>48</v>
      </c>
      <c r="GO226" s="12" t="s">
        <v>48</v>
      </c>
      <c r="GP226" s="12" t="s">
        <v>48</v>
      </c>
      <c r="GQ226" s="11"/>
      <c r="GR226" s="11"/>
      <c r="GS226" s="11"/>
      <c r="GT226" s="11"/>
      <c r="GU226" s="27"/>
      <c r="GV226" s="11"/>
      <c r="GW226" s="11" t="s">
        <v>48</v>
      </c>
      <c r="GX226" s="11"/>
      <c r="GY226" s="11"/>
      <c r="GZ226" s="11"/>
      <c r="HA226" s="11"/>
      <c r="HB226" s="11"/>
      <c r="HC226" s="11"/>
      <c r="HD226" s="11"/>
      <c r="HI226" s="12" t="s">
        <v>48</v>
      </c>
      <c r="HJ226" s="12" t="s">
        <v>48</v>
      </c>
      <c r="HK226" s="12" t="s">
        <v>48</v>
      </c>
      <c r="HL226" s="11"/>
      <c r="HM226" s="11"/>
      <c r="HN226" s="11"/>
      <c r="HO226" s="11"/>
      <c r="HP226" s="27"/>
      <c r="HQ226" s="11"/>
      <c r="HR226" s="11" t="s">
        <v>48</v>
      </c>
      <c r="HW226" s="12" t="s">
        <v>48</v>
      </c>
      <c r="HX226" s="12" t="s">
        <v>48</v>
      </c>
      <c r="HY226" s="12" t="s">
        <v>48</v>
      </c>
    </row>
    <row r="227" spans="2:233" x14ac:dyDescent="0.2">
      <c r="B227" s="8">
        <v>44123</v>
      </c>
      <c r="C227" s="11"/>
      <c r="D227" s="11"/>
      <c r="E227" s="11"/>
      <c r="F227" s="11"/>
      <c r="G227" s="27"/>
      <c r="H227" s="11"/>
      <c r="I227" s="11" t="s">
        <v>48</v>
      </c>
      <c r="J227" s="11"/>
      <c r="K227" s="11"/>
      <c r="L227" s="11"/>
      <c r="M227" s="11"/>
      <c r="N227" s="27"/>
      <c r="O227" s="11"/>
      <c r="P227" s="11" t="s">
        <v>48</v>
      </c>
      <c r="Q227" s="11"/>
      <c r="R227" s="11"/>
      <c r="S227" s="11"/>
      <c r="T227" s="11"/>
      <c r="U227" s="27"/>
      <c r="V227" s="11"/>
      <c r="W227" s="11" t="s">
        <v>48</v>
      </c>
      <c r="AB227" s="12" t="s">
        <v>48</v>
      </c>
      <c r="AC227" s="12" t="s">
        <v>48</v>
      </c>
      <c r="AD227" s="12" t="s">
        <v>48</v>
      </c>
      <c r="AE227" s="11"/>
      <c r="AF227" s="11"/>
      <c r="AG227" s="11"/>
      <c r="AH227" s="11"/>
      <c r="AI227" s="27"/>
      <c r="AJ227" s="11"/>
      <c r="AK227" s="11" t="s">
        <v>48</v>
      </c>
      <c r="AP227" s="12" t="s">
        <v>48</v>
      </c>
      <c r="AQ227" s="12" t="s">
        <v>48</v>
      </c>
      <c r="AR227" s="12" t="s">
        <v>48</v>
      </c>
      <c r="AS227" s="11"/>
      <c r="AT227" s="11"/>
      <c r="AU227" s="11"/>
      <c r="AV227" s="11"/>
      <c r="AW227" s="27"/>
      <c r="AX227" s="11"/>
      <c r="AY227" s="11" t="s">
        <v>48</v>
      </c>
      <c r="BD227" s="12" t="s">
        <v>48</v>
      </c>
      <c r="BE227" s="12" t="s">
        <v>48</v>
      </c>
      <c r="BF227" s="12" t="s">
        <v>48</v>
      </c>
      <c r="BG227" s="11"/>
      <c r="BH227" s="11"/>
      <c r="BI227" s="11"/>
      <c r="BJ227" s="11"/>
      <c r="BK227" s="27"/>
      <c r="BL227" s="11"/>
      <c r="BM227" s="11" t="s">
        <v>48</v>
      </c>
      <c r="BR227" s="12" t="s">
        <v>48</v>
      </c>
      <c r="BS227" s="12" t="s">
        <v>48</v>
      </c>
      <c r="BT227" s="12" t="s">
        <v>48</v>
      </c>
      <c r="BU227" s="11"/>
      <c r="BV227" s="11"/>
      <c r="BW227" s="11"/>
      <c r="BX227" s="11"/>
      <c r="BY227" s="27"/>
      <c r="BZ227" s="11"/>
      <c r="CA227" s="11" t="s">
        <v>48</v>
      </c>
      <c r="CF227" s="12" t="s">
        <v>48</v>
      </c>
      <c r="CG227" s="12" t="s">
        <v>48</v>
      </c>
      <c r="CH227" s="12" t="s">
        <v>48</v>
      </c>
      <c r="CI227" s="11"/>
      <c r="CJ227" s="11"/>
      <c r="CK227" s="11"/>
      <c r="CL227" s="11"/>
      <c r="CM227" s="27"/>
      <c r="CN227" s="11"/>
      <c r="CO227" s="11" t="s">
        <v>48</v>
      </c>
      <c r="CT227" s="12" t="s">
        <v>48</v>
      </c>
      <c r="CU227" s="12" t="s">
        <v>48</v>
      </c>
      <c r="CV227" s="12" t="s">
        <v>48</v>
      </c>
      <c r="CW227" s="11"/>
      <c r="CX227" s="11"/>
      <c r="CY227" s="11"/>
      <c r="CZ227" s="11"/>
      <c r="DA227" s="27"/>
      <c r="DB227" s="11"/>
      <c r="DC227" s="11" t="s">
        <v>48</v>
      </c>
      <c r="DH227" s="12" t="s">
        <v>48</v>
      </c>
      <c r="DI227" s="12" t="s">
        <v>48</v>
      </c>
      <c r="DJ227" s="12" t="s">
        <v>48</v>
      </c>
      <c r="DK227" s="11"/>
      <c r="DL227" s="11"/>
      <c r="DM227" s="11"/>
      <c r="DN227" s="11"/>
      <c r="DO227" s="27"/>
      <c r="DP227" s="11"/>
      <c r="DQ227" s="11" t="s">
        <v>48</v>
      </c>
      <c r="DV227" s="12" t="s">
        <v>48</v>
      </c>
      <c r="DW227" s="12" t="s">
        <v>48</v>
      </c>
      <c r="DX227" s="12" t="s">
        <v>48</v>
      </c>
      <c r="DY227" s="11"/>
      <c r="DZ227" s="11"/>
      <c r="EA227" s="11"/>
      <c r="EB227" s="11"/>
      <c r="EC227" s="27"/>
      <c r="ED227" s="11"/>
      <c r="EE227" s="11" t="s">
        <v>48</v>
      </c>
      <c r="EJ227" s="12" t="s">
        <v>48</v>
      </c>
      <c r="EK227" s="12" t="s">
        <v>48</v>
      </c>
      <c r="EL227" s="12" t="s">
        <v>48</v>
      </c>
      <c r="EM227" s="11"/>
      <c r="EN227" s="11"/>
      <c r="EO227" s="11"/>
      <c r="EP227" s="11"/>
      <c r="EQ227" s="27"/>
      <c r="ER227" s="11"/>
      <c r="ES227" s="11" t="s">
        <v>48</v>
      </c>
      <c r="EX227" s="12" t="s">
        <v>48</v>
      </c>
      <c r="EY227" s="12" t="s">
        <v>48</v>
      </c>
      <c r="EZ227" s="12" t="s">
        <v>48</v>
      </c>
      <c r="FA227" s="11"/>
      <c r="FB227" s="11"/>
      <c r="FC227" s="11"/>
      <c r="FD227" s="11"/>
      <c r="FE227" s="27"/>
      <c r="FF227" s="11"/>
      <c r="FG227" s="11" t="s">
        <v>48</v>
      </c>
      <c r="FL227" s="12" t="s">
        <v>48</v>
      </c>
      <c r="FM227" s="12" t="s">
        <v>48</v>
      </c>
      <c r="FN227" s="12" t="s">
        <v>48</v>
      </c>
      <c r="FO227" s="11"/>
      <c r="FP227" s="11"/>
      <c r="FQ227" s="11"/>
      <c r="FR227" s="11"/>
      <c r="FS227" s="27"/>
      <c r="FT227" s="11"/>
      <c r="FU227" s="11" t="s">
        <v>48</v>
      </c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N227" s="12" t="s">
        <v>48</v>
      </c>
      <c r="GO227" s="12" t="s">
        <v>48</v>
      </c>
      <c r="GP227" s="12" t="s">
        <v>48</v>
      </c>
      <c r="GQ227" s="11"/>
      <c r="GR227" s="11"/>
      <c r="GS227" s="11"/>
      <c r="GT227" s="11"/>
      <c r="GU227" s="27"/>
      <c r="GV227" s="11"/>
      <c r="GW227" s="11" t="s">
        <v>48</v>
      </c>
      <c r="GX227" s="11"/>
      <c r="GY227" s="11"/>
      <c r="GZ227" s="11"/>
      <c r="HA227" s="11"/>
      <c r="HB227" s="11"/>
      <c r="HC227" s="11"/>
      <c r="HD227" s="11"/>
      <c r="HI227" s="12" t="s">
        <v>48</v>
      </c>
      <c r="HJ227" s="12" t="s">
        <v>48</v>
      </c>
      <c r="HK227" s="12" t="s">
        <v>48</v>
      </c>
      <c r="HL227" s="11"/>
      <c r="HM227" s="11"/>
      <c r="HN227" s="11"/>
      <c r="HO227" s="11"/>
      <c r="HP227" s="27"/>
      <c r="HQ227" s="11"/>
      <c r="HR227" s="11" t="s">
        <v>48</v>
      </c>
      <c r="HW227" s="12" t="s">
        <v>48</v>
      </c>
      <c r="HX227" s="12" t="s">
        <v>48</v>
      </c>
      <c r="HY227" s="12" t="s">
        <v>48</v>
      </c>
    </row>
    <row r="228" spans="2:233" x14ac:dyDescent="0.2">
      <c r="B228" s="8">
        <v>44124</v>
      </c>
      <c r="C228" s="11"/>
      <c r="D228" s="11"/>
      <c r="E228" s="11"/>
      <c r="F228" s="11"/>
      <c r="G228" s="27"/>
      <c r="H228" s="11"/>
      <c r="I228" s="11" t="s">
        <v>48</v>
      </c>
      <c r="J228" s="11"/>
      <c r="K228" s="11"/>
      <c r="L228" s="11"/>
      <c r="M228" s="11"/>
      <c r="N228" s="27"/>
      <c r="O228" s="11"/>
      <c r="P228" s="11" t="s">
        <v>48</v>
      </c>
      <c r="Q228" s="11"/>
      <c r="R228" s="11"/>
      <c r="S228" s="11"/>
      <c r="T228" s="11"/>
      <c r="U228" s="27"/>
      <c r="V228" s="11"/>
      <c r="W228" s="11" t="s">
        <v>48</v>
      </c>
      <c r="AB228" s="12" t="s">
        <v>48</v>
      </c>
      <c r="AC228" s="12" t="s">
        <v>48</v>
      </c>
      <c r="AD228" s="12" t="s">
        <v>48</v>
      </c>
      <c r="AE228" s="11"/>
      <c r="AF228" s="11"/>
      <c r="AG228" s="11"/>
      <c r="AH228" s="11"/>
      <c r="AI228" s="27"/>
      <c r="AJ228" s="11"/>
      <c r="AK228" s="11" t="s">
        <v>48</v>
      </c>
      <c r="AP228" s="12" t="s">
        <v>48</v>
      </c>
      <c r="AQ228" s="12" t="s">
        <v>48</v>
      </c>
      <c r="AR228" s="12" t="s">
        <v>48</v>
      </c>
      <c r="AS228" s="11"/>
      <c r="AT228" s="11"/>
      <c r="AU228" s="11"/>
      <c r="AV228" s="11"/>
      <c r="AW228" s="27"/>
      <c r="AX228" s="11"/>
      <c r="AY228" s="11" t="s">
        <v>48</v>
      </c>
      <c r="BD228" s="12" t="s">
        <v>48</v>
      </c>
      <c r="BE228" s="12" t="s">
        <v>48</v>
      </c>
      <c r="BF228" s="12" t="s">
        <v>48</v>
      </c>
      <c r="BG228" s="11"/>
      <c r="BH228" s="11"/>
      <c r="BI228" s="11"/>
      <c r="BJ228" s="11"/>
      <c r="BK228" s="27"/>
      <c r="BL228" s="11"/>
      <c r="BM228" s="11" t="s">
        <v>48</v>
      </c>
      <c r="BR228" s="12" t="s">
        <v>48</v>
      </c>
      <c r="BS228" s="12" t="s">
        <v>48</v>
      </c>
      <c r="BT228" s="12" t="s">
        <v>48</v>
      </c>
      <c r="BU228" s="11"/>
      <c r="BV228" s="11"/>
      <c r="BW228" s="11"/>
      <c r="BX228" s="11"/>
      <c r="BY228" s="27"/>
      <c r="BZ228" s="11"/>
      <c r="CA228" s="11" t="s">
        <v>48</v>
      </c>
      <c r="CF228" s="12" t="s">
        <v>48</v>
      </c>
      <c r="CG228" s="12" t="s">
        <v>48</v>
      </c>
      <c r="CH228" s="12" t="s">
        <v>48</v>
      </c>
      <c r="CI228" s="11"/>
      <c r="CJ228" s="11"/>
      <c r="CK228" s="11"/>
      <c r="CL228" s="11"/>
      <c r="CM228" s="27"/>
      <c r="CN228" s="11"/>
      <c r="CO228" s="11" t="s">
        <v>48</v>
      </c>
      <c r="CT228" s="12" t="s">
        <v>48</v>
      </c>
      <c r="CU228" s="12" t="s">
        <v>48</v>
      </c>
      <c r="CV228" s="12" t="s">
        <v>48</v>
      </c>
      <c r="CW228" s="11"/>
      <c r="CX228" s="11"/>
      <c r="CY228" s="11"/>
      <c r="CZ228" s="11"/>
      <c r="DA228" s="27"/>
      <c r="DB228" s="11"/>
      <c r="DC228" s="11" t="s">
        <v>48</v>
      </c>
      <c r="DH228" s="12" t="s">
        <v>48</v>
      </c>
      <c r="DI228" s="12" t="s">
        <v>48</v>
      </c>
      <c r="DJ228" s="12" t="s">
        <v>48</v>
      </c>
      <c r="DK228" s="11"/>
      <c r="DL228" s="11"/>
      <c r="DM228" s="11"/>
      <c r="DN228" s="11"/>
      <c r="DO228" s="27"/>
      <c r="DP228" s="11"/>
      <c r="DQ228" s="11" t="s">
        <v>48</v>
      </c>
      <c r="DV228" s="12" t="s">
        <v>48</v>
      </c>
      <c r="DW228" s="12" t="s">
        <v>48</v>
      </c>
      <c r="DX228" s="12" t="s">
        <v>48</v>
      </c>
      <c r="DY228" s="11"/>
      <c r="DZ228" s="11"/>
      <c r="EA228" s="11"/>
      <c r="EB228" s="11"/>
      <c r="EC228" s="27"/>
      <c r="ED228" s="11"/>
      <c r="EE228" s="11" t="s">
        <v>48</v>
      </c>
      <c r="EJ228" s="12" t="s">
        <v>48</v>
      </c>
      <c r="EK228" s="12" t="s">
        <v>48</v>
      </c>
      <c r="EL228" s="12" t="s">
        <v>48</v>
      </c>
      <c r="EM228" s="11"/>
      <c r="EN228" s="11"/>
      <c r="EO228" s="11"/>
      <c r="EP228" s="11"/>
      <c r="EQ228" s="27"/>
      <c r="ER228" s="11"/>
      <c r="ES228" s="11" t="s">
        <v>48</v>
      </c>
      <c r="EX228" s="12" t="s">
        <v>48</v>
      </c>
      <c r="EY228" s="12" t="s">
        <v>48</v>
      </c>
      <c r="EZ228" s="12" t="s">
        <v>48</v>
      </c>
      <c r="FA228" s="11"/>
      <c r="FB228" s="11"/>
      <c r="FC228" s="11"/>
      <c r="FD228" s="11"/>
      <c r="FE228" s="27"/>
      <c r="FF228" s="11"/>
      <c r="FG228" s="11" t="s">
        <v>48</v>
      </c>
      <c r="FL228" s="12" t="s">
        <v>48</v>
      </c>
      <c r="FM228" s="12" t="s">
        <v>48</v>
      </c>
      <c r="FN228" s="12" t="s">
        <v>48</v>
      </c>
      <c r="FO228" s="11"/>
      <c r="FP228" s="11"/>
      <c r="FQ228" s="11"/>
      <c r="FR228" s="11"/>
      <c r="FS228" s="27"/>
      <c r="FT228" s="11"/>
      <c r="FU228" s="11" t="s">
        <v>48</v>
      </c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N228" s="12" t="s">
        <v>48</v>
      </c>
      <c r="GO228" s="12" t="s">
        <v>48</v>
      </c>
      <c r="GP228" s="12" t="s">
        <v>48</v>
      </c>
      <c r="GQ228" s="11"/>
      <c r="GR228" s="11"/>
      <c r="GS228" s="11"/>
      <c r="GT228" s="11"/>
      <c r="GU228" s="27"/>
      <c r="GV228" s="11"/>
      <c r="GW228" s="11" t="s">
        <v>48</v>
      </c>
      <c r="GX228" s="11"/>
      <c r="GY228" s="11"/>
      <c r="GZ228" s="11"/>
      <c r="HA228" s="11"/>
      <c r="HB228" s="11"/>
      <c r="HC228" s="11"/>
      <c r="HD228" s="11"/>
      <c r="HI228" s="12" t="s">
        <v>48</v>
      </c>
      <c r="HJ228" s="12" t="s">
        <v>48</v>
      </c>
      <c r="HK228" s="12" t="s">
        <v>48</v>
      </c>
      <c r="HL228" s="11"/>
      <c r="HM228" s="11"/>
      <c r="HN228" s="11"/>
      <c r="HO228" s="11"/>
      <c r="HP228" s="27"/>
      <c r="HQ228" s="11"/>
      <c r="HR228" s="11" t="s">
        <v>48</v>
      </c>
      <c r="HW228" s="12" t="s">
        <v>48</v>
      </c>
      <c r="HX228" s="12" t="s">
        <v>48</v>
      </c>
      <c r="HY228" s="12" t="s">
        <v>48</v>
      </c>
    </row>
    <row r="229" spans="2:233" x14ac:dyDescent="0.2">
      <c r="B229" s="8">
        <v>44125</v>
      </c>
      <c r="C229" s="11"/>
      <c r="D229" s="11"/>
      <c r="E229" s="11"/>
      <c r="F229" s="11"/>
      <c r="G229" s="27"/>
      <c r="H229" s="11"/>
      <c r="I229" s="11" t="s">
        <v>48</v>
      </c>
      <c r="J229" s="11"/>
      <c r="K229" s="11"/>
      <c r="L229" s="11"/>
      <c r="M229" s="11"/>
      <c r="N229" s="27"/>
      <c r="O229" s="11"/>
      <c r="P229" s="11" t="s">
        <v>48</v>
      </c>
      <c r="Q229" s="11"/>
      <c r="R229" s="11"/>
      <c r="S229" s="11"/>
      <c r="T229" s="11"/>
      <c r="U229" s="27"/>
      <c r="V229" s="11"/>
      <c r="W229" s="11" t="s">
        <v>48</v>
      </c>
      <c r="AB229" s="12" t="s">
        <v>48</v>
      </c>
      <c r="AC229" s="12" t="s">
        <v>48</v>
      </c>
      <c r="AD229" s="12" t="s">
        <v>48</v>
      </c>
      <c r="AE229" s="11"/>
      <c r="AF229" s="11"/>
      <c r="AG229" s="11"/>
      <c r="AH229" s="11"/>
      <c r="AI229" s="27"/>
      <c r="AJ229" s="11"/>
      <c r="AK229" s="11" t="s">
        <v>48</v>
      </c>
      <c r="AP229" s="12" t="s">
        <v>48</v>
      </c>
      <c r="AQ229" s="12" t="s">
        <v>48</v>
      </c>
      <c r="AR229" s="12" t="s">
        <v>48</v>
      </c>
      <c r="AS229" s="11"/>
      <c r="AT229" s="11"/>
      <c r="AU229" s="11"/>
      <c r="AV229" s="11"/>
      <c r="AW229" s="27"/>
      <c r="AX229" s="11"/>
      <c r="AY229" s="11" t="s">
        <v>48</v>
      </c>
      <c r="BD229" s="12" t="s">
        <v>48</v>
      </c>
      <c r="BE229" s="12" t="s">
        <v>48</v>
      </c>
      <c r="BF229" s="12" t="s">
        <v>48</v>
      </c>
      <c r="BG229" s="11"/>
      <c r="BH229" s="11"/>
      <c r="BI229" s="11"/>
      <c r="BJ229" s="11"/>
      <c r="BK229" s="27"/>
      <c r="BL229" s="11"/>
      <c r="BM229" s="11" t="s">
        <v>48</v>
      </c>
      <c r="BR229" s="12" t="s">
        <v>48</v>
      </c>
      <c r="BS229" s="12" t="s">
        <v>48</v>
      </c>
      <c r="BT229" s="12" t="s">
        <v>48</v>
      </c>
      <c r="BU229" s="11"/>
      <c r="BV229" s="11"/>
      <c r="BW229" s="11"/>
      <c r="BX229" s="11"/>
      <c r="BY229" s="27"/>
      <c r="BZ229" s="11"/>
      <c r="CA229" s="11" t="s">
        <v>48</v>
      </c>
      <c r="CF229" s="12" t="s">
        <v>48</v>
      </c>
      <c r="CG229" s="12" t="s">
        <v>48</v>
      </c>
      <c r="CH229" s="12" t="s">
        <v>48</v>
      </c>
      <c r="CI229" s="11"/>
      <c r="CJ229" s="11"/>
      <c r="CK229" s="11"/>
      <c r="CL229" s="11"/>
      <c r="CM229" s="27"/>
      <c r="CN229" s="11"/>
      <c r="CO229" s="11" t="s">
        <v>48</v>
      </c>
      <c r="CT229" s="12" t="s">
        <v>48</v>
      </c>
      <c r="CU229" s="12" t="s">
        <v>48</v>
      </c>
      <c r="CV229" s="12" t="s">
        <v>48</v>
      </c>
      <c r="CW229" s="11"/>
      <c r="CX229" s="11"/>
      <c r="CY229" s="11"/>
      <c r="CZ229" s="11"/>
      <c r="DA229" s="27"/>
      <c r="DB229" s="11"/>
      <c r="DC229" s="11" t="s">
        <v>48</v>
      </c>
      <c r="DH229" s="12" t="s">
        <v>48</v>
      </c>
      <c r="DI229" s="12" t="s">
        <v>48</v>
      </c>
      <c r="DJ229" s="12" t="s">
        <v>48</v>
      </c>
      <c r="DK229" s="11"/>
      <c r="DL229" s="11"/>
      <c r="DM229" s="11"/>
      <c r="DN229" s="11"/>
      <c r="DO229" s="27"/>
      <c r="DP229" s="11"/>
      <c r="DQ229" s="11" t="s">
        <v>48</v>
      </c>
      <c r="DV229" s="12" t="s">
        <v>48</v>
      </c>
      <c r="DW229" s="12" t="s">
        <v>48</v>
      </c>
      <c r="DX229" s="12" t="s">
        <v>48</v>
      </c>
      <c r="DY229" s="11"/>
      <c r="DZ229" s="11"/>
      <c r="EA229" s="11"/>
      <c r="EB229" s="11"/>
      <c r="EC229" s="27"/>
      <c r="ED229" s="11"/>
      <c r="EE229" s="11" t="s">
        <v>48</v>
      </c>
      <c r="EJ229" s="12" t="s">
        <v>48</v>
      </c>
      <c r="EK229" s="12" t="s">
        <v>48</v>
      </c>
      <c r="EL229" s="12" t="s">
        <v>48</v>
      </c>
      <c r="EM229" s="11"/>
      <c r="EN229" s="11"/>
      <c r="EO229" s="11"/>
      <c r="EP229" s="11"/>
      <c r="EQ229" s="27"/>
      <c r="ER229" s="11"/>
      <c r="ES229" s="11" t="s">
        <v>48</v>
      </c>
      <c r="EX229" s="12" t="s">
        <v>48</v>
      </c>
      <c r="EY229" s="12" t="s">
        <v>48</v>
      </c>
      <c r="EZ229" s="12" t="s">
        <v>48</v>
      </c>
      <c r="FA229" s="11"/>
      <c r="FB229" s="11"/>
      <c r="FC229" s="11"/>
      <c r="FD229" s="11"/>
      <c r="FE229" s="27"/>
      <c r="FF229" s="11"/>
      <c r="FG229" s="11" t="s">
        <v>48</v>
      </c>
      <c r="FL229" s="12" t="s">
        <v>48</v>
      </c>
      <c r="FM229" s="12" t="s">
        <v>48</v>
      </c>
      <c r="FN229" s="12" t="s">
        <v>48</v>
      </c>
      <c r="FO229" s="11"/>
      <c r="FP229" s="11"/>
      <c r="FQ229" s="11"/>
      <c r="FR229" s="11"/>
      <c r="FS229" s="27"/>
      <c r="FT229" s="11"/>
      <c r="FU229" s="11" t="s">
        <v>48</v>
      </c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N229" s="12" t="s">
        <v>48</v>
      </c>
      <c r="GO229" s="12" t="s">
        <v>48</v>
      </c>
      <c r="GP229" s="12" t="s">
        <v>48</v>
      </c>
      <c r="GQ229" s="11"/>
      <c r="GR229" s="11"/>
      <c r="GS229" s="11"/>
      <c r="GT229" s="11"/>
      <c r="GU229" s="27"/>
      <c r="GV229" s="11"/>
      <c r="GW229" s="11" t="s">
        <v>48</v>
      </c>
      <c r="GX229" s="11"/>
      <c r="GY229" s="11"/>
      <c r="GZ229" s="11"/>
      <c r="HA229" s="11"/>
      <c r="HB229" s="11"/>
      <c r="HC229" s="11"/>
      <c r="HD229" s="11"/>
      <c r="HI229" s="12" t="s">
        <v>48</v>
      </c>
      <c r="HJ229" s="12" t="s">
        <v>48</v>
      </c>
      <c r="HK229" s="12" t="s">
        <v>48</v>
      </c>
      <c r="HL229" s="11"/>
      <c r="HM229" s="11"/>
      <c r="HN229" s="11"/>
      <c r="HO229" s="11"/>
      <c r="HP229" s="27"/>
      <c r="HQ229" s="11"/>
      <c r="HR229" s="11" t="s">
        <v>48</v>
      </c>
      <c r="HW229" s="12" t="s">
        <v>48</v>
      </c>
      <c r="HX229" s="12" t="s">
        <v>48</v>
      </c>
      <c r="HY229" s="12" t="s">
        <v>48</v>
      </c>
    </row>
    <row r="230" spans="2:233" x14ac:dyDescent="0.2">
      <c r="B230" s="8">
        <v>44126</v>
      </c>
      <c r="C230" s="11"/>
      <c r="D230" s="11"/>
      <c r="E230" s="11"/>
      <c r="F230" s="11"/>
      <c r="G230" s="27"/>
      <c r="H230" s="11"/>
      <c r="I230" s="11" t="s">
        <v>48</v>
      </c>
      <c r="J230" s="11"/>
      <c r="K230" s="11"/>
      <c r="L230" s="11"/>
      <c r="M230" s="11"/>
      <c r="N230" s="27"/>
      <c r="O230" s="11"/>
      <c r="P230" s="11" t="s">
        <v>48</v>
      </c>
      <c r="Q230" s="11"/>
      <c r="R230" s="11"/>
      <c r="S230" s="11"/>
      <c r="T230" s="11"/>
      <c r="U230" s="27"/>
      <c r="V230" s="11"/>
      <c r="W230" s="11" t="s">
        <v>48</v>
      </c>
      <c r="AB230" s="12" t="s">
        <v>48</v>
      </c>
      <c r="AC230" s="12" t="s">
        <v>48</v>
      </c>
      <c r="AD230" s="12" t="s">
        <v>48</v>
      </c>
      <c r="AE230" s="11"/>
      <c r="AF230" s="11"/>
      <c r="AG230" s="11"/>
      <c r="AH230" s="11"/>
      <c r="AI230" s="27"/>
      <c r="AJ230" s="11"/>
      <c r="AK230" s="11" t="s">
        <v>48</v>
      </c>
      <c r="AP230" s="12" t="s">
        <v>48</v>
      </c>
      <c r="AQ230" s="12" t="s">
        <v>48</v>
      </c>
      <c r="AR230" s="12" t="s">
        <v>48</v>
      </c>
      <c r="AS230" s="11"/>
      <c r="AT230" s="11"/>
      <c r="AU230" s="11"/>
      <c r="AV230" s="11"/>
      <c r="AW230" s="27"/>
      <c r="AX230" s="11"/>
      <c r="AY230" s="11" t="s">
        <v>48</v>
      </c>
      <c r="BD230" s="12" t="s">
        <v>48</v>
      </c>
      <c r="BE230" s="12" t="s">
        <v>48</v>
      </c>
      <c r="BF230" s="12" t="s">
        <v>48</v>
      </c>
      <c r="BG230" s="11"/>
      <c r="BH230" s="11"/>
      <c r="BI230" s="11"/>
      <c r="BJ230" s="11"/>
      <c r="BK230" s="27"/>
      <c r="BL230" s="11"/>
      <c r="BM230" s="11" t="s">
        <v>48</v>
      </c>
      <c r="BR230" s="12" t="s">
        <v>48</v>
      </c>
      <c r="BS230" s="12" t="s">
        <v>48</v>
      </c>
      <c r="BT230" s="12" t="s">
        <v>48</v>
      </c>
      <c r="BU230" s="11"/>
      <c r="BV230" s="11"/>
      <c r="BW230" s="11"/>
      <c r="BX230" s="11"/>
      <c r="BY230" s="27"/>
      <c r="BZ230" s="11"/>
      <c r="CA230" s="11" t="s">
        <v>48</v>
      </c>
      <c r="CF230" s="12" t="s">
        <v>48</v>
      </c>
      <c r="CG230" s="12" t="s">
        <v>48</v>
      </c>
      <c r="CH230" s="12" t="s">
        <v>48</v>
      </c>
      <c r="CI230" s="11"/>
      <c r="CJ230" s="11"/>
      <c r="CK230" s="11"/>
      <c r="CL230" s="11"/>
      <c r="CM230" s="27"/>
      <c r="CN230" s="11"/>
      <c r="CO230" s="11" t="s">
        <v>48</v>
      </c>
      <c r="CT230" s="12" t="s">
        <v>48</v>
      </c>
      <c r="CU230" s="12" t="s">
        <v>48</v>
      </c>
      <c r="CV230" s="12" t="s">
        <v>48</v>
      </c>
      <c r="CW230" s="11"/>
      <c r="CX230" s="11"/>
      <c r="CY230" s="11"/>
      <c r="CZ230" s="11"/>
      <c r="DA230" s="27"/>
      <c r="DB230" s="11"/>
      <c r="DC230" s="11" t="s">
        <v>48</v>
      </c>
      <c r="DH230" s="12" t="s">
        <v>48</v>
      </c>
      <c r="DI230" s="12" t="s">
        <v>48</v>
      </c>
      <c r="DJ230" s="12" t="s">
        <v>48</v>
      </c>
      <c r="DK230" s="11"/>
      <c r="DL230" s="11"/>
      <c r="DM230" s="11"/>
      <c r="DN230" s="11"/>
      <c r="DO230" s="27"/>
      <c r="DP230" s="11"/>
      <c r="DQ230" s="11" t="s">
        <v>48</v>
      </c>
      <c r="DV230" s="12" t="s">
        <v>48</v>
      </c>
      <c r="DW230" s="12" t="s">
        <v>48</v>
      </c>
      <c r="DX230" s="12" t="s">
        <v>48</v>
      </c>
      <c r="DY230" s="11"/>
      <c r="DZ230" s="11"/>
      <c r="EA230" s="11"/>
      <c r="EB230" s="11"/>
      <c r="EC230" s="27"/>
      <c r="ED230" s="11"/>
      <c r="EE230" s="11" t="s">
        <v>48</v>
      </c>
      <c r="EJ230" s="12" t="s">
        <v>48</v>
      </c>
      <c r="EK230" s="12" t="s">
        <v>48</v>
      </c>
      <c r="EL230" s="12" t="s">
        <v>48</v>
      </c>
      <c r="EM230" s="11"/>
      <c r="EN230" s="11"/>
      <c r="EO230" s="11"/>
      <c r="EP230" s="11"/>
      <c r="EQ230" s="27"/>
      <c r="ER230" s="11"/>
      <c r="ES230" s="11" t="s">
        <v>48</v>
      </c>
      <c r="EX230" s="12" t="s">
        <v>48</v>
      </c>
      <c r="EY230" s="12" t="s">
        <v>48</v>
      </c>
      <c r="EZ230" s="12" t="s">
        <v>48</v>
      </c>
      <c r="FA230" s="11"/>
      <c r="FB230" s="11"/>
      <c r="FC230" s="11"/>
      <c r="FD230" s="11"/>
      <c r="FE230" s="27"/>
      <c r="FF230" s="11"/>
      <c r="FG230" s="11" t="s">
        <v>48</v>
      </c>
      <c r="FL230" s="12" t="s">
        <v>48</v>
      </c>
      <c r="FM230" s="12" t="s">
        <v>48</v>
      </c>
      <c r="FN230" s="12" t="s">
        <v>48</v>
      </c>
      <c r="FO230" s="11"/>
      <c r="FP230" s="11"/>
      <c r="FQ230" s="11"/>
      <c r="FR230" s="11"/>
      <c r="FS230" s="27"/>
      <c r="FT230" s="11"/>
      <c r="FU230" s="11" t="s">
        <v>48</v>
      </c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N230" s="12" t="s">
        <v>48</v>
      </c>
      <c r="GO230" s="12" t="s">
        <v>48</v>
      </c>
      <c r="GP230" s="12" t="s">
        <v>48</v>
      </c>
      <c r="GQ230" s="11"/>
      <c r="GR230" s="11"/>
      <c r="GS230" s="11"/>
      <c r="GT230" s="11"/>
      <c r="GU230" s="27"/>
      <c r="GV230" s="11"/>
      <c r="GW230" s="11" t="s">
        <v>48</v>
      </c>
      <c r="GX230" s="11"/>
      <c r="GY230" s="11"/>
      <c r="GZ230" s="11"/>
      <c r="HA230" s="11"/>
      <c r="HB230" s="11"/>
      <c r="HC230" s="11"/>
      <c r="HD230" s="11"/>
      <c r="HI230" s="12" t="s">
        <v>48</v>
      </c>
      <c r="HJ230" s="12" t="s">
        <v>48</v>
      </c>
      <c r="HK230" s="12" t="s">
        <v>48</v>
      </c>
      <c r="HL230" s="11"/>
      <c r="HM230" s="11"/>
      <c r="HN230" s="11"/>
      <c r="HO230" s="11"/>
      <c r="HP230" s="27"/>
      <c r="HQ230" s="11"/>
      <c r="HR230" s="11" t="s">
        <v>48</v>
      </c>
      <c r="HW230" s="12" t="s">
        <v>48</v>
      </c>
      <c r="HX230" s="12" t="s">
        <v>48</v>
      </c>
      <c r="HY230" s="12" t="s">
        <v>48</v>
      </c>
    </row>
    <row r="231" spans="2:233" x14ac:dyDescent="0.2">
      <c r="B231" s="8">
        <v>44127</v>
      </c>
      <c r="C231" s="11"/>
      <c r="D231" s="11"/>
      <c r="E231" s="11"/>
      <c r="F231" s="11"/>
      <c r="G231" s="27"/>
      <c r="H231" s="11"/>
      <c r="I231" s="11" t="s">
        <v>48</v>
      </c>
      <c r="J231" s="11"/>
      <c r="K231" s="11"/>
      <c r="L231" s="11"/>
      <c r="M231" s="11"/>
      <c r="N231" s="27"/>
      <c r="O231" s="11"/>
      <c r="P231" s="11" t="s">
        <v>48</v>
      </c>
      <c r="Q231" s="11"/>
      <c r="R231" s="11"/>
      <c r="S231" s="11"/>
      <c r="T231" s="11"/>
      <c r="U231" s="27"/>
      <c r="V231" s="11"/>
      <c r="W231" s="11" t="s">
        <v>48</v>
      </c>
      <c r="AB231" s="12" t="s">
        <v>48</v>
      </c>
      <c r="AC231" s="12" t="s">
        <v>48</v>
      </c>
      <c r="AD231" s="12" t="s">
        <v>48</v>
      </c>
      <c r="AE231" s="11"/>
      <c r="AF231" s="11"/>
      <c r="AG231" s="11"/>
      <c r="AH231" s="11"/>
      <c r="AI231" s="27"/>
      <c r="AJ231" s="11"/>
      <c r="AK231" s="11" t="s">
        <v>48</v>
      </c>
      <c r="AP231" s="12" t="s">
        <v>48</v>
      </c>
      <c r="AQ231" s="12" t="s">
        <v>48</v>
      </c>
      <c r="AR231" s="12" t="s">
        <v>48</v>
      </c>
      <c r="AS231" s="11"/>
      <c r="AT231" s="11"/>
      <c r="AU231" s="11"/>
      <c r="AV231" s="11"/>
      <c r="AW231" s="27"/>
      <c r="AX231" s="11"/>
      <c r="AY231" s="11" t="s">
        <v>48</v>
      </c>
      <c r="BD231" s="12" t="s">
        <v>48</v>
      </c>
      <c r="BE231" s="12" t="s">
        <v>48</v>
      </c>
      <c r="BF231" s="12" t="s">
        <v>48</v>
      </c>
      <c r="BG231" s="11"/>
      <c r="BH231" s="11"/>
      <c r="BI231" s="11"/>
      <c r="BJ231" s="11"/>
      <c r="BK231" s="27"/>
      <c r="BL231" s="11"/>
      <c r="BM231" s="11" t="s">
        <v>48</v>
      </c>
      <c r="BR231" s="12" t="s">
        <v>48</v>
      </c>
      <c r="BS231" s="12" t="s">
        <v>48</v>
      </c>
      <c r="BT231" s="12" t="s">
        <v>48</v>
      </c>
      <c r="BU231" s="11"/>
      <c r="BV231" s="11"/>
      <c r="BW231" s="11"/>
      <c r="BX231" s="11"/>
      <c r="BY231" s="27"/>
      <c r="BZ231" s="11"/>
      <c r="CA231" s="11" t="s">
        <v>48</v>
      </c>
      <c r="CF231" s="12" t="s">
        <v>48</v>
      </c>
      <c r="CG231" s="12" t="s">
        <v>48</v>
      </c>
      <c r="CH231" s="12" t="s">
        <v>48</v>
      </c>
      <c r="CI231" s="11"/>
      <c r="CJ231" s="11"/>
      <c r="CK231" s="11"/>
      <c r="CL231" s="11"/>
      <c r="CM231" s="27"/>
      <c r="CN231" s="11"/>
      <c r="CO231" s="11" t="s">
        <v>48</v>
      </c>
      <c r="CT231" s="12" t="s">
        <v>48</v>
      </c>
      <c r="CU231" s="12" t="s">
        <v>48</v>
      </c>
      <c r="CV231" s="12" t="s">
        <v>48</v>
      </c>
      <c r="CW231" s="11"/>
      <c r="CX231" s="11"/>
      <c r="CY231" s="11"/>
      <c r="CZ231" s="11"/>
      <c r="DA231" s="27"/>
      <c r="DB231" s="11"/>
      <c r="DC231" s="11" t="s">
        <v>48</v>
      </c>
      <c r="DH231" s="12" t="s">
        <v>48</v>
      </c>
      <c r="DI231" s="12" t="s">
        <v>48</v>
      </c>
      <c r="DJ231" s="12" t="s">
        <v>48</v>
      </c>
      <c r="DK231" s="11"/>
      <c r="DL231" s="11"/>
      <c r="DM231" s="11"/>
      <c r="DN231" s="11"/>
      <c r="DO231" s="27"/>
      <c r="DP231" s="11"/>
      <c r="DQ231" s="11" t="s">
        <v>48</v>
      </c>
      <c r="DV231" s="12" t="s">
        <v>48</v>
      </c>
      <c r="DW231" s="12" t="s">
        <v>48</v>
      </c>
      <c r="DX231" s="12" t="s">
        <v>48</v>
      </c>
      <c r="DY231" s="11"/>
      <c r="DZ231" s="11"/>
      <c r="EA231" s="11"/>
      <c r="EB231" s="11"/>
      <c r="EC231" s="27"/>
      <c r="ED231" s="11"/>
      <c r="EE231" s="11" t="s">
        <v>48</v>
      </c>
      <c r="EJ231" s="12" t="s">
        <v>48</v>
      </c>
      <c r="EK231" s="12" t="s">
        <v>48</v>
      </c>
      <c r="EL231" s="12" t="s">
        <v>48</v>
      </c>
      <c r="EM231" s="11"/>
      <c r="EN231" s="11"/>
      <c r="EO231" s="11"/>
      <c r="EP231" s="11"/>
      <c r="EQ231" s="27"/>
      <c r="ER231" s="11"/>
      <c r="ES231" s="11" t="s">
        <v>48</v>
      </c>
      <c r="EX231" s="12" t="s">
        <v>48</v>
      </c>
      <c r="EY231" s="12" t="s">
        <v>48</v>
      </c>
      <c r="EZ231" s="12" t="s">
        <v>48</v>
      </c>
      <c r="FA231" s="11"/>
      <c r="FB231" s="11"/>
      <c r="FC231" s="11"/>
      <c r="FD231" s="11"/>
      <c r="FE231" s="27"/>
      <c r="FF231" s="11"/>
      <c r="FG231" s="11" t="s">
        <v>48</v>
      </c>
      <c r="FL231" s="12" t="s">
        <v>48</v>
      </c>
      <c r="FM231" s="12" t="s">
        <v>48</v>
      </c>
      <c r="FN231" s="12" t="s">
        <v>48</v>
      </c>
      <c r="FO231" s="11"/>
      <c r="FP231" s="11"/>
      <c r="FQ231" s="11"/>
      <c r="FR231" s="11"/>
      <c r="FS231" s="27"/>
      <c r="FT231" s="11"/>
      <c r="FU231" s="11" t="s">
        <v>48</v>
      </c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N231" s="12" t="s">
        <v>48</v>
      </c>
      <c r="GO231" s="12" t="s">
        <v>48</v>
      </c>
      <c r="GP231" s="12" t="s">
        <v>48</v>
      </c>
      <c r="GQ231" s="11"/>
      <c r="GR231" s="11"/>
      <c r="GS231" s="11"/>
      <c r="GT231" s="11"/>
      <c r="GU231" s="27"/>
      <c r="GV231" s="11"/>
      <c r="GW231" s="11" t="s">
        <v>48</v>
      </c>
      <c r="GX231" s="11"/>
      <c r="GY231" s="11"/>
      <c r="GZ231" s="11"/>
      <c r="HA231" s="11"/>
      <c r="HB231" s="11"/>
      <c r="HC231" s="11"/>
      <c r="HD231" s="11"/>
      <c r="HI231" s="12" t="s">
        <v>48</v>
      </c>
      <c r="HJ231" s="12" t="s">
        <v>48</v>
      </c>
      <c r="HK231" s="12" t="s">
        <v>48</v>
      </c>
      <c r="HL231" s="11"/>
      <c r="HM231" s="11"/>
      <c r="HN231" s="11"/>
      <c r="HO231" s="11"/>
      <c r="HP231" s="27"/>
      <c r="HQ231" s="11"/>
      <c r="HR231" s="11" t="s">
        <v>48</v>
      </c>
      <c r="HW231" s="12" t="s">
        <v>48</v>
      </c>
      <c r="HX231" s="12" t="s">
        <v>48</v>
      </c>
      <c r="HY231" s="12" t="s">
        <v>48</v>
      </c>
    </row>
    <row r="232" spans="2:233" x14ac:dyDescent="0.2">
      <c r="B232" s="8">
        <v>44128</v>
      </c>
      <c r="C232" s="11"/>
      <c r="D232" s="11"/>
      <c r="E232" s="11"/>
      <c r="F232" s="11"/>
      <c r="G232" s="27"/>
      <c r="H232" s="11"/>
      <c r="I232" s="11" t="s">
        <v>48</v>
      </c>
      <c r="J232" s="11"/>
      <c r="K232" s="11"/>
      <c r="L232" s="11"/>
      <c r="M232" s="11"/>
      <c r="N232" s="27"/>
      <c r="O232" s="11"/>
      <c r="P232" s="11" t="s">
        <v>48</v>
      </c>
      <c r="Q232" s="11"/>
      <c r="R232" s="11"/>
      <c r="S232" s="11"/>
      <c r="T232" s="11"/>
      <c r="U232" s="27"/>
      <c r="V232" s="11"/>
      <c r="W232" s="11" t="s">
        <v>48</v>
      </c>
      <c r="AB232" s="12" t="s">
        <v>48</v>
      </c>
      <c r="AC232" s="12" t="s">
        <v>48</v>
      </c>
      <c r="AD232" s="12" t="s">
        <v>48</v>
      </c>
      <c r="AE232" s="11"/>
      <c r="AF232" s="11"/>
      <c r="AG232" s="11"/>
      <c r="AH232" s="11"/>
      <c r="AI232" s="27"/>
      <c r="AJ232" s="11"/>
      <c r="AK232" s="11" t="s">
        <v>48</v>
      </c>
      <c r="AP232" s="12" t="s">
        <v>48</v>
      </c>
      <c r="AQ232" s="12" t="s">
        <v>48</v>
      </c>
      <c r="AR232" s="12" t="s">
        <v>48</v>
      </c>
      <c r="AS232" s="11"/>
      <c r="AT232" s="11"/>
      <c r="AU232" s="11"/>
      <c r="AV232" s="11"/>
      <c r="AW232" s="27"/>
      <c r="AX232" s="11"/>
      <c r="AY232" s="11" t="s">
        <v>48</v>
      </c>
      <c r="BD232" s="12" t="s">
        <v>48</v>
      </c>
      <c r="BE232" s="12" t="s">
        <v>48</v>
      </c>
      <c r="BF232" s="12" t="s">
        <v>48</v>
      </c>
      <c r="BG232" s="11"/>
      <c r="BH232" s="11"/>
      <c r="BI232" s="11"/>
      <c r="BJ232" s="11"/>
      <c r="BK232" s="27"/>
      <c r="BL232" s="11"/>
      <c r="BM232" s="11" t="s">
        <v>48</v>
      </c>
      <c r="BR232" s="12" t="s">
        <v>48</v>
      </c>
      <c r="BS232" s="12" t="s">
        <v>48</v>
      </c>
      <c r="BT232" s="12" t="s">
        <v>48</v>
      </c>
      <c r="BU232" s="11"/>
      <c r="BV232" s="11"/>
      <c r="BW232" s="11"/>
      <c r="BX232" s="11"/>
      <c r="BY232" s="27"/>
      <c r="BZ232" s="11"/>
      <c r="CA232" s="11" t="s">
        <v>48</v>
      </c>
      <c r="CF232" s="12" t="s">
        <v>48</v>
      </c>
      <c r="CG232" s="12" t="s">
        <v>48</v>
      </c>
      <c r="CH232" s="12" t="s">
        <v>48</v>
      </c>
      <c r="CI232" s="11"/>
      <c r="CJ232" s="11"/>
      <c r="CK232" s="11"/>
      <c r="CL232" s="11"/>
      <c r="CM232" s="27"/>
      <c r="CN232" s="11"/>
      <c r="CO232" s="11" t="s">
        <v>48</v>
      </c>
      <c r="CT232" s="12" t="s">
        <v>48</v>
      </c>
      <c r="CU232" s="12" t="s">
        <v>48</v>
      </c>
      <c r="CV232" s="12" t="s">
        <v>48</v>
      </c>
      <c r="CW232" s="11"/>
      <c r="CX232" s="11"/>
      <c r="CY232" s="11"/>
      <c r="CZ232" s="11"/>
      <c r="DA232" s="27"/>
      <c r="DB232" s="11"/>
      <c r="DC232" s="11" t="s">
        <v>48</v>
      </c>
      <c r="DH232" s="12" t="s">
        <v>48</v>
      </c>
      <c r="DI232" s="12" t="s">
        <v>48</v>
      </c>
      <c r="DJ232" s="12" t="s">
        <v>48</v>
      </c>
      <c r="DK232" s="11"/>
      <c r="DL232" s="11"/>
      <c r="DM232" s="11"/>
      <c r="DN232" s="11"/>
      <c r="DO232" s="27"/>
      <c r="DP232" s="11"/>
      <c r="DQ232" s="11" t="s">
        <v>48</v>
      </c>
      <c r="DV232" s="12" t="s">
        <v>48</v>
      </c>
      <c r="DW232" s="12" t="s">
        <v>48</v>
      </c>
      <c r="DX232" s="12" t="s">
        <v>48</v>
      </c>
      <c r="DY232" s="11"/>
      <c r="DZ232" s="11"/>
      <c r="EA232" s="11"/>
      <c r="EB232" s="11"/>
      <c r="EC232" s="27"/>
      <c r="ED232" s="11"/>
      <c r="EE232" s="11" t="s">
        <v>48</v>
      </c>
      <c r="EJ232" s="12" t="s">
        <v>48</v>
      </c>
      <c r="EK232" s="12" t="s">
        <v>48</v>
      </c>
      <c r="EL232" s="12" t="s">
        <v>48</v>
      </c>
      <c r="EM232" s="11"/>
      <c r="EN232" s="11"/>
      <c r="EO232" s="11"/>
      <c r="EP232" s="11"/>
      <c r="EQ232" s="27"/>
      <c r="ER232" s="11"/>
      <c r="ES232" s="11" t="s">
        <v>48</v>
      </c>
      <c r="EX232" s="12" t="s">
        <v>48</v>
      </c>
      <c r="EY232" s="12" t="s">
        <v>48</v>
      </c>
      <c r="EZ232" s="12" t="s">
        <v>48</v>
      </c>
      <c r="FA232" s="11"/>
      <c r="FB232" s="11"/>
      <c r="FC232" s="11"/>
      <c r="FD232" s="11"/>
      <c r="FE232" s="27"/>
      <c r="FF232" s="11"/>
      <c r="FG232" s="11" t="s">
        <v>48</v>
      </c>
      <c r="FL232" s="12" t="s">
        <v>48</v>
      </c>
      <c r="FM232" s="12" t="s">
        <v>48</v>
      </c>
      <c r="FN232" s="12" t="s">
        <v>48</v>
      </c>
      <c r="FO232" s="11"/>
      <c r="FP232" s="11"/>
      <c r="FQ232" s="11"/>
      <c r="FR232" s="11"/>
      <c r="FS232" s="27"/>
      <c r="FT232" s="11"/>
      <c r="FU232" s="11" t="s">
        <v>48</v>
      </c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N232" s="12" t="s">
        <v>48</v>
      </c>
      <c r="GO232" s="12" t="s">
        <v>48</v>
      </c>
      <c r="GP232" s="12" t="s">
        <v>48</v>
      </c>
      <c r="GQ232" s="11"/>
      <c r="GR232" s="11"/>
      <c r="GS232" s="11"/>
      <c r="GT232" s="11"/>
      <c r="GU232" s="27"/>
      <c r="GV232" s="11"/>
      <c r="GW232" s="11" t="s">
        <v>48</v>
      </c>
      <c r="GX232" s="11"/>
      <c r="GY232" s="11"/>
      <c r="GZ232" s="11"/>
      <c r="HA232" s="11"/>
      <c r="HB232" s="11"/>
      <c r="HC232" s="11"/>
      <c r="HD232" s="11"/>
      <c r="HI232" s="12" t="s">
        <v>48</v>
      </c>
      <c r="HJ232" s="12" t="s">
        <v>48</v>
      </c>
      <c r="HK232" s="12" t="s">
        <v>48</v>
      </c>
      <c r="HL232" s="11"/>
      <c r="HM232" s="11"/>
      <c r="HN232" s="11"/>
      <c r="HO232" s="11"/>
      <c r="HP232" s="27"/>
      <c r="HQ232" s="11"/>
      <c r="HR232" s="11" t="s">
        <v>48</v>
      </c>
      <c r="HW232" s="12" t="s">
        <v>48</v>
      </c>
      <c r="HX232" s="12" t="s">
        <v>48</v>
      </c>
      <c r="HY232" s="12" t="s">
        <v>48</v>
      </c>
    </row>
    <row r="233" spans="2:233" x14ac:dyDescent="0.2">
      <c r="B233" s="8">
        <v>44129</v>
      </c>
      <c r="C233" s="11"/>
      <c r="D233" s="11"/>
      <c r="E233" s="11"/>
      <c r="F233" s="11"/>
      <c r="G233" s="27"/>
      <c r="H233" s="11"/>
      <c r="I233" s="11" t="s">
        <v>48</v>
      </c>
      <c r="J233" s="11"/>
      <c r="K233" s="11"/>
      <c r="L233" s="11"/>
      <c r="M233" s="11"/>
      <c r="N233" s="27"/>
      <c r="O233" s="11"/>
      <c r="P233" s="11" t="s">
        <v>48</v>
      </c>
      <c r="Q233" s="11"/>
      <c r="R233" s="11"/>
      <c r="S233" s="11"/>
      <c r="T233" s="11"/>
      <c r="U233" s="27"/>
      <c r="V233" s="11"/>
      <c r="W233" s="11" t="s">
        <v>48</v>
      </c>
      <c r="AB233" s="12" t="s">
        <v>48</v>
      </c>
      <c r="AC233" s="12" t="s">
        <v>48</v>
      </c>
      <c r="AD233" s="12" t="s">
        <v>48</v>
      </c>
      <c r="AE233" s="11"/>
      <c r="AF233" s="11"/>
      <c r="AG233" s="11"/>
      <c r="AH233" s="11"/>
      <c r="AI233" s="27"/>
      <c r="AJ233" s="11"/>
      <c r="AK233" s="11" t="s">
        <v>48</v>
      </c>
      <c r="AP233" s="12" t="s">
        <v>48</v>
      </c>
      <c r="AQ233" s="12" t="s">
        <v>48</v>
      </c>
      <c r="AR233" s="12" t="s">
        <v>48</v>
      </c>
      <c r="AS233" s="11"/>
      <c r="AT233" s="11"/>
      <c r="AU233" s="11"/>
      <c r="AV233" s="11"/>
      <c r="AW233" s="27"/>
      <c r="AX233" s="11"/>
      <c r="AY233" s="11" t="s">
        <v>48</v>
      </c>
      <c r="BD233" s="12" t="s">
        <v>48</v>
      </c>
      <c r="BE233" s="12" t="s">
        <v>48</v>
      </c>
      <c r="BF233" s="12" t="s">
        <v>48</v>
      </c>
      <c r="BG233" s="11"/>
      <c r="BH233" s="11"/>
      <c r="BI233" s="11"/>
      <c r="BJ233" s="11"/>
      <c r="BK233" s="27"/>
      <c r="BL233" s="11"/>
      <c r="BM233" s="11" t="s">
        <v>48</v>
      </c>
      <c r="BR233" s="12" t="s">
        <v>48</v>
      </c>
      <c r="BS233" s="12" t="s">
        <v>48</v>
      </c>
      <c r="BT233" s="12" t="s">
        <v>48</v>
      </c>
      <c r="BU233" s="11"/>
      <c r="BV233" s="11"/>
      <c r="BW233" s="11"/>
      <c r="BX233" s="11"/>
      <c r="BY233" s="27"/>
      <c r="BZ233" s="11"/>
      <c r="CA233" s="11" t="s">
        <v>48</v>
      </c>
      <c r="CF233" s="12" t="s">
        <v>48</v>
      </c>
      <c r="CG233" s="12" t="s">
        <v>48</v>
      </c>
      <c r="CH233" s="12" t="s">
        <v>48</v>
      </c>
      <c r="CI233" s="11"/>
      <c r="CJ233" s="11"/>
      <c r="CK233" s="11"/>
      <c r="CL233" s="11"/>
      <c r="CM233" s="27"/>
      <c r="CN233" s="11"/>
      <c r="CO233" s="11" t="s">
        <v>48</v>
      </c>
      <c r="CT233" s="12" t="s">
        <v>48</v>
      </c>
      <c r="CU233" s="12" t="s">
        <v>48</v>
      </c>
      <c r="CV233" s="12" t="s">
        <v>48</v>
      </c>
      <c r="CW233" s="11"/>
      <c r="CX233" s="11"/>
      <c r="CY233" s="11"/>
      <c r="CZ233" s="11"/>
      <c r="DA233" s="27"/>
      <c r="DB233" s="11"/>
      <c r="DC233" s="11" t="s">
        <v>48</v>
      </c>
      <c r="DH233" s="12" t="s">
        <v>48</v>
      </c>
      <c r="DI233" s="12" t="s">
        <v>48</v>
      </c>
      <c r="DJ233" s="12" t="s">
        <v>48</v>
      </c>
      <c r="DK233" s="11"/>
      <c r="DL233" s="11"/>
      <c r="DM233" s="11"/>
      <c r="DN233" s="11"/>
      <c r="DO233" s="27"/>
      <c r="DP233" s="11"/>
      <c r="DQ233" s="11" t="s">
        <v>48</v>
      </c>
      <c r="DV233" s="12" t="s">
        <v>48</v>
      </c>
      <c r="DW233" s="12" t="s">
        <v>48</v>
      </c>
      <c r="DX233" s="12" t="s">
        <v>48</v>
      </c>
      <c r="DY233" s="11"/>
      <c r="DZ233" s="11"/>
      <c r="EA233" s="11"/>
      <c r="EB233" s="11"/>
      <c r="EC233" s="27"/>
      <c r="ED233" s="11"/>
      <c r="EE233" s="11" t="s">
        <v>48</v>
      </c>
      <c r="EJ233" s="12" t="s">
        <v>48</v>
      </c>
      <c r="EK233" s="12" t="s">
        <v>48</v>
      </c>
      <c r="EL233" s="12" t="s">
        <v>48</v>
      </c>
      <c r="EM233" s="11"/>
      <c r="EN233" s="11"/>
      <c r="EO233" s="11"/>
      <c r="EP233" s="11"/>
      <c r="EQ233" s="27"/>
      <c r="ER233" s="11"/>
      <c r="ES233" s="11" t="s">
        <v>48</v>
      </c>
      <c r="EX233" s="12" t="s">
        <v>48</v>
      </c>
      <c r="EY233" s="12" t="s">
        <v>48</v>
      </c>
      <c r="EZ233" s="12" t="s">
        <v>48</v>
      </c>
      <c r="FA233" s="11"/>
      <c r="FB233" s="11"/>
      <c r="FC233" s="11"/>
      <c r="FD233" s="11"/>
      <c r="FE233" s="27"/>
      <c r="FF233" s="11"/>
      <c r="FG233" s="11" t="s">
        <v>48</v>
      </c>
      <c r="FL233" s="12" t="s">
        <v>48</v>
      </c>
      <c r="FM233" s="12" t="s">
        <v>48</v>
      </c>
      <c r="FN233" s="12" t="s">
        <v>48</v>
      </c>
      <c r="FO233" s="11"/>
      <c r="FP233" s="11"/>
      <c r="FQ233" s="11"/>
      <c r="FR233" s="11"/>
      <c r="FS233" s="27"/>
      <c r="FT233" s="11"/>
      <c r="FU233" s="11" t="s">
        <v>48</v>
      </c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N233" s="12" t="s">
        <v>48</v>
      </c>
      <c r="GO233" s="12" t="s">
        <v>48</v>
      </c>
      <c r="GP233" s="12" t="s">
        <v>48</v>
      </c>
      <c r="GQ233" s="11"/>
      <c r="GR233" s="11"/>
      <c r="GS233" s="11"/>
      <c r="GT233" s="11"/>
      <c r="GU233" s="27"/>
      <c r="GV233" s="11"/>
      <c r="GW233" s="11" t="s">
        <v>48</v>
      </c>
      <c r="GX233" s="11"/>
      <c r="GY233" s="11"/>
      <c r="GZ233" s="11"/>
      <c r="HA233" s="11"/>
      <c r="HB233" s="11"/>
      <c r="HC233" s="11"/>
      <c r="HD233" s="11"/>
      <c r="HI233" s="12" t="s">
        <v>48</v>
      </c>
      <c r="HJ233" s="12" t="s">
        <v>48</v>
      </c>
      <c r="HK233" s="12" t="s">
        <v>48</v>
      </c>
      <c r="HL233" s="11"/>
      <c r="HM233" s="11"/>
      <c r="HN233" s="11"/>
      <c r="HO233" s="11"/>
      <c r="HP233" s="27"/>
      <c r="HQ233" s="11"/>
      <c r="HR233" s="11" t="s">
        <v>48</v>
      </c>
      <c r="HW233" s="12" t="s">
        <v>48</v>
      </c>
      <c r="HX233" s="12" t="s">
        <v>48</v>
      </c>
      <c r="HY233" s="12" t="s">
        <v>48</v>
      </c>
    </row>
    <row r="234" spans="2:233" x14ac:dyDescent="0.2">
      <c r="B234" s="8">
        <v>44130</v>
      </c>
      <c r="C234" s="11"/>
      <c r="D234" s="11"/>
      <c r="E234" s="11"/>
      <c r="F234" s="11"/>
      <c r="G234" s="27"/>
      <c r="H234" s="11"/>
      <c r="I234" s="11" t="s">
        <v>48</v>
      </c>
      <c r="J234" s="11"/>
      <c r="K234" s="11"/>
      <c r="L234" s="11"/>
      <c r="M234" s="11"/>
      <c r="N234" s="27"/>
      <c r="O234" s="11"/>
      <c r="P234" s="11" t="s">
        <v>48</v>
      </c>
      <c r="Q234" s="11"/>
      <c r="R234" s="11"/>
      <c r="S234" s="11"/>
      <c r="T234" s="11"/>
      <c r="U234" s="27"/>
      <c r="V234" s="11"/>
      <c r="W234" s="11" t="s">
        <v>48</v>
      </c>
      <c r="AB234" s="12" t="s">
        <v>48</v>
      </c>
      <c r="AC234" s="12" t="s">
        <v>48</v>
      </c>
      <c r="AD234" s="12" t="s">
        <v>48</v>
      </c>
      <c r="AE234" s="11"/>
      <c r="AF234" s="11"/>
      <c r="AG234" s="11"/>
      <c r="AH234" s="11"/>
      <c r="AI234" s="27"/>
      <c r="AJ234" s="11"/>
      <c r="AK234" s="11" t="s">
        <v>48</v>
      </c>
      <c r="AP234" s="12" t="s">
        <v>48</v>
      </c>
      <c r="AQ234" s="12" t="s">
        <v>48</v>
      </c>
      <c r="AR234" s="12" t="s">
        <v>48</v>
      </c>
      <c r="AS234" s="11"/>
      <c r="AT234" s="11"/>
      <c r="AU234" s="11"/>
      <c r="AV234" s="11"/>
      <c r="AW234" s="27"/>
      <c r="AX234" s="11"/>
      <c r="AY234" s="11" t="s">
        <v>48</v>
      </c>
      <c r="BD234" s="12" t="s">
        <v>48</v>
      </c>
      <c r="BE234" s="12" t="s">
        <v>48</v>
      </c>
      <c r="BF234" s="12" t="s">
        <v>48</v>
      </c>
      <c r="BG234" s="11"/>
      <c r="BH234" s="11"/>
      <c r="BI234" s="11"/>
      <c r="BJ234" s="11"/>
      <c r="BK234" s="27"/>
      <c r="BL234" s="11"/>
      <c r="BM234" s="11" t="s">
        <v>48</v>
      </c>
      <c r="BR234" s="12" t="s">
        <v>48</v>
      </c>
      <c r="BS234" s="12" t="s">
        <v>48</v>
      </c>
      <c r="BT234" s="12" t="s">
        <v>48</v>
      </c>
      <c r="BU234" s="11"/>
      <c r="BV234" s="11"/>
      <c r="BW234" s="11"/>
      <c r="BX234" s="11"/>
      <c r="BY234" s="27"/>
      <c r="BZ234" s="11"/>
      <c r="CA234" s="11" t="s">
        <v>48</v>
      </c>
      <c r="CF234" s="12" t="s">
        <v>48</v>
      </c>
      <c r="CG234" s="12" t="s">
        <v>48</v>
      </c>
      <c r="CH234" s="12" t="s">
        <v>48</v>
      </c>
      <c r="CI234" s="11"/>
      <c r="CJ234" s="11"/>
      <c r="CK234" s="11"/>
      <c r="CL234" s="11"/>
      <c r="CM234" s="27"/>
      <c r="CN234" s="11"/>
      <c r="CO234" s="11" t="s">
        <v>48</v>
      </c>
      <c r="CT234" s="12" t="s">
        <v>48</v>
      </c>
      <c r="CU234" s="12" t="s">
        <v>48</v>
      </c>
      <c r="CV234" s="12" t="s">
        <v>48</v>
      </c>
      <c r="CW234" s="11"/>
      <c r="CX234" s="11"/>
      <c r="CY234" s="11"/>
      <c r="CZ234" s="11"/>
      <c r="DA234" s="27"/>
      <c r="DB234" s="11"/>
      <c r="DC234" s="11" t="s">
        <v>48</v>
      </c>
      <c r="DH234" s="12" t="s">
        <v>48</v>
      </c>
      <c r="DI234" s="12" t="s">
        <v>48</v>
      </c>
      <c r="DJ234" s="12" t="s">
        <v>48</v>
      </c>
      <c r="DK234" s="11"/>
      <c r="DL234" s="11"/>
      <c r="DM234" s="11"/>
      <c r="DN234" s="11"/>
      <c r="DO234" s="27"/>
      <c r="DP234" s="11"/>
      <c r="DQ234" s="11" t="s">
        <v>48</v>
      </c>
      <c r="DV234" s="12" t="s">
        <v>48</v>
      </c>
      <c r="DW234" s="12" t="s">
        <v>48</v>
      </c>
      <c r="DX234" s="12" t="s">
        <v>48</v>
      </c>
      <c r="DY234" s="11"/>
      <c r="DZ234" s="11"/>
      <c r="EA234" s="11"/>
      <c r="EB234" s="11"/>
      <c r="EC234" s="27"/>
      <c r="ED234" s="11"/>
      <c r="EE234" s="11" t="s">
        <v>48</v>
      </c>
      <c r="EJ234" s="12" t="s">
        <v>48</v>
      </c>
      <c r="EK234" s="12" t="s">
        <v>48</v>
      </c>
      <c r="EL234" s="12" t="s">
        <v>48</v>
      </c>
      <c r="EM234" s="11"/>
      <c r="EN234" s="11"/>
      <c r="EO234" s="11"/>
      <c r="EP234" s="11"/>
      <c r="EQ234" s="27"/>
      <c r="ER234" s="11"/>
      <c r="ES234" s="11" t="s">
        <v>48</v>
      </c>
      <c r="EX234" s="12" t="s">
        <v>48</v>
      </c>
      <c r="EY234" s="12" t="s">
        <v>48</v>
      </c>
      <c r="EZ234" s="12" t="s">
        <v>48</v>
      </c>
      <c r="FA234" s="11"/>
      <c r="FB234" s="11"/>
      <c r="FC234" s="11"/>
      <c r="FD234" s="11"/>
      <c r="FE234" s="27"/>
      <c r="FF234" s="11"/>
      <c r="FG234" s="11" t="s">
        <v>48</v>
      </c>
      <c r="FL234" s="12" t="s">
        <v>48</v>
      </c>
      <c r="FM234" s="12" t="s">
        <v>48</v>
      </c>
      <c r="FN234" s="12" t="s">
        <v>48</v>
      </c>
      <c r="FO234" s="11"/>
      <c r="FP234" s="11"/>
      <c r="FQ234" s="11"/>
      <c r="FR234" s="11"/>
      <c r="FS234" s="27"/>
      <c r="FT234" s="11"/>
      <c r="FU234" s="11" t="s">
        <v>48</v>
      </c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N234" s="12" t="s">
        <v>48</v>
      </c>
      <c r="GO234" s="12" t="s">
        <v>48</v>
      </c>
      <c r="GP234" s="12" t="s">
        <v>48</v>
      </c>
      <c r="GQ234" s="11"/>
      <c r="GR234" s="11"/>
      <c r="GS234" s="11"/>
      <c r="GT234" s="11"/>
      <c r="GU234" s="27"/>
      <c r="GV234" s="11"/>
      <c r="GW234" s="11" t="s">
        <v>48</v>
      </c>
      <c r="GX234" s="11"/>
      <c r="GY234" s="11"/>
      <c r="GZ234" s="11"/>
      <c r="HA234" s="11"/>
      <c r="HB234" s="11"/>
      <c r="HC234" s="11"/>
      <c r="HD234" s="11"/>
      <c r="HI234" s="12" t="s">
        <v>48</v>
      </c>
      <c r="HJ234" s="12" t="s">
        <v>48</v>
      </c>
      <c r="HK234" s="12" t="s">
        <v>48</v>
      </c>
      <c r="HL234" s="11"/>
      <c r="HM234" s="11"/>
      <c r="HN234" s="11"/>
      <c r="HO234" s="11"/>
      <c r="HP234" s="27"/>
      <c r="HQ234" s="11"/>
      <c r="HR234" s="11" t="s">
        <v>48</v>
      </c>
      <c r="HW234" s="12" t="s">
        <v>48</v>
      </c>
      <c r="HX234" s="12" t="s">
        <v>48</v>
      </c>
      <c r="HY234" s="12" t="s">
        <v>48</v>
      </c>
    </row>
    <row r="235" spans="2:233" x14ac:dyDescent="0.2">
      <c r="B235" s="8">
        <v>44131</v>
      </c>
      <c r="C235" s="11"/>
      <c r="D235" s="11"/>
      <c r="E235" s="11"/>
      <c r="F235" s="11"/>
      <c r="G235" s="27"/>
      <c r="H235" s="11"/>
      <c r="I235" s="11" t="s">
        <v>48</v>
      </c>
      <c r="J235" s="11"/>
      <c r="K235" s="11"/>
      <c r="L235" s="11"/>
      <c r="M235" s="11"/>
      <c r="N235" s="27"/>
      <c r="O235" s="11"/>
      <c r="P235" s="11" t="s">
        <v>48</v>
      </c>
      <c r="Q235" s="11"/>
      <c r="R235" s="11"/>
      <c r="S235" s="11"/>
      <c r="T235" s="11"/>
      <c r="U235" s="27"/>
      <c r="V235" s="11"/>
      <c r="W235" s="11" t="s">
        <v>48</v>
      </c>
      <c r="AB235" s="12" t="s">
        <v>48</v>
      </c>
      <c r="AC235" s="12" t="s">
        <v>48</v>
      </c>
      <c r="AD235" s="12" t="s">
        <v>48</v>
      </c>
      <c r="AE235" s="11"/>
      <c r="AF235" s="11"/>
      <c r="AG235" s="11"/>
      <c r="AH235" s="11"/>
      <c r="AI235" s="27"/>
      <c r="AJ235" s="11"/>
      <c r="AK235" s="11" t="s">
        <v>48</v>
      </c>
      <c r="AP235" s="12" t="s">
        <v>48</v>
      </c>
      <c r="AQ235" s="12" t="s">
        <v>48</v>
      </c>
      <c r="AR235" s="12" t="s">
        <v>48</v>
      </c>
      <c r="AS235" s="11"/>
      <c r="AT235" s="11"/>
      <c r="AU235" s="11"/>
      <c r="AV235" s="11"/>
      <c r="AW235" s="27"/>
      <c r="AX235" s="11"/>
      <c r="AY235" s="11" t="s">
        <v>48</v>
      </c>
      <c r="BD235" s="12" t="s">
        <v>48</v>
      </c>
      <c r="BE235" s="12" t="s">
        <v>48</v>
      </c>
      <c r="BF235" s="12" t="s">
        <v>48</v>
      </c>
      <c r="BG235" s="11"/>
      <c r="BH235" s="11"/>
      <c r="BI235" s="11"/>
      <c r="BJ235" s="11"/>
      <c r="BK235" s="27"/>
      <c r="BL235" s="11"/>
      <c r="BM235" s="11" t="s">
        <v>48</v>
      </c>
      <c r="BR235" s="12" t="s">
        <v>48</v>
      </c>
      <c r="BS235" s="12" t="s">
        <v>48</v>
      </c>
      <c r="BT235" s="12" t="s">
        <v>48</v>
      </c>
      <c r="BU235" s="11"/>
      <c r="BV235" s="11"/>
      <c r="BW235" s="11"/>
      <c r="BX235" s="11"/>
      <c r="BY235" s="27"/>
      <c r="BZ235" s="11"/>
      <c r="CA235" s="11" t="s">
        <v>48</v>
      </c>
      <c r="CF235" s="12" t="s">
        <v>48</v>
      </c>
      <c r="CG235" s="12" t="s">
        <v>48</v>
      </c>
      <c r="CH235" s="12" t="s">
        <v>48</v>
      </c>
      <c r="CI235" s="11"/>
      <c r="CJ235" s="11"/>
      <c r="CK235" s="11"/>
      <c r="CL235" s="11"/>
      <c r="CM235" s="27"/>
      <c r="CN235" s="11"/>
      <c r="CO235" s="11" t="s">
        <v>48</v>
      </c>
      <c r="CT235" s="12" t="s">
        <v>48</v>
      </c>
      <c r="CU235" s="12" t="s">
        <v>48</v>
      </c>
      <c r="CV235" s="12" t="s">
        <v>48</v>
      </c>
      <c r="CW235" s="11"/>
      <c r="CX235" s="11"/>
      <c r="CY235" s="11"/>
      <c r="CZ235" s="11"/>
      <c r="DA235" s="27"/>
      <c r="DB235" s="11"/>
      <c r="DC235" s="11" t="s">
        <v>48</v>
      </c>
      <c r="DH235" s="12" t="s">
        <v>48</v>
      </c>
      <c r="DI235" s="12" t="s">
        <v>48</v>
      </c>
      <c r="DJ235" s="12" t="s">
        <v>48</v>
      </c>
      <c r="DK235" s="11"/>
      <c r="DL235" s="11"/>
      <c r="DM235" s="11"/>
      <c r="DN235" s="11"/>
      <c r="DO235" s="27"/>
      <c r="DP235" s="11"/>
      <c r="DQ235" s="11" t="s">
        <v>48</v>
      </c>
      <c r="DV235" s="12" t="s">
        <v>48</v>
      </c>
      <c r="DW235" s="12" t="s">
        <v>48</v>
      </c>
      <c r="DX235" s="12" t="s">
        <v>48</v>
      </c>
      <c r="DY235" s="11"/>
      <c r="DZ235" s="11"/>
      <c r="EA235" s="11"/>
      <c r="EB235" s="11"/>
      <c r="EC235" s="27"/>
      <c r="ED235" s="11"/>
      <c r="EE235" s="11" t="s">
        <v>48</v>
      </c>
      <c r="EJ235" s="12" t="s">
        <v>48</v>
      </c>
      <c r="EK235" s="12" t="s">
        <v>48</v>
      </c>
      <c r="EL235" s="12" t="s">
        <v>48</v>
      </c>
      <c r="EM235" s="11"/>
      <c r="EN235" s="11"/>
      <c r="EO235" s="11"/>
      <c r="EP235" s="11"/>
      <c r="EQ235" s="27"/>
      <c r="ER235" s="11"/>
      <c r="ES235" s="11" t="s">
        <v>48</v>
      </c>
      <c r="EX235" s="12" t="s">
        <v>48</v>
      </c>
      <c r="EY235" s="12" t="s">
        <v>48</v>
      </c>
      <c r="EZ235" s="12" t="s">
        <v>48</v>
      </c>
      <c r="FA235" s="11"/>
      <c r="FB235" s="11"/>
      <c r="FC235" s="11"/>
      <c r="FD235" s="11"/>
      <c r="FE235" s="27"/>
      <c r="FF235" s="11"/>
      <c r="FG235" s="11" t="s">
        <v>48</v>
      </c>
      <c r="FL235" s="12" t="s">
        <v>48</v>
      </c>
      <c r="FM235" s="12" t="s">
        <v>48</v>
      </c>
      <c r="FN235" s="12" t="s">
        <v>48</v>
      </c>
      <c r="FO235" s="11"/>
      <c r="FP235" s="11"/>
      <c r="FQ235" s="11"/>
      <c r="FR235" s="11"/>
      <c r="FS235" s="27"/>
      <c r="FT235" s="11"/>
      <c r="FU235" s="11" t="s">
        <v>48</v>
      </c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N235" s="12" t="s">
        <v>48</v>
      </c>
      <c r="GO235" s="12" t="s">
        <v>48</v>
      </c>
      <c r="GP235" s="12" t="s">
        <v>48</v>
      </c>
      <c r="GQ235" s="11"/>
      <c r="GR235" s="11"/>
      <c r="GS235" s="11"/>
      <c r="GT235" s="11"/>
      <c r="GU235" s="27"/>
      <c r="GV235" s="11"/>
      <c r="GW235" s="11" t="s">
        <v>48</v>
      </c>
      <c r="GX235" s="11"/>
      <c r="GY235" s="11"/>
      <c r="GZ235" s="11"/>
      <c r="HA235" s="11"/>
      <c r="HB235" s="11"/>
      <c r="HC235" s="11"/>
      <c r="HD235" s="11"/>
      <c r="HI235" s="12" t="s">
        <v>48</v>
      </c>
      <c r="HJ235" s="12" t="s">
        <v>48</v>
      </c>
      <c r="HK235" s="12" t="s">
        <v>48</v>
      </c>
      <c r="HL235" s="11"/>
      <c r="HM235" s="11"/>
      <c r="HN235" s="11"/>
      <c r="HO235" s="11"/>
      <c r="HP235" s="27"/>
      <c r="HQ235" s="11"/>
      <c r="HR235" s="11" t="s">
        <v>48</v>
      </c>
      <c r="HW235" s="12" t="s">
        <v>48</v>
      </c>
      <c r="HX235" s="12" t="s">
        <v>48</v>
      </c>
      <c r="HY235" s="12" t="s">
        <v>48</v>
      </c>
    </row>
    <row r="236" spans="2:233" x14ac:dyDescent="0.2">
      <c r="B236" s="8">
        <v>44132</v>
      </c>
      <c r="C236" s="11"/>
      <c r="D236" s="11"/>
      <c r="E236" s="11"/>
      <c r="F236" s="11"/>
      <c r="G236" s="27"/>
      <c r="H236" s="11"/>
      <c r="I236" s="11" t="s">
        <v>48</v>
      </c>
      <c r="J236" s="11"/>
      <c r="K236" s="11"/>
      <c r="L236" s="11"/>
      <c r="M236" s="11"/>
      <c r="N236" s="27"/>
      <c r="O236" s="11"/>
      <c r="P236" s="11" t="s">
        <v>48</v>
      </c>
      <c r="Q236" s="11"/>
      <c r="R236" s="11"/>
      <c r="S236" s="11"/>
      <c r="T236" s="11"/>
      <c r="U236" s="27"/>
      <c r="V236" s="11"/>
      <c r="W236" s="11" t="s">
        <v>48</v>
      </c>
      <c r="AB236" s="12" t="s">
        <v>48</v>
      </c>
      <c r="AC236" s="12" t="s">
        <v>48</v>
      </c>
      <c r="AD236" s="12" t="s">
        <v>48</v>
      </c>
      <c r="AE236" s="11"/>
      <c r="AF236" s="11"/>
      <c r="AG236" s="11"/>
      <c r="AH236" s="11"/>
      <c r="AI236" s="27"/>
      <c r="AJ236" s="11"/>
      <c r="AK236" s="11" t="s">
        <v>48</v>
      </c>
      <c r="AP236" s="12" t="s">
        <v>48</v>
      </c>
      <c r="AQ236" s="12" t="s">
        <v>48</v>
      </c>
      <c r="AR236" s="12" t="s">
        <v>48</v>
      </c>
      <c r="AS236" s="11"/>
      <c r="AT236" s="11"/>
      <c r="AU236" s="11"/>
      <c r="AV236" s="11"/>
      <c r="AW236" s="27"/>
      <c r="AX236" s="11"/>
      <c r="AY236" s="11" t="s">
        <v>48</v>
      </c>
      <c r="BD236" s="12" t="s">
        <v>48</v>
      </c>
      <c r="BE236" s="12" t="s">
        <v>48</v>
      </c>
      <c r="BF236" s="12" t="s">
        <v>48</v>
      </c>
      <c r="BG236" s="11"/>
      <c r="BH236" s="11"/>
      <c r="BI236" s="11"/>
      <c r="BJ236" s="11"/>
      <c r="BK236" s="27"/>
      <c r="BL236" s="11"/>
      <c r="BM236" s="11" t="s">
        <v>48</v>
      </c>
      <c r="BR236" s="12" t="s">
        <v>48</v>
      </c>
      <c r="BS236" s="12" t="s">
        <v>48</v>
      </c>
      <c r="BT236" s="12" t="s">
        <v>48</v>
      </c>
      <c r="BU236" s="11"/>
      <c r="BV236" s="11"/>
      <c r="BW236" s="11"/>
      <c r="BX236" s="11"/>
      <c r="BY236" s="27"/>
      <c r="BZ236" s="11"/>
      <c r="CA236" s="11" t="s">
        <v>48</v>
      </c>
      <c r="CF236" s="12" t="s">
        <v>48</v>
      </c>
      <c r="CG236" s="12" t="s">
        <v>48</v>
      </c>
      <c r="CH236" s="12" t="s">
        <v>48</v>
      </c>
      <c r="CI236" s="11"/>
      <c r="CJ236" s="11"/>
      <c r="CK236" s="11"/>
      <c r="CL236" s="11"/>
      <c r="CM236" s="27"/>
      <c r="CN236" s="11"/>
      <c r="CO236" s="11" t="s">
        <v>48</v>
      </c>
      <c r="CT236" s="12" t="s">
        <v>48</v>
      </c>
      <c r="CU236" s="12" t="s">
        <v>48</v>
      </c>
      <c r="CV236" s="12" t="s">
        <v>48</v>
      </c>
      <c r="CW236" s="11"/>
      <c r="CX236" s="11"/>
      <c r="CY236" s="11"/>
      <c r="CZ236" s="11"/>
      <c r="DA236" s="27"/>
      <c r="DB236" s="11"/>
      <c r="DC236" s="11" t="s">
        <v>48</v>
      </c>
      <c r="DH236" s="12" t="s">
        <v>48</v>
      </c>
      <c r="DI236" s="12" t="s">
        <v>48</v>
      </c>
      <c r="DJ236" s="12" t="s">
        <v>48</v>
      </c>
      <c r="DK236" s="11"/>
      <c r="DL236" s="11"/>
      <c r="DM236" s="11"/>
      <c r="DN236" s="11"/>
      <c r="DO236" s="27"/>
      <c r="DP236" s="11"/>
      <c r="DQ236" s="11" t="s">
        <v>48</v>
      </c>
      <c r="DV236" s="12" t="s">
        <v>48</v>
      </c>
      <c r="DW236" s="12" t="s">
        <v>48</v>
      </c>
      <c r="DX236" s="12" t="s">
        <v>48</v>
      </c>
      <c r="DY236" s="11"/>
      <c r="DZ236" s="11"/>
      <c r="EA236" s="11"/>
      <c r="EB236" s="11"/>
      <c r="EC236" s="27"/>
      <c r="ED236" s="11"/>
      <c r="EE236" s="11" t="s">
        <v>48</v>
      </c>
      <c r="EJ236" s="12" t="s">
        <v>48</v>
      </c>
      <c r="EK236" s="12" t="s">
        <v>48</v>
      </c>
      <c r="EL236" s="12" t="s">
        <v>48</v>
      </c>
      <c r="EM236" s="11"/>
      <c r="EN236" s="11"/>
      <c r="EO236" s="11"/>
      <c r="EP236" s="11"/>
      <c r="EQ236" s="27"/>
      <c r="ER236" s="11"/>
      <c r="ES236" s="11" t="s">
        <v>48</v>
      </c>
      <c r="EX236" s="12" t="s">
        <v>48</v>
      </c>
      <c r="EY236" s="12" t="s">
        <v>48</v>
      </c>
      <c r="EZ236" s="12" t="s">
        <v>48</v>
      </c>
      <c r="FA236" s="11"/>
      <c r="FB236" s="11"/>
      <c r="FC236" s="11"/>
      <c r="FD236" s="11"/>
      <c r="FE236" s="27"/>
      <c r="FF236" s="11"/>
      <c r="FG236" s="11" t="s">
        <v>48</v>
      </c>
      <c r="FL236" s="12" t="s">
        <v>48</v>
      </c>
      <c r="FM236" s="12" t="s">
        <v>48</v>
      </c>
      <c r="FN236" s="12" t="s">
        <v>48</v>
      </c>
      <c r="FO236" s="11"/>
      <c r="FP236" s="11"/>
      <c r="FQ236" s="11"/>
      <c r="FR236" s="11"/>
      <c r="FS236" s="27"/>
      <c r="FT236" s="11"/>
      <c r="FU236" s="11" t="s">
        <v>48</v>
      </c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N236" s="12" t="s">
        <v>48</v>
      </c>
      <c r="GO236" s="12" t="s">
        <v>48</v>
      </c>
      <c r="GP236" s="12" t="s">
        <v>48</v>
      </c>
      <c r="GQ236" s="11"/>
      <c r="GR236" s="11"/>
      <c r="GS236" s="11"/>
      <c r="GT236" s="11"/>
      <c r="GU236" s="27"/>
      <c r="GV236" s="11"/>
      <c r="GW236" s="11" t="s">
        <v>48</v>
      </c>
      <c r="GX236" s="11"/>
      <c r="GY236" s="11"/>
      <c r="GZ236" s="11"/>
      <c r="HA236" s="11"/>
      <c r="HB236" s="11"/>
      <c r="HC236" s="11"/>
      <c r="HD236" s="11"/>
      <c r="HI236" s="12" t="s">
        <v>48</v>
      </c>
      <c r="HJ236" s="12" t="s">
        <v>48</v>
      </c>
      <c r="HK236" s="12" t="s">
        <v>48</v>
      </c>
      <c r="HL236" s="11"/>
      <c r="HM236" s="11"/>
      <c r="HN236" s="11"/>
      <c r="HO236" s="11"/>
      <c r="HP236" s="27"/>
      <c r="HQ236" s="11"/>
      <c r="HR236" s="11" t="s">
        <v>48</v>
      </c>
      <c r="HW236" s="12" t="s">
        <v>48</v>
      </c>
      <c r="HX236" s="12" t="s">
        <v>48</v>
      </c>
      <c r="HY236" s="12" t="s">
        <v>48</v>
      </c>
    </row>
    <row r="237" spans="2:233" x14ac:dyDescent="0.2">
      <c r="B237" s="8">
        <v>44133</v>
      </c>
      <c r="C237" s="11"/>
      <c r="D237" s="11"/>
      <c r="E237" s="11"/>
      <c r="F237" s="11"/>
      <c r="G237" s="27"/>
      <c r="H237" s="11"/>
      <c r="I237" s="11" t="s">
        <v>48</v>
      </c>
      <c r="J237" s="11"/>
      <c r="K237" s="11"/>
      <c r="L237" s="11"/>
      <c r="M237" s="11"/>
      <c r="N237" s="27"/>
      <c r="O237" s="11"/>
      <c r="P237" s="11" t="s">
        <v>48</v>
      </c>
      <c r="Q237" s="11"/>
      <c r="R237" s="11"/>
      <c r="S237" s="11"/>
      <c r="T237" s="11"/>
      <c r="U237" s="27"/>
      <c r="V237" s="11"/>
      <c r="W237" s="11" t="s">
        <v>48</v>
      </c>
      <c r="AB237" s="12" t="s">
        <v>48</v>
      </c>
      <c r="AC237" s="12" t="s">
        <v>48</v>
      </c>
      <c r="AD237" s="12" t="s">
        <v>48</v>
      </c>
      <c r="AE237" s="11"/>
      <c r="AF237" s="11"/>
      <c r="AG237" s="11"/>
      <c r="AH237" s="11"/>
      <c r="AI237" s="27"/>
      <c r="AJ237" s="11"/>
      <c r="AK237" s="11" t="s">
        <v>48</v>
      </c>
      <c r="AP237" s="12" t="s">
        <v>48</v>
      </c>
      <c r="AQ237" s="12" t="s">
        <v>48</v>
      </c>
      <c r="AR237" s="12" t="s">
        <v>48</v>
      </c>
      <c r="AS237" s="11"/>
      <c r="AT237" s="11"/>
      <c r="AU237" s="11"/>
      <c r="AV237" s="11"/>
      <c r="AW237" s="27"/>
      <c r="AX237" s="11"/>
      <c r="AY237" s="11" t="s">
        <v>48</v>
      </c>
      <c r="BD237" s="12" t="s">
        <v>48</v>
      </c>
      <c r="BE237" s="12" t="s">
        <v>48</v>
      </c>
      <c r="BF237" s="12" t="s">
        <v>48</v>
      </c>
      <c r="BG237" s="11"/>
      <c r="BH237" s="11"/>
      <c r="BI237" s="11"/>
      <c r="BJ237" s="11"/>
      <c r="BK237" s="27"/>
      <c r="BL237" s="11"/>
      <c r="BM237" s="11" t="s">
        <v>48</v>
      </c>
      <c r="BR237" s="12" t="s">
        <v>48</v>
      </c>
      <c r="BS237" s="12" t="s">
        <v>48</v>
      </c>
      <c r="BT237" s="12" t="s">
        <v>48</v>
      </c>
      <c r="BU237" s="11"/>
      <c r="BV237" s="11"/>
      <c r="BW237" s="11"/>
      <c r="BX237" s="11"/>
      <c r="BY237" s="27"/>
      <c r="BZ237" s="11"/>
      <c r="CA237" s="11" t="s">
        <v>48</v>
      </c>
      <c r="CF237" s="12" t="s">
        <v>48</v>
      </c>
      <c r="CG237" s="12" t="s">
        <v>48</v>
      </c>
      <c r="CH237" s="12" t="s">
        <v>48</v>
      </c>
      <c r="CI237" s="11"/>
      <c r="CJ237" s="11"/>
      <c r="CK237" s="11"/>
      <c r="CL237" s="11"/>
      <c r="CM237" s="27"/>
      <c r="CN237" s="11"/>
      <c r="CO237" s="11" t="s">
        <v>48</v>
      </c>
      <c r="CT237" s="12" t="s">
        <v>48</v>
      </c>
      <c r="CU237" s="12" t="s">
        <v>48</v>
      </c>
      <c r="CV237" s="12" t="s">
        <v>48</v>
      </c>
      <c r="CW237" s="11"/>
      <c r="CX237" s="11"/>
      <c r="CY237" s="11"/>
      <c r="CZ237" s="11"/>
      <c r="DA237" s="27"/>
      <c r="DB237" s="11"/>
      <c r="DC237" s="11" t="s">
        <v>48</v>
      </c>
      <c r="DH237" s="12" t="s">
        <v>48</v>
      </c>
      <c r="DI237" s="12" t="s">
        <v>48</v>
      </c>
      <c r="DJ237" s="12" t="s">
        <v>48</v>
      </c>
      <c r="DK237" s="11"/>
      <c r="DL237" s="11"/>
      <c r="DM237" s="11"/>
      <c r="DN237" s="11"/>
      <c r="DO237" s="27"/>
      <c r="DP237" s="11"/>
      <c r="DQ237" s="11" t="s">
        <v>48</v>
      </c>
      <c r="DV237" s="12" t="s">
        <v>48</v>
      </c>
      <c r="DW237" s="12" t="s">
        <v>48</v>
      </c>
      <c r="DX237" s="12" t="s">
        <v>48</v>
      </c>
      <c r="DY237" s="11"/>
      <c r="DZ237" s="11"/>
      <c r="EA237" s="11"/>
      <c r="EB237" s="11"/>
      <c r="EC237" s="27"/>
      <c r="ED237" s="11"/>
      <c r="EE237" s="11" t="s">
        <v>48</v>
      </c>
      <c r="EJ237" s="12" t="s">
        <v>48</v>
      </c>
      <c r="EK237" s="12" t="s">
        <v>48</v>
      </c>
      <c r="EL237" s="12" t="s">
        <v>48</v>
      </c>
      <c r="EM237" s="11"/>
      <c r="EN237" s="11"/>
      <c r="EO237" s="11"/>
      <c r="EP237" s="11"/>
      <c r="EQ237" s="27"/>
      <c r="ER237" s="11"/>
      <c r="ES237" s="11" t="s">
        <v>48</v>
      </c>
      <c r="EX237" s="12" t="s">
        <v>48</v>
      </c>
      <c r="EY237" s="12" t="s">
        <v>48</v>
      </c>
      <c r="EZ237" s="12" t="s">
        <v>48</v>
      </c>
      <c r="FA237" s="11"/>
      <c r="FB237" s="11"/>
      <c r="FC237" s="11"/>
      <c r="FD237" s="11"/>
      <c r="FE237" s="27"/>
      <c r="FF237" s="11"/>
      <c r="FG237" s="11" t="s">
        <v>48</v>
      </c>
      <c r="FL237" s="12" t="s">
        <v>48</v>
      </c>
      <c r="FM237" s="12" t="s">
        <v>48</v>
      </c>
      <c r="FN237" s="12" t="s">
        <v>48</v>
      </c>
      <c r="FO237" s="11"/>
      <c r="FP237" s="11"/>
      <c r="FQ237" s="11"/>
      <c r="FR237" s="11"/>
      <c r="FS237" s="27"/>
      <c r="FT237" s="11"/>
      <c r="FU237" s="11" t="s">
        <v>48</v>
      </c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N237" s="12" t="s">
        <v>48</v>
      </c>
      <c r="GO237" s="12" t="s">
        <v>48</v>
      </c>
      <c r="GP237" s="12" t="s">
        <v>48</v>
      </c>
      <c r="GQ237" s="11"/>
      <c r="GR237" s="11"/>
      <c r="GS237" s="11"/>
      <c r="GT237" s="11"/>
      <c r="GU237" s="27"/>
      <c r="GV237" s="11"/>
      <c r="GW237" s="11" t="s">
        <v>48</v>
      </c>
      <c r="GX237" s="11"/>
      <c r="GY237" s="11"/>
      <c r="GZ237" s="11"/>
      <c r="HA237" s="11"/>
      <c r="HB237" s="11"/>
      <c r="HC237" s="11"/>
      <c r="HD237" s="11"/>
      <c r="HI237" s="12" t="s">
        <v>48</v>
      </c>
      <c r="HJ237" s="12" t="s">
        <v>48</v>
      </c>
      <c r="HK237" s="12" t="s">
        <v>48</v>
      </c>
      <c r="HL237" s="11"/>
      <c r="HM237" s="11"/>
      <c r="HN237" s="11"/>
      <c r="HO237" s="11"/>
      <c r="HP237" s="27"/>
      <c r="HQ237" s="11"/>
      <c r="HR237" s="11" t="s">
        <v>48</v>
      </c>
      <c r="HW237" s="12" t="s">
        <v>48</v>
      </c>
      <c r="HX237" s="12" t="s">
        <v>48</v>
      </c>
      <c r="HY237" s="12" t="s">
        <v>48</v>
      </c>
    </row>
    <row r="238" spans="2:233" x14ac:dyDescent="0.2">
      <c r="B238" s="8">
        <v>44134</v>
      </c>
      <c r="C238" s="11"/>
      <c r="D238" s="11"/>
      <c r="E238" s="11"/>
      <c r="F238" s="11"/>
      <c r="G238" s="27"/>
      <c r="H238" s="11"/>
      <c r="I238" s="11" t="s">
        <v>48</v>
      </c>
      <c r="J238" s="11"/>
      <c r="K238" s="11"/>
      <c r="L238" s="11"/>
      <c r="M238" s="11"/>
      <c r="N238" s="27"/>
      <c r="O238" s="11"/>
      <c r="P238" s="11" t="s">
        <v>48</v>
      </c>
      <c r="Q238" s="11"/>
      <c r="R238" s="11"/>
      <c r="S238" s="11"/>
      <c r="T238" s="11"/>
      <c r="U238" s="27"/>
      <c r="V238" s="11"/>
      <c r="W238" s="11" t="s">
        <v>48</v>
      </c>
      <c r="AB238" s="12" t="s">
        <v>48</v>
      </c>
      <c r="AC238" s="12" t="s">
        <v>48</v>
      </c>
      <c r="AD238" s="12" t="s">
        <v>48</v>
      </c>
      <c r="AE238" s="11"/>
      <c r="AF238" s="11"/>
      <c r="AG238" s="11"/>
      <c r="AH238" s="11"/>
      <c r="AI238" s="27"/>
      <c r="AJ238" s="11"/>
      <c r="AK238" s="11" t="s">
        <v>48</v>
      </c>
      <c r="AP238" s="12" t="s">
        <v>48</v>
      </c>
      <c r="AQ238" s="12" t="s">
        <v>48</v>
      </c>
      <c r="AR238" s="12" t="s">
        <v>48</v>
      </c>
      <c r="AS238" s="11"/>
      <c r="AT238" s="11"/>
      <c r="AU238" s="11"/>
      <c r="AV238" s="11"/>
      <c r="AW238" s="27"/>
      <c r="AX238" s="11"/>
      <c r="AY238" s="11" t="s">
        <v>48</v>
      </c>
      <c r="BD238" s="12" t="s">
        <v>48</v>
      </c>
      <c r="BE238" s="12" t="s">
        <v>48</v>
      </c>
      <c r="BF238" s="12" t="s">
        <v>48</v>
      </c>
      <c r="BG238" s="11"/>
      <c r="BH238" s="11"/>
      <c r="BI238" s="11"/>
      <c r="BJ238" s="11"/>
      <c r="BK238" s="27"/>
      <c r="BL238" s="11"/>
      <c r="BM238" s="11" t="s">
        <v>48</v>
      </c>
      <c r="BR238" s="12" t="s">
        <v>48</v>
      </c>
      <c r="BS238" s="12" t="s">
        <v>48</v>
      </c>
      <c r="BT238" s="12" t="s">
        <v>48</v>
      </c>
      <c r="BU238" s="11"/>
      <c r="BV238" s="11"/>
      <c r="BW238" s="11"/>
      <c r="BX238" s="11"/>
      <c r="BY238" s="27"/>
      <c r="BZ238" s="11"/>
      <c r="CA238" s="11" t="s">
        <v>48</v>
      </c>
      <c r="CF238" s="12" t="s">
        <v>48</v>
      </c>
      <c r="CG238" s="12" t="s">
        <v>48</v>
      </c>
      <c r="CH238" s="12" t="s">
        <v>48</v>
      </c>
      <c r="CI238" s="11"/>
      <c r="CJ238" s="11"/>
      <c r="CK238" s="11"/>
      <c r="CL238" s="11"/>
      <c r="CM238" s="27"/>
      <c r="CN238" s="11"/>
      <c r="CO238" s="11" t="s">
        <v>48</v>
      </c>
      <c r="CT238" s="12" t="s">
        <v>48</v>
      </c>
      <c r="CU238" s="12" t="s">
        <v>48</v>
      </c>
      <c r="CV238" s="12" t="s">
        <v>48</v>
      </c>
      <c r="CW238" s="11"/>
      <c r="CX238" s="11"/>
      <c r="CY238" s="11"/>
      <c r="CZ238" s="11"/>
      <c r="DA238" s="27"/>
      <c r="DB238" s="11"/>
      <c r="DC238" s="11" t="s">
        <v>48</v>
      </c>
      <c r="DH238" s="12" t="s">
        <v>48</v>
      </c>
      <c r="DI238" s="12" t="s">
        <v>48</v>
      </c>
      <c r="DJ238" s="12" t="s">
        <v>48</v>
      </c>
      <c r="DK238" s="11"/>
      <c r="DL238" s="11"/>
      <c r="DM238" s="11"/>
      <c r="DN238" s="11"/>
      <c r="DO238" s="27"/>
      <c r="DP238" s="11"/>
      <c r="DQ238" s="11" t="s">
        <v>48</v>
      </c>
      <c r="DV238" s="12" t="s">
        <v>48</v>
      </c>
      <c r="DW238" s="12" t="s">
        <v>48</v>
      </c>
      <c r="DX238" s="12" t="s">
        <v>48</v>
      </c>
      <c r="DY238" s="11"/>
      <c r="DZ238" s="11"/>
      <c r="EA238" s="11"/>
      <c r="EB238" s="11"/>
      <c r="EC238" s="27"/>
      <c r="ED238" s="11"/>
      <c r="EE238" s="11" t="s">
        <v>48</v>
      </c>
      <c r="EJ238" s="12" t="s">
        <v>48</v>
      </c>
      <c r="EK238" s="12" t="s">
        <v>48</v>
      </c>
      <c r="EL238" s="12" t="s">
        <v>48</v>
      </c>
      <c r="EM238" s="11"/>
      <c r="EN238" s="11"/>
      <c r="EO238" s="11"/>
      <c r="EP238" s="11"/>
      <c r="EQ238" s="27"/>
      <c r="ER238" s="11"/>
      <c r="ES238" s="11" t="s">
        <v>48</v>
      </c>
      <c r="EX238" s="12" t="s">
        <v>48</v>
      </c>
      <c r="EY238" s="12" t="s">
        <v>48</v>
      </c>
      <c r="EZ238" s="12" t="s">
        <v>48</v>
      </c>
      <c r="FA238" s="11"/>
      <c r="FB238" s="11"/>
      <c r="FC238" s="11"/>
      <c r="FD238" s="11"/>
      <c r="FE238" s="27"/>
      <c r="FF238" s="11"/>
      <c r="FG238" s="11" t="s">
        <v>48</v>
      </c>
      <c r="FL238" s="12" t="s">
        <v>48</v>
      </c>
      <c r="FM238" s="12" t="s">
        <v>48</v>
      </c>
      <c r="FN238" s="12" t="s">
        <v>48</v>
      </c>
      <c r="FO238" s="11"/>
      <c r="FP238" s="11"/>
      <c r="FQ238" s="11"/>
      <c r="FR238" s="11"/>
      <c r="FS238" s="27"/>
      <c r="FT238" s="11"/>
      <c r="FU238" s="11" t="s">
        <v>48</v>
      </c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N238" s="12" t="s">
        <v>48</v>
      </c>
      <c r="GO238" s="12" t="s">
        <v>48</v>
      </c>
      <c r="GP238" s="12" t="s">
        <v>48</v>
      </c>
      <c r="GQ238" s="11"/>
      <c r="GR238" s="11"/>
      <c r="GS238" s="11"/>
      <c r="GT238" s="11"/>
      <c r="GU238" s="27"/>
      <c r="GV238" s="11"/>
      <c r="GW238" s="11" t="s">
        <v>48</v>
      </c>
      <c r="GX238" s="11"/>
      <c r="GY238" s="11"/>
      <c r="GZ238" s="11"/>
      <c r="HA238" s="11"/>
      <c r="HB238" s="11"/>
      <c r="HC238" s="11"/>
      <c r="HD238" s="11"/>
      <c r="HI238" s="12" t="s">
        <v>48</v>
      </c>
      <c r="HJ238" s="12" t="s">
        <v>48</v>
      </c>
      <c r="HK238" s="12" t="s">
        <v>48</v>
      </c>
      <c r="HL238" s="11"/>
      <c r="HM238" s="11"/>
      <c r="HN238" s="11"/>
      <c r="HO238" s="11"/>
      <c r="HP238" s="27"/>
      <c r="HQ238" s="11"/>
      <c r="HR238" s="11" t="s">
        <v>48</v>
      </c>
      <c r="HW238" s="12" t="s">
        <v>48</v>
      </c>
      <c r="HX238" s="12" t="s">
        <v>48</v>
      </c>
      <c r="HY238" s="12" t="s">
        <v>48</v>
      </c>
    </row>
    <row r="239" spans="2:233" x14ac:dyDescent="0.2">
      <c r="B239" s="8">
        <v>44135</v>
      </c>
      <c r="C239" s="11"/>
      <c r="D239" s="11"/>
      <c r="E239" s="11"/>
      <c r="F239" s="11"/>
      <c r="G239" s="27"/>
      <c r="H239" s="11"/>
      <c r="I239" s="11" t="s">
        <v>48</v>
      </c>
      <c r="J239" s="11"/>
      <c r="K239" s="11"/>
      <c r="L239" s="11"/>
      <c r="M239" s="11"/>
      <c r="N239" s="27"/>
      <c r="O239" s="11"/>
      <c r="P239" s="11" t="s">
        <v>48</v>
      </c>
      <c r="Q239" s="11"/>
      <c r="R239" s="11"/>
      <c r="S239" s="11"/>
      <c r="T239" s="11"/>
      <c r="U239" s="27"/>
      <c r="V239" s="11"/>
      <c r="W239" s="11" t="s">
        <v>48</v>
      </c>
      <c r="AB239" s="12" t="s">
        <v>48</v>
      </c>
      <c r="AC239" s="12" t="s">
        <v>48</v>
      </c>
      <c r="AD239" s="12" t="s">
        <v>48</v>
      </c>
      <c r="AE239" s="11"/>
      <c r="AF239" s="11"/>
      <c r="AG239" s="11"/>
      <c r="AH239" s="11"/>
      <c r="AI239" s="27"/>
      <c r="AJ239" s="11"/>
      <c r="AK239" s="11" t="s">
        <v>48</v>
      </c>
      <c r="AP239" s="12" t="s">
        <v>48</v>
      </c>
      <c r="AQ239" s="12" t="s">
        <v>48</v>
      </c>
      <c r="AR239" s="12" t="s">
        <v>48</v>
      </c>
      <c r="AS239" s="11"/>
      <c r="AT239" s="11"/>
      <c r="AU239" s="11"/>
      <c r="AV239" s="11"/>
      <c r="AW239" s="27"/>
      <c r="AX239" s="11"/>
      <c r="AY239" s="11" t="s">
        <v>48</v>
      </c>
      <c r="BD239" s="12" t="s">
        <v>48</v>
      </c>
      <c r="BE239" s="12" t="s">
        <v>48</v>
      </c>
      <c r="BF239" s="12" t="s">
        <v>48</v>
      </c>
      <c r="BG239" s="11"/>
      <c r="BH239" s="11"/>
      <c r="BI239" s="11"/>
      <c r="BJ239" s="11"/>
      <c r="BK239" s="27"/>
      <c r="BL239" s="11"/>
      <c r="BM239" s="11" t="s">
        <v>48</v>
      </c>
      <c r="BR239" s="12" t="s">
        <v>48</v>
      </c>
      <c r="BS239" s="12" t="s">
        <v>48</v>
      </c>
      <c r="BT239" s="12" t="s">
        <v>48</v>
      </c>
      <c r="BU239" s="11"/>
      <c r="BV239" s="11"/>
      <c r="BW239" s="11"/>
      <c r="BX239" s="11"/>
      <c r="BY239" s="27"/>
      <c r="BZ239" s="11"/>
      <c r="CA239" s="11" t="s">
        <v>48</v>
      </c>
      <c r="CF239" s="12" t="s">
        <v>48</v>
      </c>
      <c r="CG239" s="12" t="s">
        <v>48</v>
      </c>
      <c r="CH239" s="12" t="s">
        <v>48</v>
      </c>
      <c r="CI239" s="11"/>
      <c r="CJ239" s="11"/>
      <c r="CK239" s="11"/>
      <c r="CL239" s="11"/>
      <c r="CM239" s="27"/>
      <c r="CN239" s="11"/>
      <c r="CO239" s="11" t="s">
        <v>48</v>
      </c>
      <c r="CT239" s="12" t="s">
        <v>48</v>
      </c>
      <c r="CU239" s="12" t="s">
        <v>48</v>
      </c>
      <c r="CV239" s="12" t="s">
        <v>48</v>
      </c>
      <c r="CW239" s="11"/>
      <c r="CX239" s="11"/>
      <c r="CY239" s="11"/>
      <c r="CZ239" s="11"/>
      <c r="DA239" s="27"/>
      <c r="DB239" s="11"/>
      <c r="DC239" s="11" t="s">
        <v>48</v>
      </c>
      <c r="DH239" s="12" t="s">
        <v>48</v>
      </c>
      <c r="DI239" s="12" t="s">
        <v>48</v>
      </c>
      <c r="DJ239" s="12" t="s">
        <v>48</v>
      </c>
      <c r="DK239" s="11"/>
      <c r="DL239" s="11"/>
      <c r="DM239" s="11"/>
      <c r="DN239" s="11"/>
      <c r="DO239" s="27"/>
      <c r="DP239" s="11"/>
      <c r="DQ239" s="11" t="s">
        <v>48</v>
      </c>
      <c r="DV239" s="12" t="s">
        <v>48</v>
      </c>
      <c r="DW239" s="12" t="s">
        <v>48</v>
      </c>
      <c r="DX239" s="12" t="s">
        <v>48</v>
      </c>
      <c r="DY239" s="11"/>
      <c r="DZ239" s="11"/>
      <c r="EA239" s="11"/>
      <c r="EB239" s="11"/>
      <c r="EC239" s="27"/>
      <c r="ED239" s="11"/>
      <c r="EE239" s="11" t="s">
        <v>48</v>
      </c>
      <c r="EJ239" s="12" t="s">
        <v>48</v>
      </c>
      <c r="EK239" s="12" t="s">
        <v>48</v>
      </c>
      <c r="EL239" s="12" t="s">
        <v>48</v>
      </c>
      <c r="EM239" s="11"/>
      <c r="EN239" s="11"/>
      <c r="EO239" s="11"/>
      <c r="EP239" s="11"/>
      <c r="EQ239" s="27"/>
      <c r="ER239" s="11"/>
      <c r="ES239" s="11" t="s">
        <v>48</v>
      </c>
      <c r="EX239" s="12" t="s">
        <v>48</v>
      </c>
      <c r="EY239" s="12" t="s">
        <v>48</v>
      </c>
      <c r="EZ239" s="12" t="s">
        <v>48</v>
      </c>
      <c r="FA239" s="11"/>
      <c r="FB239" s="11"/>
      <c r="FC239" s="11"/>
      <c r="FD239" s="11"/>
      <c r="FE239" s="27"/>
      <c r="FF239" s="11"/>
      <c r="FG239" s="11" t="s">
        <v>48</v>
      </c>
      <c r="FL239" s="12" t="s">
        <v>48</v>
      </c>
      <c r="FM239" s="12" t="s">
        <v>48</v>
      </c>
      <c r="FN239" s="12" t="s">
        <v>48</v>
      </c>
      <c r="FO239" s="11"/>
      <c r="FP239" s="11"/>
      <c r="FQ239" s="11"/>
      <c r="FR239" s="11"/>
      <c r="FS239" s="27"/>
      <c r="FT239" s="11"/>
      <c r="FU239" s="11" t="s">
        <v>48</v>
      </c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N239" s="12" t="s">
        <v>48</v>
      </c>
      <c r="GO239" s="12" t="s">
        <v>48</v>
      </c>
      <c r="GP239" s="12" t="s">
        <v>48</v>
      </c>
      <c r="GQ239" s="11"/>
      <c r="GR239" s="11"/>
      <c r="GS239" s="11"/>
      <c r="GT239" s="11"/>
      <c r="GU239" s="27"/>
      <c r="GV239" s="11"/>
      <c r="GW239" s="11" t="s">
        <v>48</v>
      </c>
      <c r="GX239" s="11"/>
      <c r="GY239" s="11"/>
      <c r="GZ239" s="11"/>
      <c r="HA239" s="11"/>
      <c r="HB239" s="11"/>
      <c r="HC239" s="11"/>
      <c r="HD239" s="11"/>
      <c r="HI239" s="12" t="s">
        <v>48</v>
      </c>
      <c r="HJ239" s="12" t="s">
        <v>48</v>
      </c>
      <c r="HK239" s="12" t="s">
        <v>48</v>
      </c>
      <c r="HL239" s="11"/>
      <c r="HM239" s="11"/>
      <c r="HN239" s="11"/>
      <c r="HO239" s="11"/>
      <c r="HP239" s="27"/>
      <c r="HQ239" s="11"/>
      <c r="HR239" s="11" t="s">
        <v>48</v>
      </c>
      <c r="HW239" s="12" t="s">
        <v>48</v>
      </c>
      <c r="HX239" s="12" t="s">
        <v>48</v>
      </c>
      <c r="HY239" s="12" t="s">
        <v>48</v>
      </c>
    </row>
    <row r="240" spans="2:233" x14ac:dyDescent="0.2">
      <c r="B240" s="8">
        <v>44136</v>
      </c>
      <c r="C240" s="11"/>
      <c r="D240" s="11"/>
      <c r="E240" s="11"/>
      <c r="F240" s="11"/>
      <c r="G240" s="27"/>
      <c r="H240" s="11"/>
      <c r="I240" s="11" t="s">
        <v>48</v>
      </c>
      <c r="J240" s="11"/>
      <c r="K240" s="11"/>
      <c r="L240" s="11"/>
      <c r="M240" s="11"/>
      <c r="N240" s="27"/>
      <c r="O240" s="11"/>
      <c r="P240" s="11" t="s">
        <v>48</v>
      </c>
      <c r="Q240" s="11"/>
      <c r="R240" s="11"/>
      <c r="S240" s="11"/>
      <c r="T240" s="11"/>
      <c r="U240" s="27"/>
      <c r="V240" s="11"/>
      <c r="W240" s="11" t="s">
        <v>48</v>
      </c>
      <c r="AB240" s="12" t="s">
        <v>48</v>
      </c>
      <c r="AC240" s="12" t="s">
        <v>48</v>
      </c>
      <c r="AD240" s="12" t="s">
        <v>48</v>
      </c>
      <c r="AE240" s="11"/>
      <c r="AF240" s="11"/>
      <c r="AG240" s="11"/>
      <c r="AH240" s="11"/>
      <c r="AI240" s="27"/>
      <c r="AJ240" s="11"/>
      <c r="AK240" s="11" t="s">
        <v>48</v>
      </c>
      <c r="AP240" s="12" t="s">
        <v>48</v>
      </c>
      <c r="AQ240" s="12" t="s">
        <v>48</v>
      </c>
      <c r="AR240" s="12" t="s">
        <v>48</v>
      </c>
      <c r="AS240" s="11"/>
      <c r="AT240" s="11"/>
      <c r="AU240" s="11"/>
      <c r="AV240" s="11"/>
      <c r="AW240" s="27"/>
      <c r="AX240" s="11"/>
      <c r="AY240" s="11" t="s">
        <v>48</v>
      </c>
      <c r="BD240" s="12" t="s">
        <v>48</v>
      </c>
      <c r="BE240" s="12" t="s">
        <v>48</v>
      </c>
      <c r="BF240" s="12" t="s">
        <v>48</v>
      </c>
      <c r="BG240" s="11"/>
      <c r="BH240" s="11"/>
      <c r="BI240" s="11"/>
      <c r="BJ240" s="11"/>
      <c r="BK240" s="27"/>
      <c r="BL240" s="11"/>
      <c r="BM240" s="11" t="s">
        <v>48</v>
      </c>
      <c r="BR240" s="12" t="s">
        <v>48</v>
      </c>
      <c r="BS240" s="12" t="s">
        <v>48</v>
      </c>
      <c r="BT240" s="12" t="s">
        <v>48</v>
      </c>
      <c r="BU240" s="11"/>
      <c r="BV240" s="11"/>
      <c r="BW240" s="11"/>
      <c r="BX240" s="11"/>
      <c r="BY240" s="27"/>
      <c r="BZ240" s="11"/>
      <c r="CA240" s="11" t="s">
        <v>48</v>
      </c>
      <c r="CF240" s="12" t="s">
        <v>48</v>
      </c>
      <c r="CG240" s="12" t="s">
        <v>48</v>
      </c>
      <c r="CH240" s="12" t="s">
        <v>48</v>
      </c>
      <c r="CI240" s="11"/>
      <c r="CJ240" s="11"/>
      <c r="CK240" s="11"/>
      <c r="CL240" s="11"/>
      <c r="CM240" s="27"/>
      <c r="CN240" s="11"/>
      <c r="CO240" s="11" t="s">
        <v>48</v>
      </c>
      <c r="CT240" s="12" t="s">
        <v>48</v>
      </c>
      <c r="CU240" s="12" t="s">
        <v>48</v>
      </c>
      <c r="CV240" s="12" t="s">
        <v>48</v>
      </c>
      <c r="CW240" s="11"/>
      <c r="CX240" s="11"/>
      <c r="CY240" s="11"/>
      <c r="CZ240" s="11"/>
      <c r="DA240" s="27"/>
      <c r="DB240" s="11"/>
      <c r="DC240" s="11" t="s">
        <v>48</v>
      </c>
      <c r="DH240" s="12" t="s">
        <v>48</v>
      </c>
      <c r="DI240" s="12" t="s">
        <v>48</v>
      </c>
      <c r="DJ240" s="12" t="s">
        <v>48</v>
      </c>
      <c r="DK240" s="11"/>
      <c r="DL240" s="11"/>
      <c r="DM240" s="11"/>
      <c r="DN240" s="11"/>
      <c r="DO240" s="27"/>
      <c r="DP240" s="11"/>
      <c r="DQ240" s="11" t="s">
        <v>48</v>
      </c>
      <c r="DV240" s="12" t="s">
        <v>48</v>
      </c>
      <c r="DW240" s="12" t="s">
        <v>48</v>
      </c>
      <c r="DX240" s="12" t="s">
        <v>48</v>
      </c>
      <c r="DY240" s="11"/>
      <c r="DZ240" s="11"/>
      <c r="EA240" s="11"/>
      <c r="EB240" s="11"/>
      <c r="EC240" s="27"/>
      <c r="ED240" s="11"/>
      <c r="EE240" s="11" t="s">
        <v>48</v>
      </c>
      <c r="EJ240" s="12" t="s">
        <v>48</v>
      </c>
      <c r="EK240" s="12" t="s">
        <v>48</v>
      </c>
      <c r="EL240" s="12" t="s">
        <v>48</v>
      </c>
      <c r="EM240" s="11"/>
      <c r="EN240" s="11"/>
      <c r="EO240" s="11"/>
      <c r="EP240" s="11"/>
      <c r="EQ240" s="27"/>
      <c r="ER240" s="11"/>
      <c r="ES240" s="11" t="s">
        <v>48</v>
      </c>
      <c r="EX240" s="12" t="s">
        <v>48</v>
      </c>
      <c r="EY240" s="12" t="s">
        <v>48</v>
      </c>
      <c r="EZ240" s="12" t="s">
        <v>48</v>
      </c>
      <c r="FA240" s="11"/>
      <c r="FB240" s="11"/>
      <c r="FC240" s="11"/>
      <c r="FD240" s="11"/>
      <c r="FE240" s="27"/>
      <c r="FF240" s="11"/>
      <c r="FG240" s="11" t="s">
        <v>48</v>
      </c>
      <c r="FL240" s="12" t="s">
        <v>48</v>
      </c>
      <c r="FM240" s="12" t="s">
        <v>48</v>
      </c>
      <c r="FN240" s="12" t="s">
        <v>48</v>
      </c>
      <c r="FO240" s="11"/>
      <c r="FP240" s="11"/>
      <c r="FQ240" s="11"/>
      <c r="FR240" s="11"/>
      <c r="FS240" s="27"/>
      <c r="FT240" s="11"/>
      <c r="FU240" s="11" t="s">
        <v>48</v>
      </c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N240" s="12" t="s">
        <v>48</v>
      </c>
      <c r="GO240" s="12" t="s">
        <v>48</v>
      </c>
      <c r="GP240" s="12" t="s">
        <v>48</v>
      </c>
      <c r="GQ240" s="11"/>
      <c r="GR240" s="11"/>
      <c r="GS240" s="11"/>
      <c r="GT240" s="11"/>
      <c r="GU240" s="27"/>
      <c r="GV240" s="11"/>
      <c r="GW240" s="11" t="s">
        <v>48</v>
      </c>
      <c r="GX240" s="11"/>
      <c r="GY240" s="11"/>
      <c r="GZ240" s="11"/>
      <c r="HA240" s="11"/>
      <c r="HB240" s="11"/>
      <c r="HC240" s="11"/>
      <c r="HD240" s="11"/>
      <c r="HI240" s="12" t="s">
        <v>48</v>
      </c>
      <c r="HJ240" s="12" t="s">
        <v>48</v>
      </c>
      <c r="HK240" s="12" t="s">
        <v>48</v>
      </c>
      <c r="HL240" s="11"/>
      <c r="HM240" s="11"/>
      <c r="HN240" s="11"/>
      <c r="HO240" s="11"/>
      <c r="HP240" s="27"/>
      <c r="HQ240" s="11"/>
      <c r="HR240" s="11" t="s">
        <v>48</v>
      </c>
      <c r="HW240" s="12" t="s">
        <v>48</v>
      </c>
      <c r="HX240" s="12" t="s">
        <v>48</v>
      </c>
      <c r="HY240" s="12" t="s">
        <v>48</v>
      </c>
    </row>
    <row r="241" spans="2:233" x14ac:dyDescent="0.2">
      <c r="B241" s="8">
        <v>44137</v>
      </c>
      <c r="C241" s="11"/>
      <c r="D241" s="11"/>
      <c r="E241" s="11"/>
      <c r="F241" s="11"/>
      <c r="G241" s="27"/>
      <c r="H241" s="11"/>
      <c r="I241" s="11" t="s">
        <v>48</v>
      </c>
      <c r="J241" s="11"/>
      <c r="K241" s="11"/>
      <c r="L241" s="11"/>
      <c r="M241" s="11"/>
      <c r="N241" s="27"/>
      <c r="O241" s="11"/>
      <c r="P241" s="11" t="s">
        <v>48</v>
      </c>
      <c r="Q241" s="11"/>
      <c r="R241" s="11"/>
      <c r="S241" s="11"/>
      <c r="T241" s="11"/>
      <c r="U241" s="27"/>
      <c r="V241" s="11"/>
      <c r="W241" s="11" t="s">
        <v>48</v>
      </c>
      <c r="AB241" s="12" t="s">
        <v>48</v>
      </c>
      <c r="AC241" s="12" t="s">
        <v>48</v>
      </c>
      <c r="AD241" s="12" t="s">
        <v>48</v>
      </c>
      <c r="AE241" s="11"/>
      <c r="AF241" s="11"/>
      <c r="AG241" s="11"/>
      <c r="AH241" s="11"/>
      <c r="AI241" s="27"/>
      <c r="AJ241" s="11"/>
      <c r="AK241" s="11" t="s">
        <v>48</v>
      </c>
      <c r="AP241" s="12" t="s">
        <v>48</v>
      </c>
      <c r="AQ241" s="12" t="s">
        <v>48</v>
      </c>
      <c r="AR241" s="12" t="s">
        <v>48</v>
      </c>
      <c r="AS241" s="11"/>
      <c r="AT241" s="11"/>
      <c r="AU241" s="11"/>
      <c r="AV241" s="11"/>
      <c r="AW241" s="27"/>
      <c r="AX241" s="11"/>
      <c r="AY241" s="11" t="s">
        <v>48</v>
      </c>
      <c r="BD241" s="12" t="s">
        <v>48</v>
      </c>
      <c r="BE241" s="12" t="s">
        <v>48</v>
      </c>
      <c r="BF241" s="12" t="s">
        <v>48</v>
      </c>
      <c r="BG241" s="11"/>
      <c r="BH241" s="11"/>
      <c r="BI241" s="11"/>
      <c r="BJ241" s="11"/>
      <c r="BK241" s="27"/>
      <c r="BL241" s="11"/>
      <c r="BM241" s="11" t="s">
        <v>48</v>
      </c>
      <c r="BR241" s="12" t="s">
        <v>48</v>
      </c>
      <c r="BS241" s="12" t="s">
        <v>48</v>
      </c>
      <c r="BT241" s="12" t="s">
        <v>48</v>
      </c>
      <c r="BU241" s="11"/>
      <c r="BV241" s="11"/>
      <c r="BW241" s="11"/>
      <c r="BX241" s="11"/>
      <c r="BY241" s="27"/>
      <c r="BZ241" s="11"/>
      <c r="CA241" s="11" t="s">
        <v>48</v>
      </c>
      <c r="CF241" s="12" t="s">
        <v>48</v>
      </c>
      <c r="CG241" s="12" t="s">
        <v>48</v>
      </c>
      <c r="CH241" s="12" t="s">
        <v>48</v>
      </c>
      <c r="CI241" s="11"/>
      <c r="CJ241" s="11"/>
      <c r="CK241" s="11"/>
      <c r="CL241" s="11"/>
      <c r="CM241" s="27"/>
      <c r="CN241" s="11"/>
      <c r="CO241" s="11" t="s">
        <v>48</v>
      </c>
      <c r="CT241" s="12" t="s">
        <v>48</v>
      </c>
      <c r="CU241" s="12" t="s">
        <v>48</v>
      </c>
      <c r="CV241" s="12" t="s">
        <v>48</v>
      </c>
      <c r="CW241" s="11"/>
      <c r="CX241" s="11"/>
      <c r="CY241" s="11"/>
      <c r="CZ241" s="11"/>
      <c r="DA241" s="27"/>
      <c r="DB241" s="11"/>
      <c r="DC241" s="11" t="s">
        <v>48</v>
      </c>
      <c r="DH241" s="12" t="s">
        <v>48</v>
      </c>
      <c r="DI241" s="12" t="s">
        <v>48</v>
      </c>
      <c r="DJ241" s="12" t="s">
        <v>48</v>
      </c>
      <c r="DK241" s="11"/>
      <c r="DL241" s="11"/>
      <c r="DM241" s="11"/>
      <c r="DN241" s="11"/>
      <c r="DO241" s="27"/>
      <c r="DP241" s="11"/>
      <c r="DQ241" s="11" t="s">
        <v>48</v>
      </c>
      <c r="DV241" s="12" t="s">
        <v>48</v>
      </c>
      <c r="DW241" s="12" t="s">
        <v>48</v>
      </c>
      <c r="DX241" s="12" t="s">
        <v>48</v>
      </c>
      <c r="DY241" s="11"/>
      <c r="DZ241" s="11"/>
      <c r="EA241" s="11"/>
      <c r="EB241" s="11"/>
      <c r="EC241" s="27"/>
      <c r="ED241" s="11"/>
      <c r="EE241" s="11" t="s">
        <v>48</v>
      </c>
      <c r="EJ241" s="12" t="s">
        <v>48</v>
      </c>
      <c r="EK241" s="12" t="s">
        <v>48</v>
      </c>
      <c r="EL241" s="12" t="s">
        <v>48</v>
      </c>
      <c r="EM241" s="11"/>
      <c r="EN241" s="11"/>
      <c r="EO241" s="11"/>
      <c r="EP241" s="11"/>
      <c r="EQ241" s="27"/>
      <c r="ER241" s="11"/>
      <c r="ES241" s="11" t="s">
        <v>48</v>
      </c>
      <c r="EX241" s="12" t="s">
        <v>48</v>
      </c>
      <c r="EY241" s="12" t="s">
        <v>48</v>
      </c>
      <c r="EZ241" s="12" t="s">
        <v>48</v>
      </c>
      <c r="FA241" s="11"/>
      <c r="FB241" s="11"/>
      <c r="FC241" s="11"/>
      <c r="FD241" s="11"/>
      <c r="FE241" s="27"/>
      <c r="FF241" s="11"/>
      <c r="FG241" s="11" t="s">
        <v>48</v>
      </c>
      <c r="FL241" s="12" t="s">
        <v>48</v>
      </c>
      <c r="FM241" s="12" t="s">
        <v>48</v>
      </c>
      <c r="FN241" s="12" t="s">
        <v>48</v>
      </c>
      <c r="FO241" s="11"/>
      <c r="FP241" s="11"/>
      <c r="FQ241" s="11"/>
      <c r="FR241" s="11"/>
      <c r="FS241" s="27"/>
      <c r="FT241" s="11"/>
      <c r="FU241" s="11" t="s">
        <v>48</v>
      </c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N241" s="12" t="s">
        <v>48</v>
      </c>
      <c r="GO241" s="12" t="s">
        <v>48</v>
      </c>
      <c r="GP241" s="12" t="s">
        <v>48</v>
      </c>
      <c r="GQ241" s="11"/>
      <c r="GR241" s="11"/>
      <c r="GS241" s="11"/>
      <c r="GT241" s="11"/>
      <c r="GU241" s="27"/>
      <c r="GV241" s="11"/>
      <c r="GW241" s="11" t="s">
        <v>48</v>
      </c>
      <c r="GX241" s="11"/>
      <c r="GY241" s="11"/>
      <c r="GZ241" s="11"/>
      <c r="HA241" s="11"/>
      <c r="HB241" s="11"/>
      <c r="HC241" s="11"/>
      <c r="HD241" s="11"/>
      <c r="HI241" s="12" t="s">
        <v>48</v>
      </c>
      <c r="HJ241" s="12" t="s">
        <v>48</v>
      </c>
      <c r="HK241" s="12" t="s">
        <v>48</v>
      </c>
      <c r="HL241" s="11"/>
      <c r="HM241" s="11"/>
      <c r="HN241" s="11"/>
      <c r="HO241" s="11"/>
      <c r="HP241" s="27"/>
      <c r="HQ241" s="11"/>
      <c r="HR241" s="11" t="s">
        <v>48</v>
      </c>
      <c r="HW241" s="12" t="s">
        <v>48</v>
      </c>
      <c r="HX241" s="12" t="s">
        <v>48</v>
      </c>
      <c r="HY241" s="12" t="s">
        <v>48</v>
      </c>
    </row>
    <row r="242" spans="2:233" x14ac:dyDescent="0.2">
      <c r="B242" s="8">
        <v>44138</v>
      </c>
      <c r="C242" s="11"/>
      <c r="D242" s="11"/>
      <c r="E242" s="11"/>
      <c r="F242" s="11"/>
      <c r="G242" s="27"/>
      <c r="H242" s="11"/>
      <c r="I242" s="11" t="s">
        <v>48</v>
      </c>
      <c r="J242" s="11"/>
      <c r="K242" s="11"/>
      <c r="L242" s="11"/>
      <c r="M242" s="11"/>
      <c r="N242" s="27"/>
      <c r="O242" s="11"/>
      <c r="P242" s="11" t="s">
        <v>48</v>
      </c>
      <c r="Q242" s="11"/>
      <c r="R242" s="11"/>
      <c r="S242" s="11"/>
      <c r="T242" s="11"/>
      <c r="U242" s="27"/>
      <c r="V242" s="11"/>
      <c r="W242" s="11" t="s">
        <v>48</v>
      </c>
      <c r="AB242" s="12" t="s">
        <v>48</v>
      </c>
      <c r="AC242" s="12" t="s">
        <v>48</v>
      </c>
      <c r="AD242" s="12" t="s">
        <v>48</v>
      </c>
      <c r="AE242" s="11"/>
      <c r="AF242" s="11"/>
      <c r="AG242" s="11"/>
      <c r="AH242" s="11"/>
      <c r="AI242" s="27"/>
      <c r="AJ242" s="11"/>
      <c r="AK242" s="11" t="s">
        <v>48</v>
      </c>
      <c r="AP242" s="12" t="s">
        <v>48</v>
      </c>
      <c r="AQ242" s="12" t="s">
        <v>48</v>
      </c>
      <c r="AR242" s="12" t="s">
        <v>48</v>
      </c>
      <c r="AS242" s="11"/>
      <c r="AT242" s="11"/>
      <c r="AU242" s="11"/>
      <c r="AV242" s="11"/>
      <c r="AW242" s="27"/>
      <c r="AX242" s="11"/>
      <c r="AY242" s="11" t="s">
        <v>48</v>
      </c>
      <c r="BD242" s="12" t="s">
        <v>48</v>
      </c>
      <c r="BE242" s="12" t="s">
        <v>48</v>
      </c>
      <c r="BF242" s="12" t="s">
        <v>48</v>
      </c>
      <c r="BG242" s="11"/>
      <c r="BH242" s="11"/>
      <c r="BI242" s="11"/>
      <c r="BJ242" s="11"/>
      <c r="BK242" s="27"/>
      <c r="BL242" s="11"/>
      <c r="BM242" s="11" t="s">
        <v>48</v>
      </c>
      <c r="BR242" s="12" t="s">
        <v>48</v>
      </c>
      <c r="BS242" s="12" t="s">
        <v>48</v>
      </c>
      <c r="BT242" s="12" t="s">
        <v>48</v>
      </c>
      <c r="BU242" s="11"/>
      <c r="BV242" s="11"/>
      <c r="BW242" s="11"/>
      <c r="BX242" s="11"/>
      <c r="BY242" s="27"/>
      <c r="BZ242" s="11"/>
      <c r="CA242" s="11" t="s">
        <v>48</v>
      </c>
      <c r="CF242" s="12" t="s">
        <v>48</v>
      </c>
      <c r="CG242" s="12" t="s">
        <v>48</v>
      </c>
      <c r="CH242" s="12" t="s">
        <v>48</v>
      </c>
      <c r="CI242" s="11"/>
      <c r="CJ242" s="11"/>
      <c r="CK242" s="11"/>
      <c r="CL242" s="11"/>
      <c r="CM242" s="27"/>
      <c r="CN242" s="11"/>
      <c r="CO242" s="11" t="s">
        <v>48</v>
      </c>
      <c r="CT242" s="12" t="s">
        <v>48</v>
      </c>
      <c r="CU242" s="12" t="s">
        <v>48</v>
      </c>
      <c r="CV242" s="12" t="s">
        <v>48</v>
      </c>
      <c r="CW242" s="11"/>
      <c r="CX242" s="11"/>
      <c r="CY242" s="11"/>
      <c r="CZ242" s="11"/>
      <c r="DA242" s="27"/>
      <c r="DB242" s="11"/>
      <c r="DC242" s="11" t="s">
        <v>48</v>
      </c>
      <c r="DH242" s="12" t="s">
        <v>48</v>
      </c>
      <c r="DI242" s="12" t="s">
        <v>48</v>
      </c>
      <c r="DJ242" s="12" t="s">
        <v>48</v>
      </c>
      <c r="DK242" s="11"/>
      <c r="DL242" s="11"/>
      <c r="DM242" s="11"/>
      <c r="DN242" s="11"/>
      <c r="DO242" s="27"/>
      <c r="DP242" s="11"/>
      <c r="DQ242" s="11" t="s">
        <v>48</v>
      </c>
      <c r="DV242" s="12" t="s">
        <v>48</v>
      </c>
      <c r="DW242" s="12" t="s">
        <v>48</v>
      </c>
      <c r="DX242" s="12" t="s">
        <v>48</v>
      </c>
      <c r="DY242" s="11"/>
      <c r="DZ242" s="11"/>
      <c r="EA242" s="11"/>
      <c r="EB242" s="11"/>
      <c r="EC242" s="27"/>
      <c r="ED242" s="11"/>
      <c r="EE242" s="11" t="s">
        <v>48</v>
      </c>
      <c r="EJ242" s="12" t="s">
        <v>48</v>
      </c>
      <c r="EK242" s="12" t="s">
        <v>48</v>
      </c>
      <c r="EL242" s="12" t="s">
        <v>48</v>
      </c>
      <c r="EM242" s="11"/>
      <c r="EN242" s="11"/>
      <c r="EO242" s="11"/>
      <c r="EP242" s="11"/>
      <c r="EQ242" s="27"/>
      <c r="ER242" s="11"/>
      <c r="ES242" s="11" t="s">
        <v>48</v>
      </c>
      <c r="EX242" s="12" t="s">
        <v>48</v>
      </c>
      <c r="EY242" s="12" t="s">
        <v>48</v>
      </c>
      <c r="EZ242" s="12" t="s">
        <v>48</v>
      </c>
      <c r="FA242" s="11"/>
      <c r="FB242" s="11"/>
      <c r="FC242" s="11"/>
      <c r="FD242" s="11"/>
      <c r="FE242" s="27"/>
      <c r="FF242" s="11"/>
      <c r="FG242" s="11" t="s">
        <v>48</v>
      </c>
      <c r="FL242" s="12" t="s">
        <v>48</v>
      </c>
      <c r="FM242" s="12" t="s">
        <v>48</v>
      </c>
      <c r="FN242" s="12" t="s">
        <v>48</v>
      </c>
      <c r="FO242" s="11"/>
      <c r="FP242" s="11"/>
      <c r="FQ242" s="11"/>
      <c r="FR242" s="11"/>
      <c r="FS242" s="27"/>
      <c r="FT242" s="11"/>
      <c r="FU242" s="11" t="s">
        <v>48</v>
      </c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N242" s="12" t="s">
        <v>48</v>
      </c>
      <c r="GO242" s="12" t="s">
        <v>48</v>
      </c>
      <c r="GP242" s="12" t="s">
        <v>48</v>
      </c>
      <c r="GQ242" s="11"/>
      <c r="GR242" s="11"/>
      <c r="GS242" s="11"/>
      <c r="GT242" s="11"/>
      <c r="GU242" s="27"/>
      <c r="GV242" s="11"/>
      <c r="GW242" s="11" t="s">
        <v>48</v>
      </c>
      <c r="GX242" s="11"/>
      <c r="GY242" s="11"/>
      <c r="GZ242" s="11"/>
      <c r="HA242" s="11"/>
      <c r="HB242" s="11"/>
      <c r="HC242" s="11"/>
      <c r="HD242" s="11"/>
      <c r="HI242" s="12" t="s">
        <v>48</v>
      </c>
      <c r="HJ242" s="12" t="s">
        <v>48</v>
      </c>
      <c r="HK242" s="12" t="s">
        <v>48</v>
      </c>
      <c r="HL242" s="11"/>
      <c r="HM242" s="11"/>
      <c r="HN242" s="11"/>
      <c r="HO242" s="11"/>
      <c r="HP242" s="27"/>
      <c r="HQ242" s="11"/>
      <c r="HR242" s="11" t="s">
        <v>48</v>
      </c>
      <c r="HW242" s="12" t="s">
        <v>48</v>
      </c>
      <c r="HX242" s="12" t="s">
        <v>48</v>
      </c>
      <c r="HY242" s="12" t="s">
        <v>48</v>
      </c>
    </row>
    <row r="243" spans="2:233" x14ac:dyDescent="0.2">
      <c r="B243" s="8">
        <v>44139</v>
      </c>
      <c r="C243" s="11"/>
      <c r="D243" s="11"/>
      <c r="E243" s="11"/>
      <c r="F243" s="11"/>
      <c r="G243" s="27"/>
      <c r="H243" s="11"/>
      <c r="I243" s="11" t="s">
        <v>48</v>
      </c>
      <c r="J243" s="11"/>
      <c r="K243" s="11"/>
      <c r="L243" s="11"/>
      <c r="M243" s="11"/>
      <c r="N243" s="27"/>
      <c r="O243" s="11"/>
      <c r="P243" s="11" t="s">
        <v>48</v>
      </c>
      <c r="Q243" s="11"/>
      <c r="R243" s="11"/>
      <c r="S243" s="11"/>
      <c r="T243" s="11"/>
      <c r="U243" s="27"/>
      <c r="V243" s="11"/>
      <c r="W243" s="11" t="s">
        <v>48</v>
      </c>
      <c r="AB243" s="12" t="s">
        <v>48</v>
      </c>
      <c r="AC243" s="12" t="s">
        <v>48</v>
      </c>
      <c r="AD243" s="12" t="s">
        <v>48</v>
      </c>
      <c r="AE243" s="11"/>
      <c r="AF243" s="11"/>
      <c r="AG243" s="11"/>
      <c r="AH243" s="11"/>
      <c r="AI243" s="27"/>
      <c r="AJ243" s="11"/>
      <c r="AK243" s="11" t="s">
        <v>48</v>
      </c>
      <c r="AP243" s="12" t="s">
        <v>48</v>
      </c>
      <c r="AQ243" s="12" t="s">
        <v>48</v>
      </c>
      <c r="AR243" s="12" t="s">
        <v>48</v>
      </c>
      <c r="AS243" s="11"/>
      <c r="AT243" s="11"/>
      <c r="AU243" s="11"/>
      <c r="AV243" s="11"/>
      <c r="AW243" s="27"/>
      <c r="AX243" s="11"/>
      <c r="AY243" s="11" t="s">
        <v>48</v>
      </c>
      <c r="BD243" s="12" t="s">
        <v>48</v>
      </c>
      <c r="BE243" s="12" t="s">
        <v>48</v>
      </c>
      <c r="BF243" s="12" t="s">
        <v>48</v>
      </c>
      <c r="BG243" s="11"/>
      <c r="BH243" s="11"/>
      <c r="BI243" s="11"/>
      <c r="BJ243" s="11"/>
      <c r="BK243" s="27"/>
      <c r="BL243" s="11"/>
      <c r="BM243" s="11" t="s">
        <v>48</v>
      </c>
      <c r="BR243" s="12" t="s">
        <v>48</v>
      </c>
      <c r="BS243" s="12" t="s">
        <v>48</v>
      </c>
      <c r="BT243" s="12" t="s">
        <v>48</v>
      </c>
      <c r="BU243" s="11"/>
      <c r="BV243" s="11"/>
      <c r="BW243" s="11"/>
      <c r="BX243" s="11"/>
      <c r="BY243" s="27"/>
      <c r="BZ243" s="11"/>
      <c r="CA243" s="11" t="s">
        <v>48</v>
      </c>
      <c r="CF243" s="12" t="s">
        <v>48</v>
      </c>
      <c r="CG243" s="12" t="s">
        <v>48</v>
      </c>
      <c r="CH243" s="12" t="s">
        <v>48</v>
      </c>
      <c r="CI243" s="11"/>
      <c r="CJ243" s="11"/>
      <c r="CK243" s="11"/>
      <c r="CL243" s="11"/>
      <c r="CM243" s="27"/>
      <c r="CN243" s="11"/>
      <c r="CO243" s="11" t="s">
        <v>48</v>
      </c>
      <c r="CT243" s="12" t="s">
        <v>48</v>
      </c>
      <c r="CU243" s="12" t="s">
        <v>48</v>
      </c>
      <c r="CV243" s="12" t="s">
        <v>48</v>
      </c>
      <c r="CW243" s="11"/>
      <c r="CX243" s="11"/>
      <c r="CY243" s="11"/>
      <c r="CZ243" s="11"/>
      <c r="DA243" s="27"/>
      <c r="DB243" s="11"/>
      <c r="DC243" s="11" t="s">
        <v>48</v>
      </c>
      <c r="DH243" s="12" t="s">
        <v>48</v>
      </c>
      <c r="DI243" s="12" t="s">
        <v>48</v>
      </c>
      <c r="DJ243" s="12" t="s">
        <v>48</v>
      </c>
      <c r="DK243" s="11"/>
      <c r="DL243" s="11"/>
      <c r="DM243" s="11"/>
      <c r="DN243" s="11"/>
      <c r="DO243" s="27"/>
      <c r="DP243" s="11"/>
      <c r="DQ243" s="11" t="s">
        <v>48</v>
      </c>
      <c r="DV243" s="12" t="s">
        <v>48</v>
      </c>
      <c r="DW243" s="12" t="s">
        <v>48</v>
      </c>
      <c r="DX243" s="12" t="s">
        <v>48</v>
      </c>
      <c r="DY243" s="11"/>
      <c r="DZ243" s="11"/>
      <c r="EA243" s="11"/>
      <c r="EB243" s="11"/>
      <c r="EC243" s="27"/>
      <c r="ED243" s="11"/>
      <c r="EE243" s="11" t="s">
        <v>48</v>
      </c>
      <c r="EJ243" s="12" t="s">
        <v>48</v>
      </c>
      <c r="EK243" s="12" t="s">
        <v>48</v>
      </c>
      <c r="EL243" s="12" t="s">
        <v>48</v>
      </c>
      <c r="EM243" s="11"/>
      <c r="EN243" s="11"/>
      <c r="EO243" s="11"/>
      <c r="EP243" s="11"/>
      <c r="EQ243" s="27"/>
      <c r="ER243" s="11"/>
      <c r="ES243" s="11" t="s">
        <v>48</v>
      </c>
      <c r="EX243" s="12" t="s">
        <v>48</v>
      </c>
      <c r="EY243" s="12" t="s">
        <v>48</v>
      </c>
      <c r="EZ243" s="12" t="s">
        <v>48</v>
      </c>
      <c r="FA243" s="11"/>
      <c r="FB243" s="11"/>
      <c r="FC243" s="11"/>
      <c r="FD243" s="11"/>
      <c r="FE243" s="27"/>
      <c r="FF243" s="11"/>
      <c r="FG243" s="11" t="s">
        <v>48</v>
      </c>
      <c r="FL243" s="12" t="s">
        <v>48</v>
      </c>
      <c r="FM243" s="12" t="s">
        <v>48</v>
      </c>
      <c r="FN243" s="12" t="s">
        <v>48</v>
      </c>
      <c r="FO243" s="11"/>
      <c r="FP243" s="11"/>
      <c r="FQ243" s="11"/>
      <c r="FR243" s="11"/>
      <c r="FS243" s="27"/>
      <c r="FT243" s="11"/>
      <c r="FU243" s="11" t="s">
        <v>48</v>
      </c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N243" s="12" t="s">
        <v>48</v>
      </c>
      <c r="GO243" s="12" t="s">
        <v>48</v>
      </c>
      <c r="GP243" s="12" t="s">
        <v>48</v>
      </c>
      <c r="GQ243" s="11"/>
      <c r="GR243" s="11"/>
      <c r="GS243" s="11"/>
      <c r="GT243" s="11"/>
      <c r="GU243" s="27"/>
      <c r="GV243" s="11"/>
      <c r="GW243" s="11" t="s">
        <v>48</v>
      </c>
      <c r="GX243" s="11"/>
      <c r="GY243" s="11"/>
      <c r="GZ243" s="11"/>
      <c r="HA243" s="11"/>
      <c r="HB243" s="11"/>
      <c r="HC243" s="11"/>
      <c r="HD243" s="11"/>
      <c r="HI243" s="12" t="s">
        <v>48</v>
      </c>
      <c r="HJ243" s="12" t="s">
        <v>48</v>
      </c>
      <c r="HK243" s="12" t="s">
        <v>48</v>
      </c>
      <c r="HL243" s="11"/>
      <c r="HM243" s="11"/>
      <c r="HN243" s="11"/>
      <c r="HO243" s="11"/>
      <c r="HP243" s="27"/>
      <c r="HQ243" s="11"/>
      <c r="HR243" s="11" t="s">
        <v>48</v>
      </c>
      <c r="HW243" s="12" t="s">
        <v>48</v>
      </c>
      <c r="HX243" s="12" t="s">
        <v>48</v>
      </c>
      <c r="HY243" s="12" t="s">
        <v>48</v>
      </c>
    </row>
    <row r="244" spans="2:233" x14ac:dyDescent="0.2">
      <c r="B244" s="8">
        <v>44140</v>
      </c>
      <c r="C244" s="11"/>
      <c r="D244" s="11"/>
      <c r="E244" s="11"/>
      <c r="F244" s="11"/>
      <c r="G244" s="27"/>
      <c r="H244" s="11"/>
      <c r="I244" s="11" t="s">
        <v>48</v>
      </c>
      <c r="J244" s="11"/>
      <c r="K244" s="11"/>
      <c r="L244" s="11"/>
      <c r="M244" s="11"/>
      <c r="N244" s="27"/>
      <c r="O244" s="11"/>
      <c r="P244" s="11" t="s">
        <v>48</v>
      </c>
      <c r="Q244" s="11"/>
      <c r="R244" s="11"/>
      <c r="S244" s="11"/>
      <c r="T244" s="11"/>
      <c r="U244" s="27"/>
      <c r="V244" s="11"/>
      <c r="W244" s="11" t="s">
        <v>48</v>
      </c>
      <c r="AB244" s="12" t="s">
        <v>48</v>
      </c>
      <c r="AC244" s="12" t="s">
        <v>48</v>
      </c>
      <c r="AD244" s="12" t="s">
        <v>48</v>
      </c>
      <c r="AE244" s="11"/>
      <c r="AF244" s="11"/>
      <c r="AG244" s="11"/>
      <c r="AH244" s="11"/>
      <c r="AI244" s="27"/>
      <c r="AJ244" s="11"/>
      <c r="AK244" s="11" t="s">
        <v>48</v>
      </c>
      <c r="AP244" s="12" t="s">
        <v>48</v>
      </c>
      <c r="AQ244" s="12" t="s">
        <v>48</v>
      </c>
      <c r="AR244" s="12" t="s">
        <v>48</v>
      </c>
      <c r="AS244" s="11"/>
      <c r="AT244" s="11"/>
      <c r="AU244" s="11"/>
      <c r="AV244" s="11"/>
      <c r="AW244" s="27"/>
      <c r="AX244" s="11"/>
      <c r="AY244" s="11" t="s">
        <v>48</v>
      </c>
      <c r="BD244" s="12" t="s">
        <v>48</v>
      </c>
      <c r="BE244" s="12" t="s">
        <v>48</v>
      </c>
      <c r="BF244" s="12" t="s">
        <v>48</v>
      </c>
      <c r="BG244" s="11"/>
      <c r="BH244" s="11"/>
      <c r="BI244" s="11"/>
      <c r="BJ244" s="11"/>
      <c r="BK244" s="27"/>
      <c r="BL244" s="11"/>
      <c r="BM244" s="11" t="s">
        <v>48</v>
      </c>
      <c r="BR244" s="12" t="s">
        <v>48</v>
      </c>
      <c r="BS244" s="12" t="s">
        <v>48</v>
      </c>
      <c r="BT244" s="12" t="s">
        <v>48</v>
      </c>
      <c r="BU244" s="11"/>
      <c r="BV244" s="11"/>
      <c r="BW244" s="11"/>
      <c r="BX244" s="11"/>
      <c r="BY244" s="27"/>
      <c r="BZ244" s="11"/>
      <c r="CA244" s="11" t="s">
        <v>48</v>
      </c>
      <c r="CF244" s="12" t="s">
        <v>48</v>
      </c>
      <c r="CG244" s="12" t="s">
        <v>48</v>
      </c>
      <c r="CH244" s="12" t="s">
        <v>48</v>
      </c>
      <c r="CI244" s="11"/>
      <c r="CJ244" s="11"/>
      <c r="CK244" s="11"/>
      <c r="CL244" s="11"/>
      <c r="CM244" s="27"/>
      <c r="CN244" s="11"/>
      <c r="CO244" s="11" t="s">
        <v>48</v>
      </c>
      <c r="CT244" s="12" t="s">
        <v>48</v>
      </c>
      <c r="CU244" s="12" t="s">
        <v>48</v>
      </c>
      <c r="CV244" s="12" t="s">
        <v>48</v>
      </c>
      <c r="CW244" s="11"/>
      <c r="CX244" s="11"/>
      <c r="CY244" s="11"/>
      <c r="CZ244" s="11"/>
      <c r="DA244" s="27"/>
      <c r="DB244" s="11"/>
      <c r="DC244" s="11" t="s">
        <v>48</v>
      </c>
      <c r="DH244" s="12" t="s">
        <v>48</v>
      </c>
      <c r="DI244" s="12" t="s">
        <v>48</v>
      </c>
      <c r="DJ244" s="12" t="s">
        <v>48</v>
      </c>
      <c r="DK244" s="11"/>
      <c r="DL244" s="11"/>
      <c r="DM244" s="11"/>
      <c r="DN244" s="11"/>
      <c r="DO244" s="27"/>
      <c r="DP244" s="11"/>
      <c r="DQ244" s="11" t="s">
        <v>48</v>
      </c>
      <c r="DV244" s="12" t="s">
        <v>48</v>
      </c>
      <c r="DW244" s="12" t="s">
        <v>48</v>
      </c>
      <c r="DX244" s="12" t="s">
        <v>48</v>
      </c>
      <c r="DY244" s="11"/>
      <c r="DZ244" s="11"/>
      <c r="EA244" s="11"/>
      <c r="EB244" s="11"/>
      <c r="EC244" s="27"/>
      <c r="ED244" s="11"/>
      <c r="EE244" s="11" t="s">
        <v>48</v>
      </c>
      <c r="EJ244" s="12" t="s">
        <v>48</v>
      </c>
      <c r="EK244" s="12" t="s">
        <v>48</v>
      </c>
      <c r="EL244" s="12" t="s">
        <v>48</v>
      </c>
      <c r="EM244" s="11"/>
      <c r="EN244" s="11"/>
      <c r="EO244" s="11"/>
      <c r="EP244" s="11"/>
      <c r="EQ244" s="27"/>
      <c r="ER244" s="11"/>
      <c r="ES244" s="11" t="s">
        <v>48</v>
      </c>
      <c r="EX244" s="12" t="s">
        <v>48</v>
      </c>
      <c r="EY244" s="12" t="s">
        <v>48</v>
      </c>
      <c r="EZ244" s="12" t="s">
        <v>48</v>
      </c>
      <c r="FA244" s="11"/>
      <c r="FB244" s="11"/>
      <c r="FC244" s="11"/>
      <c r="FD244" s="11"/>
      <c r="FE244" s="27"/>
      <c r="FF244" s="11"/>
      <c r="FG244" s="11" t="s">
        <v>48</v>
      </c>
      <c r="FL244" s="12" t="s">
        <v>48</v>
      </c>
      <c r="FM244" s="12" t="s">
        <v>48</v>
      </c>
      <c r="FN244" s="12" t="s">
        <v>48</v>
      </c>
      <c r="FO244" s="11"/>
      <c r="FP244" s="11"/>
      <c r="FQ244" s="11"/>
      <c r="FR244" s="11"/>
      <c r="FS244" s="27"/>
      <c r="FT244" s="11"/>
      <c r="FU244" s="11" t="s">
        <v>48</v>
      </c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N244" s="12" t="s">
        <v>48</v>
      </c>
      <c r="GO244" s="12" t="s">
        <v>48</v>
      </c>
      <c r="GP244" s="12" t="s">
        <v>48</v>
      </c>
      <c r="GQ244" s="11"/>
      <c r="GR244" s="11"/>
      <c r="GS244" s="11"/>
      <c r="GT244" s="11"/>
      <c r="GU244" s="27"/>
      <c r="GV244" s="11"/>
      <c r="GW244" s="11" t="s">
        <v>48</v>
      </c>
      <c r="GX244" s="11"/>
      <c r="GY244" s="11"/>
      <c r="GZ244" s="11"/>
      <c r="HA244" s="11"/>
      <c r="HB244" s="11"/>
      <c r="HC244" s="11"/>
      <c r="HD244" s="11"/>
      <c r="HI244" s="12" t="s">
        <v>48</v>
      </c>
      <c r="HJ244" s="12" t="s">
        <v>48</v>
      </c>
      <c r="HK244" s="12" t="s">
        <v>48</v>
      </c>
      <c r="HL244" s="11"/>
      <c r="HM244" s="11"/>
      <c r="HN244" s="11"/>
      <c r="HO244" s="11"/>
      <c r="HP244" s="27"/>
      <c r="HQ244" s="11"/>
      <c r="HR244" s="11" t="s">
        <v>48</v>
      </c>
      <c r="HW244" s="12" t="s">
        <v>48</v>
      </c>
      <c r="HX244" s="12" t="s">
        <v>48</v>
      </c>
      <c r="HY244" s="12" t="s">
        <v>48</v>
      </c>
    </row>
    <row r="245" spans="2:233" x14ac:dyDescent="0.2">
      <c r="B245" s="8">
        <v>44141</v>
      </c>
      <c r="C245" s="11"/>
      <c r="D245" s="11"/>
      <c r="E245" s="11"/>
      <c r="F245" s="11"/>
      <c r="G245" s="27"/>
      <c r="H245" s="11"/>
      <c r="I245" s="11" t="s">
        <v>48</v>
      </c>
      <c r="J245" s="11"/>
      <c r="K245" s="11"/>
      <c r="L245" s="11"/>
      <c r="M245" s="11"/>
      <c r="N245" s="27"/>
      <c r="O245" s="11"/>
      <c r="P245" s="11" t="s">
        <v>48</v>
      </c>
      <c r="Q245" s="11"/>
      <c r="R245" s="11"/>
      <c r="S245" s="11"/>
      <c r="T245" s="11"/>
      <c r="U245" s="27"/>
      <c r="V245" s="11"/>
      <c r="W245" s="11" t="s">
        <v>48</v>
      </c>
      <c r="AB245" s="12" t="s">
        <v>48</v>
      </c>
      <c r="AC245" s="12" t="s">
        <v>48</v>
      </c>
      <c r="AD245" s="12" t="s">
        <v>48</v>
      </c>
      <c r="AE245" s="11"/>
      <c r="AF245" s="11"/>
      <c r="AG245" s="11"/>
      <c r="AH245" s="11"/>
      <c r="AI245" s="27"/>
      <c r="AJ245" s="11"/>
      <c r="AK245" s="11" t="s">
        <v>48</v>
      </c>
      <c r="AP245" s="12" t="s">
        <v>48</v>
      </c>
      <c r="AQ245" s="12" t="s">
        <v>48</v>
      </c>
      <c r="AR245" s="12" t="s">
        <v>48</v>
      </c>
      <c r="AS245" s="11"/>
      <c r="AT245" s="11"/>
      <c r="AU245" s="11"/>
      <c r="AV245" s="11"/>
      <c r="AW245" s="27"/>
      <c r="AX245" s="11"/>
      <c r="AY245" s="11" t="s">
        <v>48</v>
      </c>
      <c r="BD245" s="12" t="s">
        <v>48</v>
      </c>
      <c r="BE245" s="12" t="s">
        <v>48</v>
      </c>
      <c r="BF245" s="12" t="s">
        <v>48</v>
      </c>
      <c r="BG245" s="11"/>
      <c r="BH245" s="11"/>
      <c r="BI245" s="11"/>
      <c r="BJ245" s="11"/>
      <c r="BK245" s="27"/>
      <c r="BL245" s="11"/>
      <c r="BM245" s="11" t="s">
        <v>48</v>
      </c>
      <c r="BR245" s="12" t="s">
        <v>48</v>
      </c>
      <c r="BS245" s="12" t="s">
        <v>48</v>
      </c>
      <c r="BT245" s="12" t="s">
        <v>48</v>
      </c>
      <c r="BU245" s="11"/>
      <c r="BV245" s="11"/>
      <c r="BW245" s="11"/>
      <c r="BX245" s="11"/>
      <c r="BY245" s="27"/>
      <c r="BZ245" s="11"/>
      <c r="CA245" s="11" t="s">
        <v>48</v>
      </c>
      <c r="CF245" s="12" t="s">
        <v>48</v>
      </c>
      <c r="CG245" s="12" t="s">
        <v>48</v>
      </c>
      <c r="CH245" s="12" t="s">
        <v>48</v>
      </c>
      <c r="CI245" s="11"/>
      <c r="CJ245" s="11"/>
      <c r="CK245" s="11"/>
      <c r="CL245" s="11"/>
      <c r="CM245" s="27"/>
      <c r="CN245" s="11"/>
      <c r="CO245" s="11" t="s">
        <v>48</v>
      </c>
      <c r="CT245" s="12" t="s">
        <v>48</v>
      </c>
      <c r="CU245" s="12" t="s">
        <v>48</v>
      </c>
      <c r="CV245" s="12" t="s">
        <v>48</v>
      </c>
      <c r="CW245" s="11"/>
      <c r="CX245" s="11"/>
      <c r="CY245" s="11"/>
      <c r="CZ245" s="11"/>
      <c r="DA245" s="27"/>
      <c r="DB245" s="11"/>
      <c r="DC245" s="11" t="s">
        <v>48</v>
      </c>
      <c r="DH245" s="12" t="s">
        <v>48</v>
      </c>
      <c r="DI245" s="12" t="s">
        <v>48</v>
      </c>
      <c r="DJ245" s="12" t="s">
        <v>48</v>
      </c>
      <c r="DK245" s="11"/>
      <c r="DL245" s="11"/>
      <c r="DM245" s="11"/>
      <c r="DN245" s="11"/>
      <c r="DO245" s="27"/>
      <c r="DP245" s="11"/>
      <c r="DQ245" s="11" t="s">
        <v>48</v>
      </c>
      <c r="DV245" s="12" t="s">
        <v>48</v>
      </c>
      <c r="DW245" s="12" t="s">
        <v>48</v>
      </c>
      <c r="DX245" s="12" t="s">
        <v>48</v>
      </c>
      <c r="DY245" s="11"/>
      <c r="DZ245" s="11"/>
      <c r="EA245" s="11"/>
      <c r="EB245" s="11"/>
      <c r="EC245" s="27"/>
      <c r="ED245" s="11"/>
      <c r="EE245" s="11" t="s">
        <v>48</v>
      </c>
      <c r="EJ245" s="12" t="s">
        <v>48</v>
      </c>
      <c r="EK245" s="12" t="s">
        <v>48</v>
      </c>
      <c r="EL245" s="12" t="s">
        <v>48</v>
      </c>
      <c r="EM245" s="11"/>
      <c r="EN245" s="11"/>
      <c r="EO245" s="11"/>
      <c r="EP245" s="11"/>
      <c r="EQ245" s="27"/>
      <c r="ER245" s="11"/>
      <c r="ES245" s="11" t="s">
        <v>48</v>
      </c>
      <c r="EX245" s="12" t="s">
        <v>48</v>
      </c>
      <c r="EY245" s="12" t="s">
        <v>48</v>
      </c>
      <c r="EZ245" s="12" t="s">
        <v>48</v>
      </c>
      <c r="FA245" s="11"/>
      <c r="FB245" s="11"/>
      <c r="FC245" s="11"/>
      <c r="FD245" s="11"/>
      <c r="FE245" s="27"/>
      <c r="FF245" s="11"/>
      <c r="FG245" s="11" t="s">
        <v>48</v>
      </c>
      <c r="FL245" s="12" t="s">
        <v>48</v>
      </c>
      <c r="FM245" s="12" t="s">
        <v>48</v>
      </c>
      <c r="FN245" s="12" t="s">
        <v>48</v>
      </c>
      <c r="FO245" s="11"/>
      <c r="FP245" s="11"/>
      <c r="FQ245" s="11"/>
      <c r="FR245" s="11"/>
      <c r="FS245" s="27"/>
      <c r="FT245" s="11"/>
      <c r="FU245" s="11" t="s">
        <v>48</v>
      </c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N245" s="12" t="s">
        <v>48</v>
      </c>
      <c r="GO245" s="12" t="s">
        <v>48</v>
      </c>
      <c r="GP245" s="12" t="s">
        <v>48</v>
      </c>
      <c r="GQ245" s="11"/>
      <c r="GR245" s="11"/>
      <c r="GS245" s="11"/>
      <c r="GT245" s="11"/>
      <c r="GU245" s="27"/>
      <c r="GV245" s="11"/>
      <c r="GW245" s="11" t="s">
        <v>48</v>
      </c>
      <c r="GX245" s="11"/>
      <c r="GY245" s="11"/>
      <c r="GZ245" s="11"/>
      <c r="HA245" s="11"/>
      <c r="HB245" s="11"/>
      <c r="HC245" s="11"/>
      <c r="HD245" s="11"/>
      <c r="HI245" s="12" t="s">
        <v>48</v>
      </c>
      <c r="HJ245" s="12" t="s">
        <v>48</v>
      </c>
      <c r="HK245" s="12" t="s">
        <v>48</v>
      </c>
      <c r="HL245" s="11"/>
      <c r="HM245" s="11"/>
      <c r="HN245" s="11"/>
      <c r="HO245" s="11"/>
      <c r="HP245" s="27"/>
      <c r="HQ245" s="11"/>
      <c r="HR245" s="11" t="s">
        <v>48</v>
      </c>
      <c r="HW245" s="12" t="s">
        <v>48</v>
      </c>
      <c r="HX245" s="12" t="s">
        <v>48</v>
      </c>
      <c r="HY245" s="12" t="s">
        <v>48</v>
      </c>
    </row>
    <row r="246" spans="2:233" x14ac:dyDescent="0.2">
      <c r="B246" s="8">
        <v>44142</v>
      </c>
      <c r="C246" s="11"/>
      <c r="D246" s="11"/>
      <c r="E246" s="11"/>
      <c r="F246" s="11"/>
      <c r="G246" s="27"/>
      <c r="H246" s="11"/>
      <c r="I246" s="11" t="s">
        <v>48</v>
      </c>
      <c r="J246" s="11"/>
      <c r="K246" s="11"/>
      <c r="L246" s="11"/>
      <c r="M246" s="11"/>
      <c r="N246" s="27"/>
      <c r="O246" s="11"/>
      <c r="P246" s="11" t="s">
        <v>48</v>
      </c>
      <c r="Q246" s="11"/>
      <c r="R246" s="11"/>
      <c r="S246" s="11"/>
      <c r="T246" s="11"/>
      <c r="U246" s="27"/>
      <c r="V246" s="11"/>
      <c r="W246" s="11" t="s">
        <v>48</v>
      </c>
      <c r="AB246" s="12" t="s">
        <v>48</v>
      </c>
      <c r="AC246" s="12" t="s">
        <v>48</v>
      </c>
      <c r="AD246" s="12" t="s">
        <v>48</v>
      </c>
      <c r="AE246" s="11"/>
      <c r="AF246" s="11"/>
      <c r="AG246" s="11"/>
      <c r="AH246" s="11"/>
      <c r="AI246" s="27"/>
      <c r="AJ246" s="11"/>
      <c r="AK246" s="11" t="s">
        <v>48</v>
      </c>
      <c r="AP246" s="12" t="s">
        <v>48</v>
      </c>
      <c r="AQ246" s="12" t="s">
        <v>48</v>
      </c>
      <c r="AR246" s="12" t="s">
        <v>48</v>
      </c>
      <c r="AS246" s="11"/>
      <c r="AT246" s="11"/>
      <c r="AU246" s="11"/>
      <c r="AV246" s="11"/>
      <c r="AW246" s="27"/>
      <c r="AX246" s="11"/>
      <c r="AY246" s="11" t="s">
        <v>48</v>
      </c>
      <c r="BD246" s="12" t="s">
        <v>48</v>
      </c>
      <c r="BE246" s="12" t="s">
        <v>48</v>
      </c>
      <c r="BF246" s="12" t="s">
        <v>48</v>
      </c>
      <c r="BG246" s="11"/>
      <c r="BH246" s="11"/>
      <c r="BI246" s="11"/>
      <c r="BJ246" s="11"/>
      <c r="BK246" s="27"/>
      <c r="BL246" s="11"/>
      <c r="BM246" s="11" t="s">
        <v>48</v>
      </c>
      <c r="BR246" s="12" t="s">
        <v>48</v>
      </c>
      <c r="BS246" s="12" t="s">
        <v>48</v>
      </c>
      <c r="BT246" s="12" t="s">
        <v>48</v>
      </c>
      <c r="BU246" s="11"/>
      <c r="BV246" s="11"/>
      <c r="BW246" s="11"/>
      <c r="BX246" s="11"/>
      <c r="BY246" s="27"/>
      <c r="BZ246" s="11"/>
      <c r="CA246" s="11" t="s">
        <v>48</v>
      </c>
      <c r="CF246" s="12" t="s">
        <v>48</v>
      </c>
      <c r="CG246" s="12" t="s">
        <v>48</v>
      </c>
      <c r="CH246" s="12" t="s">
        <v>48</v>
      </c>
      <c r="CI246" s="11"/>
      <c r="CJ246" s="11"/>
      <c r="CK246" s="11"/>
      <c r="CL246" s="11"/>
      <c r="CM246" s="27"/>
      <c r="CN246" s="11"/>
      <c r="CO246" s="11" t="s">
        <v>48</v>
      </c>
      <c r="CT246" s="12" t="s">
        <v>48</v>
      </c>
      <c r="CU246" s="12" t="s">
        <v>48</v>
      </c>
      <c r="CV246" s="12" t="s">
        <v>48</v>
      </c>
      <c r="CW246" s="11"/>
      <c r="CX246" s="11"/>
      <c r="CY246" s="11"/>
      <c r="CZ246" s="11"/>
      <c r="DA246" s="27"/>
      <c r="DB246" s="11"/>
      <c r="DC246" s="11" t="s">
        <v>48</v>
      </c>
      <c r="DH246" s="12" t="s">
        <v>48</v>
      </c>
      <c r="DI246" s="12" t="s">
        <v>48</v>
      </c>
      <c r="DJ246" s="12" t="s">
        <v>48</v>
      </c>
      <c r="DK246" s="11"/>
      <c r="DL246" s="11"/>
      <c r="DM246" s="11"/>
      <c r="DN246" s="11"/>
      <c r="DO246" s="27"/>
      <c r="DP246" s="11"/>
      <c r="DQ246" s="11" t="s">
        <v>48</v>
      </c>
      <c r="DV246" s="12" t="s">
        <v>48</v>
      </c>
      <c r="DW246" s="12" t="s">
        <v>48</v>
      </c>
      <c r="DX246" s="12" t="s">
        <v>48</v>
      </c>
      <c r="DY246" s="11"/>
      <c r="DZ246" s="11"/>
      <c r="EA246" s="11"/>
      <c r="EB246" s="11"/>
      <c r="EC246" s="27"/>
      <c r="ED246" s="11"/>
      <c r="EE246" s="11" t="s">
        <v>48</v>
      </c>
      <c r="EJ246" s="12" t="s">
        <v>48</v>
      </c>
      <c r="EK246" s="12" t="s">
        <v>48</v>
      </c>
      <c r="EL246" s="12" t="s">
        <v>48</v>
      </c>
      <c r="EM246" s="11"/>
      <c r="EN246" s="11"/>
      <c r="EO246" s="11"/>
      <c r="EP246" s="11"/>
      <c r="EQ246" s="27"/>
      <c r="ER246" s="11"/>
      <c r="ES246" s="11" t="s">
        <v>48</v>
      </c>
      <c r="EX246" s="12" t="s">
        <v>48</v>
      </c>
      <c r="EY246" s="12" t="s">
        <v>48</v>
      </c>
      <c r="EZ246" s="12" t="s">
        <v>48</v>
      </c>
      <c r="FA246" s="11"/>
      <c r="FB246" s="11"/>
      <c r="FC246" s="11"/>
      <c r="FD246" s="11"/>
      <c r="FE246" s="27"/>
      <c r="FF246" s="11"/>
      <c r="FG246" s="11" t="s">
        <v>48</v>
      </c>
      <c r="FL246" s="12" t="s">
        <v>48</v>
      </c>
      <c r="FM246" s="12" t="s">
        <v>48</v>
      </c>
      <c r="FN246" s="12" t="s">
        <v>48</v>
      </c>
      <c r="FO246" s="11"/>
      <c r="FP246" s="11"/>
      <c r="FQ246" s="11"/>
      <c r="FR246" s="11"/>
      <c r="FS246" s="27"/>
      <c r="FT246" s="11"/>
      <c r="FU246" s="11" t="s">
        <v>48</v>
      </c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N246" s="12" t="s">
        <v>48</v>
      </c>
      <c r="GO246" s="12" t="s">
        <v>48</v>
      </c>
      <c r="GP246" s="12" t="s">
        <v>48</v>
      </c>
      <c r="GQ246" s="11"/>
      <c r="GR246" s="11"/>
      <c r="GS246" s="11"/>
      <c r="GT246" s="11"/>
      <c r="GU246" s="27"/>
      <c r="GV246" s="11"/>
      <c r="GW246" s="11" t="s">
        <v>48</v>
      </c>
      <c r="GX246" s="11"/>
      <c r="GY246" s="11"/>
      <c r="GZ246" s="11"/>
      <c r="HA246" s="11"/>
      <c r="HB246" s="11"/>
      <c r="HC246" s="11"/>
      <c r="HD246" s="11"/>
      <c r="HI246" s="12" t="s">
        <v>48</v>
      </c>
      <c r="HJ246" s="12" t="s">
        <v>48</v>
      </c>
      <c r="HK246" s="12" t="s">
        <v>48</v>
      </c>
      <c r="HL246" s="11"/>
      <c r="HM246" s="11"/>
      <c r="HN246" s="11"/>
      <c r="HO246" s="11"/>
      <c r="HP246" s="27"/>
      <c r="HQ246" s="11"/>
      <c r="HR246" s="11" t="s">
        <v>48</v>
      </c>
      <c r="HW246" s="12" t="s">
        <v>48</v>
      </c>
      <c r="HX246" s="12" t="s">
        <v>48</v>
      </c>
      <c r="HY246" s="12" t="s">
        <v>48</v>
      </c>
    </row>
    <row r="247" spans="2:233" x14ac:dyDescent="0.2">
      <c r="B247" s="8">
        <v>44143</v>
      </c>
      <c r="C247" s="11"/>
      <c r="D247" s="11"/>
      <c r="E247" s="11"/>
      <c r="F247" s="11"/>
      <c r="G247" s="27"/>
      <c r="H247" s="11"/>
      <c r="I247" s="11" t="s">
        <v>48</v>
      </c>
      <c r="J247" s="11"/>
      <c r="K247" s="11"/>
      <c r="L247" s="11"/>
      <c r="M247" s="11"/>
      <c r="N247" s="27"/>
      <c r="O247" s="11"/>
      <c r="P247" s="11" t="s">
        <v>48</v>
      </c>
      <c r="Q247" s="11"/>
      <c r="R247" s="11"/>
      <c r="S247" s="11"/>
      <c r="T247" s="11"/>
      <c r="U247" s="27"/>
      <c r="V247" s="11"/>
      <c r="W247" s="11" t="s">
        <v>48</v>
      </c>
      <c r="AB247" s="12" t="s">
        <v>48</v>
      </c>
      <c r="AC247" s="12" t="s">
        <v>48</v>
      </c>
      <c r="AD247" s="12" t="s">
        <v>48</v>
      </c>
      <c r="AE247" s="11"/>
      <c r="AF247" s="11"/>
      <c r="AG247" s="11"/>
      <c r="AH247" s="11"/>
      <c r="AI247" s="27"/>
      <c r="AJ247" s="11"/>
      <c r="AK247" s="11" t="s">
        <v>48</v>
      </c>
      <c r="AP247" s="12" t="s">
        <v>48</v>
      </c>
      <c r="AQ247" s="12" t="s">
        <v>48</v>
      </c>
      <c r="AR247" s="12" t="s">
        <v>48</v>
      </c>
      <c r="AS247" s="11"/>
      <c r="AT247" s="11"/>
      <c r="AU247" s="11"/>
      <c r="AV247" s="11"/>
      <c r="AW247" s="27"/>
      <c r="AX247" s="11"/>
      <c r="AY247" s="11" t="s">
        <v>48</v>
      </c>
      <c r="BD247" s="12" t="s">
        <v>48</v>
      </c>
      <c r="BE247" s="12" t="s">
        <v>48</v>
      </c>
      <c r="BF247" s="12" t="s">
        <v>48</v>
      </c>
      <c r="BG247" s="11"/>
      <c r="BH247" s="11"/>
      <c r="BI247" s="11"/>
      <c r="BJ247" s="11"/>
      <c r="BK247" s="27"/>
      <c r="BL247" s="11"/>
      <c r="BM247" s="11" t="s">
        <v>48</v>
      </c>
      <c r="BR247" s="12" t="s">
        <v>48</v>
      </c>
      <c r="BS247" s="12" t="s">
        <v>48</v>
      </c>
      <c r="BT247" s="12" t="s">
        <v>48</v>
      </c>
      <c r="BU247" s="11"/>
      <c r="BV247" s="11"/>
      <c r="BW247" s="11"/>
      <c r="BX247" s="11"/>
      <c r="BY247" s="27"/>
      <c r="BZ247" s="11"/>
      <c r="CA247" s="11" t="s">
        <v>48</v>
      </c>
      <c r="CF247" s="12" t="s">
        <v>48</v>
      </c>
      <c r="CG247" s="12" t="s">
        <v>48</v>
      </c>
      <c r="CH247" s="12" t="s">
        <v>48</v>
      </c>
      <c r="CI247" s="11"/>
      <c r="CJ247" s="11"/>
      <c r="CK247" s="11"/>
      <c r="CL247" s="11"/>
      <c r="CM247" s="27"/>
      <c r="CN247" s="11"/>
      <c r="CO247" s="11" t="s">
        <v>48</v>
      </c>
      <c r="CT247" s="12" t="s">
        <v>48</v>
      </c>
      <c r="CU247" s="12" t="s">
        <v>48</v>
      </c>
      <c r="CV247" s="12" t="s">
        <v>48</v>
      </c>
      <c r="CW247" s="11"/>
      <c r="CX247" s="11"/>
      <c r="CY247" s="11"/>
      <c r="CZ247" s="11"/>
      <c r="DA247" s="27"/>
      <c r="DB247" s="11"/>
      <c r="DC247" s="11" t="s">
        <v>48</v>
      </c>
      <c r="DH247" s="12" t="s">
        <v>48</v>
      </c>
      <c r="DI247" s="12" t="s">
        <v>48</v>
      </c>
      <c r="DJ247" s="12" t="s">
        <v>48</v>
      </c>
      <c r="DK247" s="11"/>
      <c r="DL247" s="11"/>
      <c r="DM247" s="11"/>
      <c r="DN247" s="11"/>
      <c r="DO247" s="27"/>
      <c r="DP247" s="11"/>
      <c r="DQ247" s="11" t="s">
        <v>48</v>
      </c>
      <c r="DV247" s="12" t="s">
        <v>48</v>
      </c>
      <c r="DW247" s="12" t="s">
        <v>48</v>
      </c>
      <c r="DX247" s="12" t="s">
        <v>48</v>
      </c>
      <c r="DY247" s="11"/>
      <c r="DZ247" s="11"/>
      <c r="EA247" s="11"/>
      <c r="EB247" s="11"/>
      <c r="EC247" s="27"/>
      <c r="ED247" s="11"/>
      <c r="EE247" s="11" t="s">
        <v>48</v>
      </c>
      <c r="EJ247" s="12" t="s">
        <v>48</v>
      </c>
      <c r="EK247" s="12" t="s">
        <v>48</v>
      </c>
      <c r="EL247" s="12" t="s">
        <v>48</v>
      </c>
      <c r="EM247" s="11"/>
      <c r="EN247" s="11"/>
      <c r="EO247" s="11"/>
      <c r="EP247" s="11"/>
      <c r="EQ247" s="27"/>
      <c r="ER247" s="11"/>
      <c r="ES247" s="11" t="s">
        <v>48</v>
      </c>
      <c r="EX247" s="12" t="s">
        <v>48</v>
      </c>
      <c r="EY247" s="12" t="s">
        <v>48</v>
      </c>
      <c r="EZ247" s="12" t="s">
        <v>48</v>
      </c>
      <c r="FA247" s="11"/>
      <c r="FB247" s="11"/>
      <c r="FC247" s="11"/>
      <c r="FD247" s="11"/>
      <c r="FE247" s="27"/>
      <c r="FF247" s="11"/>
      <c r="FG247" s="11" t="s">
        <v>48</v>
      </c>
      <c r="FL247" s="12" t="s">
        <v>48</v>
      </c>
      <c r="FM247" s="12" t="s">
        <v>48</v>
      </c>
      <c r="FN247" s="12" t="s">
        <v>48</v>
      </c>
      <c r="FO247" s="11"/>
      <c r="FP247" s="11"/>
      <c r="FQ247" s="11"/>
      <c r="FR247" s="11"/>
      <c r="FS247" s="27"/>
      <c r="FT247" s="11"/>
      <c r="FU247" s="11" t="s">
        <v>48</v>
      </c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N247" s="12" t="s">
        <v>48</v>
      </c>
      <c r="GO247" s="12" t="s">
        <v>48</v>
      </c>
      <c r="GP247" s="12" t="s">
        <v>48</v>
      </c>
      <c r="GQ247" s="11"/>
      <c r="GR247" s="11"/>
      <c r="GS247" s="11"/>
      <c r="GT247" s="11"/>
      <c r="GU247" s="27"/>
      <c r="GV247" s="11"/>
      <c r="GW247" s="11" t="s">
        <v>48</v>
      </c>
      <c r="GX247" s="11"/>
      <c r="GY247" s="11"/>
      <c r="GZ247" s="11"/>
      <c r="HA247" s="11"/>
      <c r="HB247" s="11"/>
      <c r="HC247" s="11"/>
      <c r="HD247" s="11"/>
      <c r="HI247" s="12" t="s">
        <v>48</v>
      </c>
      <c r="HJ247" s="12" t="s">
        <v>48</v>
      </c>
      <c r="HK247" s="12" t="s">
        <v>48</v>
      </c>
      <c r="HL247" s="11"/>
      <c r="HM247" s="11"/>
      <c r="HN247" s="11"/>
      <c r="HO247" s="11"/>
      <c r="HP247" s="27"/>
      <c r="HQ247" s="11"/>
      <c r="HR247" s="11" t="s">
        <v>48</v>
      </c>
      <c r="HW247" s="12" t="s">
        <v>48</v>
      </c>
      <c r="HX247" s="12" t="s">
        <v>48</v>
      </c>
      <c r="HY247" s="12" t="s">
        <v>48</v>
      </c>
    </row>
    <row r="248" spans="2:233" x14ac:dyDescent="0.2">
      <c r="B248" s="8">
        <v>44144</v>
      </c>
      <c r="C248" s="11"/>
      <c r="D248" s="11"/>
      <c r="E248" s="11"/>
      <c r="F248" s="11"/>
      <c r="G248" s="27"/>
      <c r="H248" s="11"/>
      <c r="I248" s="11" t="s">
        <v>48</v>
      </c>
      <c r="J248" s="11"/>
      <c r="K248" s="11"/>
      <c r="L248" s="11"/>
      <c r="M248" s="11"/>
      <c r="N248" s="27"/>
      <c r="O248" s="11"/>
      <c r="P248" s="11" t="s">
        <v>48</v>
      </c>
      <c r="Q248" s="11"/>
      <c r="R248" s="11"/>
      <c r="S248" s="11"/>
      <c r="T248" s="11"/>
      <c r="U248" s="27"/>
      <c r="V248" s="11"/>
      <c r="W248" s="11" t="s">
        <v>48</v>
      </c>
      <c r="AB248" s="12" t="s">
        <v>48</v>
      </c>
      <c r="AC248" s="12" t="s">
        <v>48</v>
      </c>
      <c r="AD248" s="12" t="s">
        <v>48</v>
      </c>
      <c r="AE248" s="11"/>
      <c r="AF248" s="11"/>
      <c r="AG248" s="11"/>
      <c r="AH248" s="11"/>
      <c r="AI248" s="27"/>
      <c r="AJ248" s="11"/>
      <c r="AK248" s="11" t="s">
        <v>48</v>
      </c>
      <c r="AP248" s="12" t="s">
        <v>48</v>
      </c>
      <c r="AQ248" s="12" t="s">
        <v>48</v>
      </c>
      <c r="AR248" s="12" t="s">
        <v>48</v>
      </c>
      <c r="AS248" s="11"/>
      <c r="AT248" s="11"/>
      <c r="AU248" s="11"/>
      <c r="AV248" s="11"/>
      <c r="AW248" s="27"/>
      <c r="AX248" s="11"/>
      <c r="AY248" s="11" t="s">
        <v>48</v>
      </c>
      <c r="BD248" s="12" t="s">
        <v>48</v>
      </c>
      <c r="BE248" s="12" t="s">
        <v>48</v>
      </c>
      <c r="BF248" s="12" t="s">
        <v>48</v>
      </c>
      <c r="BG248" s="11"/>
      <c r="BH248" s="11"/>
      <c r="BI248" s="11"/>
      <c r="BJ248" s="11"/>
      <c r="BK248" s="27"/>
      <c r="BL248" s="11"/>
      <c r="BM248" s="11" t="s">
        <v>48</v>
      </c>
      <c r="BR248" s="12" t="s">
        <v>48</v>
      </c>
      <c r="BS248" s="12" t="s">
        <v>48</v>
      </c>
      <c r="BT248" s="12" t="s">
        <v>48</v>
      </c>
      <c r="BU248" s="11"/>
      <c r="BV248" s="11"/>
      <c r="BW248" s="11"/>
      <c r="BX248" s="11"/>
      <c r="BY248" s="27"/>
      <c r="BZ248" s="11"/>
      <c r="CA248" s="11" t="s">
        <v>48</v>
      </c>
      <c r="CF248" s="12" t="s">
        <v>48</v>
      </c>
      <c r="CG248" s="12" t="s">
        <v>48</v>
      </c>
      <c r="CH248" s="12" t="s">
        <v>48</v>
      </c>
      <c r="CI248" s="11"/>
      <c r="CJ248" s="11"/>
      <c r="CK248" s="11"/>
      <c r="CL248" s="11"/>
      <c r="CM248" s="27"/>
      <c r="CN248" s="11"/>
      <c r="CO248" s="11" t="s">
        <v>48</v>
      </c>
      <c r="CT248" s="12" t="s">
        <v>48</v>
      </c>
      <c r="CU248" s="12" t="s">
        <v>48</v>
      </c>
      <c r="CV248" s="12" t="s">
        <v>48</v>
      </c>
      <c r="CW248" s="11"/>
      <c r="CX248" s="11"/>
      <c r="CY248" s="11"/>
      <c r="CZ248" s="11"/>
      <c r="DA248" s="27"/>
      <c r="DB248" s="11"/>
      <c r="DC248" s="11" t="s">
        <v>48</v>
      </c>
      <c r="DH248" s="12" t="s">
        <v>48</v>
      </c>
      <c r="DI248" s="12" t="s">
        <v>48</v>
      </c>
      <c r="DJ248" s="12" t="s">
        <v>48</v>
      </c>
      <c r="DK248" s="11"/>
      <c r="DL248" s="11"/>
      <c r="DM248" s="11"/>
      <c r="DN248" s="11"/>
      <c r="DO248" s="27"/>
      <c r="DP248" s="11"/>
      <c r="DQ248" s="11" t="s">
        <v>48</v>
      </c>
      <c r="DV248" s="12" t="s">
        <v>48</v>
      </c>
      <c r="DW248" s="12" t="s">
        <v>48</v>
      </c>
      <c r="DX248" s="12" t="s">
        <v>48</v>
      </c>
      <c r="DY248" s="11"/>
      <c r="DZ248" s="11"/>
      <c r="EA248" s="11"/>
      <c r="EB248" s="11"/>
      <c r="EC248" s="27"/>
      <c r="ED248" s="11"/>
      <c r="EE248" s="11" t="s">
        <v>48</v>
      </c>
      <c r="EJ248" s="12" t="s">
        <v>48</v>
      </c>
      <c r="EK248" s="12" t="s">
        <v>48</v>
      </c>
      <c r="EL248" s="12" t="s">
        <v>48</v>
      </c>
      <c r="EM248" s="11"/>
      <c r="EN248" s="11"/>
      <c r="EO248" s="11"/>
      <c r="EP248" s="11"/>
      <c r="EQ248" s="27"/>
      <c r="ER248" s="11"/>
      <c r="ES248" s="11" t="s">
        <v>48</v>
      </c>
      <c r="EX248" s="12" t="s">
        <v>48</v>
      </c>
      <c r="EY248" s="12" t="s">
        <v>48</v>
      </c>
      <c r="EZ248" s="12" t="s">
        <v>48</v>
      </c>
      <c r="FA248" s="11"/>
      <c r="FB248" s="11"/>
      <c r="FC248" s="11"/>
      <c r="FD248" s="11"/>
      <c r="FE248" s="27"/>
      <c r="FF248" s="11"/>
      <c r="FG248" s="11" t="s">
        <v>48</v>
      </c>
      <c r="FL248" s="12" t="s">
        <v>48</v>
      </c>
      <c r="FM248" s="12" t="s">
        <v>48</v>
      </c>
      <c r="FN248" s="12" t="s">
        <v>48</v>
      </c>
      <c r="FO248" s="11"/>
      <c r="FP248" s="11"/>
      <c r="FQ248" s="11"/>
      <c r="FR248" s="11"/>
      <c r="FS248" s="27"/>
      <c r="FT248" s="11"/>
      <c r="FU248" s="11" t="s">
        <v>48</v>
      </c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N248" s="12" t="s">
        <v>48</v>
      </c>
      <c r="GO248" s="12" t="s">
        <v>48</v>
      </c>
      <c r="GP248" s="12" t="s">
        <v>48</v>
      </c>
      <c r="GQ248" s="11"/>
      <c r="GR248" s="11"/>
      <c r="GS248" s="11"/>
      <c r="GT248" s="11"/>
      <c r="GU248" s="27"/>
      <c r="GV248" s="11"/>
      <c r="GW248" s="11" t="s">
        <v>48</v>
      </c>
      <c r="GX248" s="11"/>
      <c r="GY248" s="11"/>
      <c r="GZ248" s="11"/>
      <c r="HA248" s="11"/>
      <c r="HB248" s="11"/>
      <c r="HC248" s="11"/>
      <c r="HD248" s="11"/>
      <c r="HI248" s="12" t="s">
        <v>48</v>
      </c>
      <c r="HJ248" s="12" t="s">
        <v>48</v>
      </c>
      <c r="HK248" s="12" t="s">
        <v>48</v>
      </c>
      <c r="HL248" s="11"/>
      <c r="HM248" s="11"/>
      <c r="HN248" s="11"/>
      <c r="HO248" s="11"/>
      <c r="HP248" s="27"/>
      <c r="HQ248" s="11"/>
      <c r="HR248" s="11" t="s">
        <v>48</v>
      </c>
      <c r="HW248" s="12" t="s">
        <v>48</v>
      </c>
      <c r="HX248" s="12" t="s">
        <v>48</v>
      </c>
      <c r="HY248" s="12" t="s">
        <v>48</v>
      </c>
    </row>
    <row r="249" spans="2:233" x14ac:dyDescent="0.2">
      <c r="B249" s="8">
        <v>44145</v>
      </c>
      <c r="C249" s="11"/>
      <c r="D249" s="11"/>
      <c r="E249" s="11"/>
      <c r="F249" s="11"/>
      <c r="G249" s="27"/>
      <c r="H249" s="11"/>
      <c r="I249" s="11" t="s">
        <v>48</v>
      </c>
      <c r="J249" s="11"/>
      <c r="K249" s="11"/>
      <c r="L249" s="11"/>
      <c r="M249" s="11"/>
      <c r="N249" s="27"/>
      <c r="O249" s="11"/>
      <c r="P249" s="11" t="s">
        <v>48</v>
      </c>
      <c r="Q249" s="11"/>
      <c r="R249" s="11"/>
      <c r="S249" s="11"/>
      <c r="T249" s="11"/>
      <c r="U249" s="27"/>
      <c r="V249" s="11"/>
      <c r="W249" s="11" t="s">
        <v>48</v>
      </c>
      <c r="AB249" s="12" t="s">
        <v>48</v>
      </c>
      <c r="AC249" s="12" t="s">
        <v>48</v>
      </c>
      <c r="AD249" s="12" t="s">
        <v>48</v>
      </c>
      <c r="AE249" s="11"/>
      <c r="AF249" s="11"/>
      <c r="AG249" s="11"/>
      <c r="AH249" s="11"/>
      <c r="AI249" s="27"/>
      <c r="AJ249" s="11"/>
      <c r="AK249" s="11" t="s">
        <v>48</v>
      </c>
      <c r="AP249" s="12" t="s">
        <v>48</v>
      </c>
      <c r="AQ249" s="12" t="s">
        <v>48</v>
      </c>
      <c r="AR249" s="12" t="s">
        <v>48</v>
      </c>
      <c r="AS249" s="11"/>
      <c r="AT249" s="11"/>
      <c r="AU249" s="11"/>
      <c r="AV249" s="11"/>
      <c r="AW249" s="27"/>
      <c r="AX249" s="11"/>
      <c r="AY249" s="11" t="s">
        <v>48</v>
      </c>
      <c r="BD249" s="12" t="s">
        <v>48</v>
      </c>
      <c r="BE249" s="12" t="s">
        <v>48</v>
      </c>
      <c r="BF249" s="12" t="s">
        <v>48</v>
      </c>
      <c r="BG249" s="11"/>
      <c r="BH249" s="11"/>
      <c r="BI249" s="11"/>
      <c r="BJ249" s="11"/>
      <c r="BK249" s="27"/>
      <c r="BL249" s="11"/>
      <c r="BM249" s="11" t="s">
        <v>48</v>
      </c>
      <c r="BR249" s="12" t="s">
        <v>48</v>
      </c>
      <c r="BS249" s="12" t="s">
        <v>48</v>
      </c>
      <c r="BT249" s="12" t="s">
        <v>48</v>
      </c>
      <c r="BU249" s="11"/>
      <c r="BV249" s="11"/>
      <c r="BW249" s="11"/>
      <c r="BX249" s="11"/>
      <c r="BY249" s="27"/>
      <c r="BZ249" s="11"/>
      <c r="CA249" s="11" t="s">
        <v>48</v>
      </c>
      <c r="CF249" s="12" t="s">
        <v>48</v>
      </c>
      <c r="CG249" s="12" t="s">
        <v>48</v>
      </c>
      <c r="CH249" s="12" t="s">
        <v>48</v>
      </c>
      <c r="CI249" s="11"/>
      <c r="CJ249" s="11"/>
      <c r="CK249" s="11"/>
      <c r="CL249" s="11"/>
      <c r="CM249" s="27"/>
      <c r="CN249" s="11"/>
      <c r="CO249" s="11" t="s">
        <v>48</v>
      </c>
      <c r="CT249" s="12" t="s">
        <v>48</v>
      </c>
      <c r="CU249" s="12" t="s">
        <v>48</v>
      </c>
      <c r="CV249" s="12" t="s">
        <v>48</v>
      </c>
      <c r="CW249" s="11"/>
      <c r="CX249" s="11"/>
      <c r="CY249" s="11"/>
      <c r="CZ249" s="11"/>
      <c r="DA249" s="27"/>
      <c r="DB249" s="11"/>
      <c r="DC249" s="11" t="s">
        <v>48</v>
      </c>
      <c r="DH249" s="12" t="s">
        <v>48</v>
      </c>
      <c r="DI249" s="12" t="s">
        <v>48</v>
      </c>
      <c r="DJ249" s="12" t="s">
        <v>48</v>
      </c>
      <c r="DK249" s="11"/>
      <c r="DL249" s="11"/>
      <c r="DM249" s="11"/>
      <c r="DN249" s="11"/>
      <c r="DO249" s="27"/>
      <c r="DP249" s="11"/>
      <c r="DQ249" s="11" t="s">
        <v>48</v>
      </c>
      <c r="DV249" s="12" t="s">
        <v>48</v>
      </c>
      <c r="DW249" s="12" t="s">
        <v>48</v>
      </c>
      <c r="DX249" s="12" t="s">
        <v>48</v>
      </c>
      <c r="DY249" s="11"/>
      <c r="DZ249" s="11"/>
      <c r="EA249" s="11"/>
      <c r="EB249" s="11"/>
      <c r="EC249" s="27"/>
      <c r="ED249" s="11"/>
      <c r="EE249" s="11" t="s">
        <v>48</v>
      </c>
      <c r="EJ249" s="12" t="s">
        <v>48</v>
      </c>
      <c r="EK249" s="12" t="s">
        <v>48</v>
      </c>
      <c r="EL249" s="12" t="s">
        <v>48</v>
      </c>
      <c r="EM249" s="11"/>
      <c r="EN249" s="11"/>
      <c r="EO249" s="11"/>
      <c r="EP249" s="11"/>
      <c r="EQ249" s="27"/>
      <c r="ER249" s="11"/>
      <c r="ES249" s="11" t="s">
        <v>48</v>
      </c>
      <c r="EX249" s="12" t="s">
        <v>48</v>
      </c>
      <c r="EY249" s="12" t="s">
        <v>48</v>
      </c>
      <c r="EZ249" s="12" t="s">
        <v>48</v>
      </c>
      <c r="FA249" s="11"/>
      <c r="FB249" s="11"/>
      <c r="FC249" s="11"/>
      <c r="FD249" s="11"/>
      <c r="FE249" s="27"/>
      <c r="FF249" s="11"/>
      <c r="FG249" s="11" t="s">
        <v>48</v>
      </c>
      <c r="FL249" s="12" t="s">
        <v>48</v>
      </c>
      <c r="FM249" s="12" t="s">
        <v>48</v>
      </c>
      <c r="FN249" s="12" t="s">
        <v>48</v>
      </c>
      <c r="FO249" s="11"/>
      <c r="FP249" s="11"/>
      <c r="FQ249" s="11"/>
      <c r="FR249" s="11"/>
      <c r="FS249" s="27"/>
      <c r="FT249" s="11"/>
      <c r="FU249" s="11" t="s">
        <v>48</v>
      </c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N249" s="12" t="s">
        <v>48</v>
      </c>
      <c r="GO249" s="12" t="s">
        <v>48</v>
      </c>
      <c r="GP249" s="12" t="s">
        <v>48</v>
      </c>
      <c r="GQ249" s="11"/>
      <c r="GR249" s="11"/>
      <c r="GS249" s="11"/>
      <c r="GT249" s="11"/>
      <c r="GU249" s="27"/>
      <c r="GV249" s="11"/>
      <c r="GW249" s="11" t="s">
        <v>48</v>
      </c>
      <c r="GX249" s="11"/>
      <c r="GY249" s="11"/>
      <c r="GZ249" s="11"/>
      <c r="HA249" s="11"/>
      <c r="HB249" s="11"/>
      <c r="HC249" s="11"/>
      <c r="HD249" s="11"/>
      <c r="HI249" s="12" t="s">
        <v>48</v>
      </c>
      <c r="HJ249" s="12" t="s">
        <v>48</v>
      </c>
      <c r="HK249" s="12" t="s">
        <v>48</v>
      </c>
      <c r="HL249" s="11"/>
      <c r="HM249" s="11"/>
      <c r="HN249" s="11"/>
      <c r="HO249" s="11"/>
      <c r="HP249" s="27"/>
      <c r="HQ249" s="11"/>
      <c r="HR249" s="11" t="s">
        <v>48</v>
      </c>
      <c r="HW249" s="12" t="s">
        <v>48</v>
      </c>
      <c r="HX249" s="12" t="s">
        <v>48</v>
      </c>
      <c r="HY249" s="12" t="s">
        <v>48</v>
      </c>
    </row>
    <row r="250" spans="2:233" x14ac:dyDescent="0.2">
      <c r="B250" s="8">
        <v>44146</v>
      </c>
      <c r="C250" s="11"/>
      <c r="D250" s="11"/>
      <c r="E250" s="11"/>
      <c r="F250" s="11"/>
      <c r="G250" s="27"/>
      <c r="H250" s="11"/>
      <c r="I250" s="11" t="s">
        <v>48</v>
      </c>
      <c r="J250" s="11"/>
      <c r="K250" s="11"/>
      <c r="L250" s="11"/>
      <c r="M250" s="11"/>
      <c r="N250" s="27"/>
      <c r="O250" s="11"/>
      <c r="P250" s="11" t="s">
        <v>48</v>
      </c>
      <c r="Q250" s="11"/>
      <c r="R250" s="11"/>
      <c r="S250" s="11"/>
      <c r="T250" s="11"/>
      <c r="U250" s="27"/>
      <c r="V250" s="11"/>
      <c r="W250" s="11" t="s">
        <v>48</v>
      </c>
      <c r="AB250" s="12" t="s">
        <v>48</v>
      </c>
      <c r="AC250" s="12" t="s">
        <v>48</v>
      </c>
      <c r="AD250" s="12" t="s">
        <v>48</v>
      </c>
      <c r="AE250" s="11"/>
      <c r="AF250" s="11"/>
      <c r="AG250" s="11"/>
      <c r="AH250" s="11"/>
      <c r="AI250" s="27"/>
      <c r="AJ250" s="11"/>
      <c r="AK250" s="11" t="s">
        <v>48</v>
      </c>
      <c r="AP250" s="12" t="s">
        <v>48</v>
      </c>
      <c r="AQ250" s="12" t="s">
        <v>48</v>
      </c>
      <c r="AR250" s="12" t="s">
        <v>48</v>
      </c>
      <c r="AS250" s="11"/>
      <c r="AT250" s="11"/>
      <c r="AU250" s="11"/>
      <c r="AV250" s="11"/>
      <c r="AW250" s="27"/>
      <c r="AX250" s="11"/>
      <c r="AY250" s="11" t="s">
        <v>48</v>
      </c>
      <c r="BD250" s="12" t="s">
        <v>48</v>
      </c>
      <c r="BE250" s="12" t="s">
        <v>48</v>
      </c>
      <c r="BF250" s="12" t="s">
        <v>48</v>
      </c>
      <c r="BG250" s="11"/>
      <c r="BH250" s="11"/>
      <c r="BI250" s="11"/>
      <c r="BJ250" s="11"/>
      <c r="BK250" s="27"/>
      <c r="BL250" s="11"/>
      <c r="BM250" s="11" t="s">
        <v>48</v>
      </c>
      <c r="BR250" s="12" t="s">
        <v>48</v>
      </c>
      <c r="BS250" s="12" t="s">
        <v>48</v>
      </c>
      <c r="BT250" s="12" t="s">
        <v>48</v>
      </c>
      <c r="BU250" s="11"/>
      <c r="BV250" s="11"/>
      <c r="BW250" s="11"/>
      <c r="BX250" s="11"/>
      <c r="BY250" s="27"/>
      <c r="BZ250" s="11"/>
      <c r="CA250" s="11" t="s">
        <v>48</v>
      </c>
      <c r="CF250" s="12" t="s">
        <v>48</v>
      </c>
      <c r="CG250" s="12" t="s">
        <v>48</v>
      </c>
      <c r="CH250" s="12" t="s">
        <v>48</v>
      </c>
      <c r="CI250" s="11"/>
      <c r="CJ250" s="11"/>
      <c r="CK250" s="11"/>
      <c r="CL250" s="11"/>
      <c r="CM250" s="27"/>
      <c r="CN250" s="11"/>
      <c r="CO250" s="11" t="s">
        <v>48</v>
      </c>
      <c r="CT250" s="12" t="s">
        <v>48</v>
      </c>
      <c r="CU250" s="12" t="s">
        <v>48</v>
      </c>
      <c r="CV250" s="12" t="s">
        <v>48</v>
      </c>
      <c r="CW250" s="11"/>
      <c r="CX250" s="11"/>
      <c r="CY250" s="11"/>
      <c r="CZ250" s="11"/>
      <c r="DA250" s="27"/>
      <c r="DB250" s="11"/>
      <c r="DC250" s="11" t="s">
        <v>48</v>
      </c>
      <c r="DH250" s="12" t="s">
        <v>48</v>
      </c>
      <c r="DI250" s="12" t="s">
        <v>48</v>
      </c>
      <c r="DJ250" s="12" t="s">
        <v>48</v>
      </c>
      <c r="DK250" s="11"/>
      <c r="DL250" s="11"/>
      <c r="DM250" s="11"/>
      <c r="DN250" s="11"/>
      <c r="DO250" s="27"/>
      <c r="DP250" s="11"/>
      <c r="DQ250" s="11" t="s">
        <v>48</v>
      </c>
      <c r="DV250" s="12" t="s">
        <v>48</v>
      </c>
      <c r="DW250" s="12" t="s">
        <v>48</v>
      </c>
      <c r="DX250" s="12" t="s">
        <v>48</v>
      </c>
      <c r="DY250" s="11"/>
      <c r="DZ250" s="11"/>
      <c r="EA250" s="11"/>
      <c r="EB250" s="11"/>
      <c r="EC250" s="27"/>
      <c r="ED250" s="11"/>
      <c r="EE250" s="11" t="s">
        <v>48</v>
      </c>
      <c r="EJ250" s="12" t="s">
        <v>48</v>
      </c>
      <c r="EK250" s="12" t="s">
        <v>48</v>
      </c>
      <c r="EL250" s="12" t="s">
        <v>48</v>
      </c>
      <c r="EM250" s="11"/>
      <c r="EN250" s="11"/>
      <c r="EO250" s="11"/>
      <c r="EP250" s="11"/>
      <c r="EQ250" s="27"/>
      <c r="ER250" s="11"/>
      <c r="ES250" s="11" t="s">
        <v>48</v>
      </c>
      <c r="EX250" s="12" t="s">
        <v>48</v>
      </c>
      <c r="EY250" s="12" t="s">
        <v>48</v>
      </c>
      <c r="EZ250" s="12" t="s">
        <v>48</v>
      </c>
      <c r="FA250" s="11"/>
      <c r="FB250" s="11"/>
      <c r="FC250" s="11"/>
      <c r="FD250" s="11"/>
      <c r="FE250" s="27"/>
      <c r="FF250" s="11"/>
      <c r="FG250" s="11" t="s">
        <v>48</v>
      </c>
      <c r="FL250" s="12" t="s">
        <v>48</v>
      </c>
      <c r="FM250" s="12" t="s">
        <v>48</v>
      </c>
      <c r="FN250" s="12" t="s">
        <v>48</v>
      </c>
      <c r="FO250" s="11"/>
      <c r="FP250" s="11"/>
      <c r="FQ250" s="11"/>
      <c r="FR250" s="11"/>
      <c r="FS250" s="27"/>
      <c r="FT250" s="11"/>
      <c r="FU250" s="11" t="s">
        <v>48</v>
      </c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N250" s="12" t="s">
        <v>48</v>
      </c>
      <c r="GO250" s="12" t="s">
        <v>48</v>
      </c>
      <c r="GP250" s="12" t="s">
        <v>48</v>
      </c>
      <c r="GQ250" s="11"/>
      <c r="GR250" s="11"/>
      <c r="GS250" s="11"/>
      <c r="GT250" s="11"/>
      <c r="GU250" s="27"/>
      <c r="GV250" s="11"/>
      <c r="GW250" s="11" t="s">
        <v>48</v>
      </c>
      <c r="GX250" s="11"/>
      <c r="GY250" s="11"/>
      <c r="GZ250" s="11"/>
      <c r="HA250" s="11"/>
      <c r="HB250" s="11"/>
      <c r="HC250" s="11"/>
      <c r="HD250" s="11"/>
      <c r="HI250" s="12" t="s">
        <v>48</v>
      </c>
      <c r="HJ250" s="12" t="s">
        <v>48</v>
      </c>
      <c r="HK250" s="12" t="s">
        <v>48</v>
      </c>
      <c r="HL250" s="11"/>
      <c r="HM250" s="11"/>
      <c r="HN250" s="11"/>
      <c r="HO250" s="11"/>
      <c r="HP250" s="27"/>
      <c r="HQ250" s="11"/>
      <c r="HR250" s="11" t="s">
        <v>48</v>
      </c>
      <c r="HW250" s="12" t="s">
        <v>48</v>
      </c>
      <c r="HX250" s="12" t="s">
        <v>48</v>
      </c>
      <c r="HY250" s="12" t="s">
        <v>48</v>
      </c>
    </row>
    <row r="251" spans="2:233" x14ac:dyDescent="0.2">
      <c r="B251" s="8">
        <v>44147</v>
      </c>
      <c r="C251" s="11"/>
      <c r="D251" s="11"/>
      <c r="E251" s="11"/>
      <c r="F251" s="11"/>
      <c r="G251" s="27"/>
      <c r="H251" s="11"/>
      <c r="I251" s="11" t="s">
        <v>48</v>
      </c>
      <c r="J251" s="11"/>
      <c r="K251" s="11"/>
      <c r="L251" s="11"/>
      <c r="M251" s="11"/>
      <c r="N251" s="27"/>
      <c r="O251" s="11"/>
      <c r="P251" s="11" t="s">
        <v>48</v>
      </c>
      <c r="Q251" s="11"/>
      <c r="R251" s="11"/>
      <c r="S251" s="11"/>
      <c r="T251" s="11"/>
      <c r="U251" s="27"/>
      <c r="V251" s="11"/>
      <c r="W251" s="11" t="s">
        <v>48</v>
      </c>
      <c r="AB251" s="12" t="s">
        <v>48</v>
      </c>
      <c r="AC251" s="12" t="s">
        <v>48</v>
      </c>
      <c r="AD251" s="12" t="s">
        <v>48</v>
      </c>
      <c r="AE251" s="11"/>
      <c r="AF251" s="11"/>
      <c r="AG251" s="11"/>
      <c r="AH251" s="11"/>
      <c r="AI251" s="27"/>
      <c r="AJ251" s="11"/>
      <c r="AK251" s="11" t="s">
        <v>48</v>
      </c>
      <c r="AP251" s="12" t="s">
        <v>48</v>
      </c>
      <c r="AQ251" s="12" t="s">
        <v>48</v>
      </c>
      <c r="AR251" s="12" t="s">
        <v>48</v>
      </c>
      <c r="AS251" s="11"/>
      <c r="AT251" s="11"/>
      <c r="AU251" s="11"/>
      <c r="AV251" s="11"/>
      <c r="AW251" s="27"/>
      <c r="AX251" s="11"/>
      <c r="AY251" s="11" t="s">
        <v>48</v>
      </c>
      <c r="BD251" s="12" t="s">
        <v>48</v>
      </c>
      <c r="BE251" s="12" t="s">
        <v>48</v>
      </c>
      <c r="BF251" s="12" t="s">
        <v>48</v>
      </c>
      <c r="BG251" s="11"/>
      <c r="BH251" s="11"/>
      <c r="BI251" s="11"/>
      <c r="BJ251" s="11"/>
      <c r="BK251" s="27"/>
      <c r="BL251" s="11"/>
      <c r="BM251" s="11" t="s">
        <v>48</v>
      </c>
      <c r="BR251" s="12" t="s">
        <v>48</v>
      </c>
      <c r="BS251" s="12" t="s">
        <v>48</v>
      </c>
      <c r="BT251" s="12" t="s">
        <v>48</v>
      </c>
      <c r="BU251" s="11"/>
      <c r="BV251" s="11"/>
      <c r="BW251" s="11"/>
      <c r="BX251" s="11"/>
      <c r="BY251" s="27"/>
      <c r="BZ251" s="11"/>
      <c r="CA251" s="11" t="s">
        <v>48</v>
      </c>
      <c r="CF251" s="12" t="s">
        <v>48</v>
      </c>
      <c r="CG251" s="12" t="s">
        <v>48</v>
      </c>
      <c r="CH251" s="12" t="s">
        <v>48</v>
      </c>
      <c r="CI251" s="11"/>
      <c r="CJ251" s="11"/>
      <c r="CK251" s="11"/>
      <c r="CL251" s="11"/>
      <c r="CM251" s="27"/>
      <c r="CN251" s="11"/>
      <c r="CO251" s="11" t="s">
        <v>48</v>
      </c>
      <c r="CT251" s="12" t="s">
        <v>48</v>
      </c>
      <c r="CU251" s="12" t="s">
        <v>48</v>
      </c>
      <c r="CV251" s="12" t="s">
        <v>48</v>
      </c>
      <c r="CW251" s="11"/>
      <c r="CX251" s="11"/>
      <c r="CY251" s="11"/>
      <c r="CZ251" s="11"/>
      <c r="DA251" s="27"/>
      <c r="DB251" s="11"/>
      <c r="DC251" s="11" t="s">
        <v>48</v>
      </c>
      <c r="DH251" s="12" t="s">
        <v>48</v>
      </c>
      <c r="DI251" s="12" t="s">
        <v>48</v>
      </c>
      <c r="DJ251" s="12" t="s">
        <v>48</v>
      </c>
      <c r="DK251" s="11"/>
      <c r="DL251" s="11"/>
      <c r="DM251" s="11"/>
      <c r="DN251" s="11"/>
      <c r="DO251" s="27"/>
      <c r="DP251" s="11"/>
      <c r="DQ251" s="11" t="s">
        <v>48</v>
      </c>
      <c r="DV251" s="12" t="s">
        <v>48</v>
      </c>
      <c r="DW251" s="12" t="s">
        <v>48</v>
      </c>
      <c r="DX251" s="12" t="s">
        <v>48</v>
      </c>
      <c r="DY251" s="11"/>
      <c r="DZ251" s="11"/>
      <c r="EA251" s="11"/>
      <c r="EB251" s="11"/>
      <c r="EC251" s="27"/>
      <c r="ED251" s="11"/>
      <c r="EE251" s="11" t="s">
        <v>48</v>
      </c>
      <c r="EJ251" s="12" t="s">
        <v>48</v>
      </c>
      <c r="EK251" s="12" t="s">
        <v>48</v>
      </c>
      <c r="EL251" s="12" t="s">
        <v>48</v>
      </c>
      <c r="EM251" s="11"/>
      <c r="EN251" s="11"/>
      <c r="EO251" s="11"/>
      <c r="EP251" s="11"/>
      <c r="EQ251" s="27"/>
      <c r="ER251" s="11"/>
      <c r="ES251" s="11" t="s">
        <v>48</v>
      </c>
      <c r="EX251" s="12" t="s">
        <v>48</v>
      </c>
      <c r="EY251" s="12" t="s">
        <v>48</v>
      </c>
      <c r="EZ251" s="12" t="s">
        <v>48</v>
      </c>
      <c r="FA251" s="11"/>
      <c r="FB251" s="11"/>
      <c r="FC251" s="11"/>
      <c r="FD251" s="11"/>
      <c r="FE251" s="27"/>
      <c r="FF251" s="11"/>
      <c r="FG251" s="11" t="s">
        <v>48</v>
      </c>
      <c r="FL251" s="12" t="s">
        <v>48</v>
      </c>
      <c r="FM251" s="12" t="s">
        <v>48</v>
      </c>
      <c r="FN251" s="12" t="s">
        <v>48</v>
      </c>
      <c r="FO251" s="11"/>
      <c r="FP251" s="11"/>
      <c r="FQ251" s="11"/>
      <c r="FR251" s="11"/>
      <c r="FS251" s="27"/>
      <c r="FT251" s="11"/>
      <c r="FU251" s="11" t="s">
        <v>48</v>
      </c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N251" s="12" t="s">
        <v>48</v>
      </c>
      <c r="GO251" s="12" t="s">
        <v>48</v>
      </c>
      <c r="GP251" s="12" t="s">
        <v>48</v>
      </c>
      <c r="GQ251" s="11"/>
      <c r="GR251" s="11"/>
      <c r="GS251" s="11"/>
      <c r="GT251" s="11"/>
      <c r="GU251" s="27"/>
      <c r="GV251" s="11"/>
      <c r="GW251" s="11" t="s">
        <v>48</v>
      </c>
      <c r="GX251" s="11"/>
      <c r="GY251" s="11"/>
      <c r="GZ251" s="11"/>
      <c r="HA251" s="11"/>
      <c r="HB251" s="11"/>
      <c r="HC251" s="11"/>
      <c r="HD251" s="11"/>
      <c r="HI251" s="12" t="s">
        <v>48</v>
      </c>
      <c r="HJ251" s="12" t="s">
        <v>48</v>
      </c>
      <c r="HK251" s="12" t="s">
        <v>48</v>
      </c>
      <c r="HL251" s="11"/>
      <c r="HM251" s="11"/>
      <c r="HN251" s="11"/>
      <c r="HO251" s="11"/>
      <c r="HP251" s="27"/>
      <c r="HQ251" s="11"/>
      <c r="HR251" s="11" t="s">
        <v>48</v>
      </c>
      <c r="HW251" s="12" t="s">
        <v>48</v>
      </c>
      <c r="HX251" s="12" t="s">
        <v>48</v>
      </c>
      <c r="HY251" s="12" t="s">
        <v>48</v>
      </c>
    </row>
    <row r="252" spans="2:233" x14ac:dyDescent="0.2">
      <c r="B252" s="8">
        <v>44148</v>
      </c>
      <c r="C252" s="11"/>
      <c r="D252" s="11"/>
      <c r="E252" s="11"/>
      <c r="F252" s="11"/>
      <c r="G252" s="27"/>
      <c r="H252" s="11"/>
      <c r="I252" s="11" t="s">
        <v>48</v>
      </c>
      <c r="J252" s="11"/>
      <c r="K252" s="11"/>
      <c r="L252" s="11"/>
      <c r="M252" s="11"/>
      <c r="N252" s="27"/>
      <c r="O252" s="11"/>
      <c r="P252" s="11" t="s">
        <v>48</v>
      </c>
      <c r="Q252" s="11"/>
      <c r="R252" s="11"/>
      <c r="S252" s="11"/>
      <c r="T252" s="11"/>
      <c r="U252" s="27"/>
      <c r="V252" s="11"/>
      <c r="W252" s="11" t="s">
        <v>48</v>
      </c>
      <c r="AB252" s="12" t="s">
        <v>48</v>
      </c>
      <c r="AC252" s="12" t="s">
        <v>48</v>
      </c>
      <c r="AD252" s="12" t="s">
        <v>48</v>
      </c>
      <c r="AE252" s="11"/>
      <c r="AF252" s="11"/>
      <c r="AG252" s="11"/>
      <c r="AH252" s="11"/>
      <c r="AI252" s="27"/>
      <c r="AJ252" s="11"/>
      <c r="AK252" s="11" t="s">
        <v>48</v>
      </c>
      <c r="AP252" s="12" t="s">
        <v>48</v>
      </c>
      <c r="AQ252" s="12" t="s">
        <v>48</v>
      </c>
      <c r="AR252" s="12" t="s">
        <v>48</v>
      </c>
      <c r="AS252" s="11"/>
      <c r="AT252" s="11"/>
      <c r="AU252" s="11"/>
      <c r="AV252" s="11"/>
      <c r="AW252" s="27"/>
      <c r="AX252" s="11"/>
      <c r="AY252" s="11" t="s">
        <v>48</v>
      </c>
      <c r="BD252" s="12" t="s">
        <v>48</v>
      </c>
      <c r="BE252" s="12" t="s">
        <v>48</v>
      </c>
      <c r="BF252" s="12" t="s">
        <v>48</v>
      </c>
      <c r="BG252" s="11"/>
      <c r="BH252" s="11"/>
      <c r="BI252" s="11"/>
      <c r="BJ252" s="11"/>
      <c r="BK252" s="27"/>
      <c r="BL252" s="11"/>
      <c r="BM252" s="11" t="s">
        <v>48</v>
      </c>
      <c r="BR252" s="12" t="s">
        <v>48</v>
      </c>
      <c r="BS252" s="12" t="s">
        <v>48</v>
      </c>
      <c r="BT252" s="12" t="s">
        <v>48</v>
      </c>
      <c r="BU252" s="11"/>
      <c r="BV252" s="11"/>
      <c r="BW252" s="11"/>
      <c r="BX252" s="11"/>
      <c r="BY252" s="27"/>
      <c r="BZ252" s="11"/>
      <c r="CA252" s="11" t="s">
        <v>48</v>
      </c>
      <c r="CF252" s="12" t="s">
        <v>48</v>
      </c>
      <c r="CG252" s="12" t="s">
        <v>48</v>
      </c>
      <c r="CH252" s="12" t="s">
        <v>48</v>
      </c>
      <c r="CI252" s="11"/>
      <c r="CJ252" s="11"/>
      <c r="CK252" s="11"/>
      <c r="CL252" s="11"/>
      <c r="CM252" s="27"/>
      <c r="CN252" s="11"/>
      <c r="CO252" s="11" t="s">
        <v>48</v>
      </c>
      <c r="CT252" s="12" t="s">
        <v>48</v>
      </c>
      <c r="CU252" s="12" t="s">
        <v>48</v>
      </c>
      <c r="CV252" s="12" t="s">
        <v>48</v>
      </c>
      <c r="CW252" s="11"/>
      <c r="CX252" s="11"/>
      <c r="CY252" s="11"/>
      <c r="CZ252" s="11"/>
      <c r="DA252" s="27"/>
      <c r="DB252" s="11"/>
      <c r="DC252" s="11" t="s">
        <v>48</v>
      </c>
      <c r="DH252" s="12" t="s">
        <v>48</v>
      </c>
      <c r="DI252" s="12" t="s">
        <v>48</v>
      </c>
      <c r="DJ252" s="12" t="s">
        <v>48</v>
      </c>
      <c r="DK252" s="11"/>
      <c r="DL252" s="11"/>
      <c r="DM252" s="11"/>
      <c r="DN252" s="11"/>
      <c r="DO252" s="27"/>
      <c r="DP252" s="11"/>
      <c r="DQ252" s="11" t="s">
        <v>48</v>
      </c>
      <c r="DV252" s="12" t="s">
        <v>48</v>
      </c>
      <c r="DW252" s="12" t="s">
        <v>48</v>
      </c>
      <c r="DX252" s="12" t="s">
        <v>48</v>
      </c>
      <c r="DY252" s="11"/>
      <c r="DZ252" s="11"/>
      <c r="EA252" s="11"/>
      <c r="EB252" s="11"/>
      <c r="EC252" s="27"/>
      <c r="ED252" s="11"/>
      <c r="EE252" s="11" t="s">
        <v>48</v>
      </c>
      <c r="EJ252" s="12" t="s">
        <v>48</v>
      </c>
      <c r="EK252" s="12" t="s">
        <v>48</v>
      </c>
      <c r="EL252" s="12" t="s">
        <v>48</v>
      </c>
      <c r="EM252" s="11"/>
      <c r="EN252" s="11"/>
      <c r="EO252" s="11"/>
      <c r="EP252" s="11"/>
      <c r="EQ252" s="27"/>
      <c r="ER252" s="11"/>
      <c r="ES252" s="11" t="s">
        <v>48</v>
      </c>
      <c r="EX252" s="12" t="s">
        <v>48</v>
      </c>
      <c r="EY252" s="12" t="s">
        <v>48</v>
      </c>
      <c r="EZ252" s="12" t="s">
        <v>48</v>
      </c>
      <c r="FA252" s="11"/>
      <c r="FB252" s="11"/>
      <c r="FC252" s="11"/>
      <c r="FD252" s="11"/>
      <c r="FE252" s="27"/>
      <c r="FF252" s="11"/>
      <c r="FG252" s="11" t="s">
        <v>48</v>
      </c>
      <c r="FL252" s="12" t="s">
        <v>48</v>
      </c>
      <c r="FM252" s="12" t="s">
        <v>48</v>
      </c>
      <c r="FN252" s="12" t="s">
        <v>48</v>
      </c>
      <c r="FO252" s="11"/>
      <c r="FP252" s="11"/>
      <c r="FQ252" s="11"/>
      <c r="FR252" s="11"/>
      <c r="FS252" s="27"/>
      <c r="FT252" s="11"/>
      <c r="FU252" s="11" t="s">
        <v>48</v>
      </c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N252" s="12" t="s">
        <v>48</v>
      </c>
      <c r="GO252" s="12" t="s">
        <v>48</v>
      </c>
      <c r="GP252" s="12" t="s">
        <v>48</v>
      </c>
      <c r="GQ252" s="11"/>
      <c r="GR252" s="11"/>
      <c r="GS252" s="11"/>
      <c r="GT252" s="11"/>
      <c r="GU252" s="27"/>
      <c r="GV252" s="11"/>
      <c r="GW252" s="11" t="s">
        <v>48</v>
      </c>
      <c r="GX252" s="11"/>
      <c r="GY252" s="11"/>
      <c r="GZ252" s="11"/>
      <c r="HA252" s="11"/>
      <c r="HB252" s="11"/>
      <c r="HC252" s="11"/>
      <c r="HD252" s="11"/>
      <c r="HI252" s="12" t="s">
        <v>48</v>
      </c>
      <c r="HJ252" s="12" t="s">
        <v>48</v>
      </c>
      <c r="HK252" s="12" t="s">
        <v>48</v>
      </c>
      <c r="HL252" s="11"/>
      <c r="HM252" s="11"/>
      <c r="HN252" s="11"/>
      <c r="HO252" s="11"/>
      <c r="HP252" s="27"/>
      <c r="HQ252" s="11"/>
      <c r="HR252" s="11" t="s">
        <v>48</v>
      </c>
      <c r="HW252" s="12" t="s">
        <v>48</v>
      </c>
      <c r="HX252" s="12" t="s">
        <v>48</v>
      </c>
      <c r="HY252" s="12" t="s">
        <v>48</v>
      </c>
    </row>
    <row r="253" spans="2:233" x14ac:dyDescent="0.2">
      <c r="B253" s="8">
        <v>44149</v>
      </c>
      <c r="C253" s="11"/>
      <c r="D253" s="11"/>
      <c r="E253" s="11"/>
      <c r="F253" s="11"/>
      <c r="G253" s="27"/>
      <c r="H253" s="11"/>
      <c r="I253" s="11" t="s">
        <v>48</v>
      </c>
      <c r="J253" s="11"/>
      <c r="K253" s="11"/>
      <c r="L253" s="11"/>
      <c r="M253" s="11"/>
      <c r="N253" s="27"/>
      <c r="O253" s="11"/>
      <c r="P253" s="11" t="s">
        <v>48</v>
      </c>
      <c r="Q253" s="11"/>
      <c r="R253" s="11"/>
      <c r="S253" s="11"/>
      <c r="T253" s="11"/>
      <c r="U253" s="27"/>
      <c r="V253" s="11"/>
      <c r="W253" s="11" t="s">
        <v>48</v>
      </c>
      <c r="AB253" s="12" t="s">
        <v>48</v>
      </c>
      <c r="AC253" s="12" t="s">
        <v>48</v>
      </c>
      <c r="AD253" s="12" t="s">
        <v>48</v>
      </c>
      <c r="AE253" s="11"/>
      <c r="AF253" s="11"/>
      <c r="AG253" s="11"/>
      <c r="AH253" s="11"/>
      <c r="AI253" s="27"/>
      <c r="AJ253" s="11"/>
      <c r="AK253" s="11" t="s">
        <v>48</v>
      </c>
      <c r="AP253" s="12" t="s">
        <v>48</v>
      </c>
      <c r="AQ253" s="12" t="s">
        <v>48</v>
      </c>
      <c r="AR253" s="12" t="s">
        <v>48</v>
      </c>
      <c r="AS253" s="11"/>
      <c r="AT253" s="11"/>
      <c r="AU253" s="11"/>
      <c r="AV253" s="11"/>
      <c r="AW253" s="27"/>
      <c r="AX253" s="11"/>
      <c r="AY253" s="11" t="s">
        <v>48</v>
      </c>
      <c r="BD253" s="12" t="s">
        <v>48</v>
      </c>
      <c r="BE253" s="12" t="s">
        <v>48</v>
      </c>
      <c r="BF253" s="12" t="s">
        <v>48</v>
      </c>
      <c r="BG253" s="11"/>
      <c r="BH253" s="11"/>
      <c r="BI253" s="11"/>
      <c r="BJ253" s="11"/>
      <c r="BK253" s="27"/>
      <c r="BL253" s="11"/>
      <c r="BM253" s="11" t="s">
        <v>48</v>
      </c>
      <c r="BR253" s="12" t="s">
        <v>48</v>
      </c>
      <c r="BS253" s="12" t="s">
        <v>48</v>
      </c>
      <c r="BT253" s="12" t="s">
        <v>48</v>
      </c>
      <c r="BU253" s="11"/>
      <c r="BV253" s="11"/>
      <c r="BW253" s="11"/>
      <c r="BX253" s="11"/>
      <c r="BY253" s="27"/>
      <c r="BZ253" s="11"/>
      <c r="CA253" s="11" t="s">
        <v>48</v>
      </c>
      <c r="CF253" s="12" t="s">
        <v>48</v>
      </c>
      <c r="CG253" s="12" t="s">
        <v>48</v>
      </c>
      <c r="CH253" s="12" t="s">
        <v>48</v>
      </c>
      <c r="CI253" s="11"/>
      <c r="CJ253" s="11"/>
      <c r="CK253" s="11"/>
      <c r="CL253" s="11"/>
      <c r="CM253" s="27"/>
      <c r="CN253" s="11"/>
      <c r="CO253" s="11" t="s">
        <v>48</v>
      </c>
      <c r="CT253" s="12" t="s">
        <v>48</v>
      </c>
      <c r="CU253" s="12" t="s">
        <v>48</v>
      </c>
      <c r="CV253" s="12" t="s">
        <v>48</v>
      </c>
      <c r="CW253" s="11"/>
      <c r="CX253" s="11"/>
      <c r="CY253" s="11"/>
      <c r="CZ253" s="11"/>
      <c r="DA253" s="27"/>
      <c r="DB253" s="11"/>
      <c r="DC253" s="11" t="s">
        <v>48</v>
      </c>
      <c r="DH253" s="12" t="s">
        <v>48</v>
      </c>
      <c r="DI253" s="12" t="s">
        <v>48</v>
      </c>
      <c r="DJ253" s="12" t="s">
        <v>48</v>
      </c>
      <c r="DK253" s="11"/>
      <c r="DL253" s="11"/>
      <c r="DM253" s="11"/>
      <c r="DN253" s="11"/>
      <c r="DO253" s="27"/>
      <c r="DP253" s="11"/>
      <c r="DQ253" s="11" t="s">
        <v>48</v>
      </c>
      <c r="DV253" s="12" t="s">
        <v>48</v>
      </c>
      <c r="DW253" s="12" t="s">
        <v>48</v>
      </c>
      <c r="DX253" s="12" t="s">
        <v>48</v>
      </c>
      <c r="DY253" s="11"/>
      <c r="DZ253" s="11"/>
      <c r="EA253" s="11"/>
      <c r="EB253" s="11"/>
      <c r="EC253" s="27"/>
      <c r="ED253" s="11"/>
      <c r="EE253" s="11" t="s">
        <v>48</v>
      </c>
      <c r="EJ253" s="12" t="s">
        <v>48</v>
      </c>
      <c r="EK253" s="12" t="s">
        <v>48</v>
      </c>
      <c r="EL253" s="12" t="s">
        <v>48</v>
      </c>
      <c r="EM253" s="11"/>
      <c r="EN253" s="11"/>
      <c r="EO253" s="11"/>
      <c r="EP253" s="11"/>
      <c r="EQ253" s="27"/>
      <c r="ER253" s="11"/>
      <c r="ES253" s="11" t="s">
        <v>48</v>
      </c>
      <c r="EX253" s="12" t="s">
        <v>48</v>
      </c>
      <c r="EY253" s="12" t="s">
        <v>48</v>
      </c>
      <c r="EZ253" s="12" t="s">
        <v>48</v>
      </c>
      <c r="FA253" s="11"/>
      <c r="FB253" s="11"/>
      <c r="FC253" s="11"/>
      <c r="FD253" s="11"/>
      <c r="FE253" s="27"/>
      <c r="FF253" s="11"/>
      <c r="FG253" s="11" t="s">
        <v>48</v>
      </c>
      <c r="FL253" s="12" t="s">
        <v>48</v>
      </c>
      <c r="FM253" s="12" t="s">
        <v>48</v>
      </c>
      <c r="FN253" s="12" t="s">
        <v>48</v>
      </c>
      <c r="FO253" s="11"/>
      <c r="FP253" s="11"/>
      <c r="FQ253" s="11"/>
      <c r="FR253" s="11"/>
      <c r="FS253" s="27"/>
      <c r="FT253" s="11"/>
      <c r="FU253" s="11" t="s">
        <v>48</v>
      </c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N253" s="12" t="s">
        <v>48</v>
      </c>
      <c r="GO253" s="12" t="s">
        <v>48</v>
      </c>
      <c r="GP253" s="12" t="s">
        <v>48</v>
      </c>
      <c r="GQ253" s="11"/>
      <c r="GR253" s="11"/>
      <c r="GS253" s="11"/>
      <c r="GT253" s="11"/>
      <c r="GU253" s="27"/>
      <c r="GV253" s="11"/>
      <c r="GW253" s="11" t="s">
        <v>48</v>
      </c>
      <c r="GX253" s="11"/>
      <c r="GY253" s="11"/>
      <c r="GZ253" s="11"/>
      <c r="HA253" s="11"/>
      <c r="HB253" s="11"/>
      <c r="HC253" s="11"/>
      <c r="HD253" s="11"/>
      <c r="HI253" s="12" t="s">
        <v>48</v>
      </c>
      <c r="HJ253" s="12" t="s">
        <v>48</v>
      </c>
      <c r="HK253" s="12" t="s">
        <v>48</v>
      </c>
      <c r="HL253" s="11"/>
      <c r="HM253" s="11"/>
      <c r="HN253" s="11"/>
      <c r="HO253" s="11"/>
      <c r="HP253" s="27"/>
      <c r="HQ253" s="11"/>
      <c r="HR253" s="11" t="s">
        <v>48</v>
      </c>
      <c r="HW253" s="12" t="s">
        <v>48</v>
      </c>
      <c r="HX253" s="12" t="s">
        <v>48</v>
      </c>
      <c r="HY253" s="12" t="s">
        <v>48</v>
      </c>
    </row>
    <row r="254" spans="2:233" x14ac:dyDescent="0.2">
      <c r="B254" s="8">
        <v>44150</v>
      </c>
      <c r="C254" s="11"/>
      <c r="D254" s="11"/>
      <c r="E254" s="11"/>
      <c r="F254" s="11"/>
      <c r="G254" s="27"/>
      <c r="H254" s="11"/>
      <c r="I254" s="11" t="s">
        <v>48</v>
      </c>
      <c r="J254" s="11"/>
      <c r="K254" s="11"/>
      <c r="L254" s="11"/>
      <c r="M254" s="11"/>
      <c r="N254" s="27"/>
      <c r="O254" s="11"/>
      <c r="P254" s="11" t="s">
        <v>48</v>
      </c>
      <c r="Q254" s="11"/>
      <c r="R254" s="11"/>
      <c r="S254" s="11"/>
      <c r="T254" s="11"/>
      <c r="U254" s="27"/>
      <c r="V254" s="11"/>
      <c r="W254" s="11" t="s">
        <v>48</v>
      </c>
      <c r="AB254" s="12" t="s">
        <v>48</v>
      </c>
      <c r="AC254" s="12" t="s">
        <v>48</v>
      </c>
      <c r="AD254" s="12" t="s">
        <v>48</v>
      </c>
      <c r="AE254" s="11"/>
      <c r="AF254" s="11"/>
      <c r="AG254" s="11"/>
      <c r="AH254" s="11"/>
      <c r="AI254" s="27"/>
      <c r="AJ254" s="11"/>
      <c r="AK254" s="11" t="s">
        <v>48</v>
      </c>
      <c r="AP254" s="12" t="s">
        <v>48</v>
      </c>
      <c r="AQ254" s="12" t="s">
        <v>48</v>
      </c>
      <c r="AR254" s="12" t="s">
        <v>48</v>
      </c>
      <c r="AS254" s="11"/>
      <c r="AT254" s="11"/>
      <c r="AU254" s="11"/>
      <c r="AV254" s="11"/>
      <c r="AW254" s="27"/>
      <c r="AX254" s="11"/>
      <c r="AY254" s="11" t="s">
        <v>48</v>
      </c>
      <c r="BD254" s="12" t="s">
        <v>48</v>
      </c>
      <c r="BE254" s="12" t="s">
        <v>48</v>
      </c>
      <c r="BF254" s="12" t="s">
        <v>48</v>
      </c>
      <c r="BG254" s="11"/>
      <c r="BH254" s="11"/>
      <c r="BI254" s="11"/>
      <c r="BJ254" s="11"/>
      <c r="BK254" s="27"/>
      <c r="BL254" s="11"/>
      <c r="BM254" s="11" t="s">
        <v>48</v>
      </c>
      <c r="BR254" s="12" t="s">
        <v>48</v>
      </c>
      <c r="BS254" s="12" t="s">
        <v>48</v>
      </c>
      <c r="BT254" s="12" t="s">
        <v>48</v>
      </c>
      <c r="BU254" s="11"/>
      <c r="BV254" s="11"/>
      <c r="BW254" s="11"/>
      <c r="BX254" s="11"/>
      <c r="BY254" s="27"/>
      <c r="BZ254" s="11"/>
      <c r="CA254" s="11" t="s">
        <v>48</v>
      </c>
      <c r="CF254" s="12" t="s">
        <v>48</v>
      </c>
      <c r="CG254" s="12" t="s">
        <v>48</v>
      </c>
      <c r="CH254" s="12" t="s">
        <v>48</v>
      </c>
      <c r="CI254" s="11"/>
      <c r="CJ254" s="11"/>
      <c r="CK254" s="11"/>
      <c r="CL254" s="11"/>
      <c r="CM254" s="27"/>
      <c r="CN254" s="11"/>
      <c r="CO254" s="11" t="s">
        <v>48</v>
      </c>
      <c r="CT254" s="12" t="s">
        <v>48</v>
      </c>
      <c r="CU254" s="12" t="s">
        <v>48</v>
      </c>
      <c r="CV254" s="12" t="s">
        <v>48</v>
      </c>
      <c r="CW254" s="11"/>
      <c r="CX254" s="11"/>
      <c r="CY254" s="11"/>
      <c r="CZ254" s="11"/>
      <c r="DA254" s="27"/>
      <c r="DB254" s="11"/>
      <c r="DC254" s="11" t="s">
        <v>48</v>
      </c>
      <c r="DH254" s="12" t="s">
        <v>48</v>
      </c>
      <c r="DI254" s="12" t="s">
        <v>48</v>
      </c>
      <c r="DJ254" s="12" t="s">
        <v>48</v>
      </c>
      <c r="DK254" s="11"/>
      <c r="DL254" s="11"/>
      <c r="DM254" s="11"/>
      <c r="DN254" s="11"/>
      <c r="DO254" s="27"/>
      <c r="DP254" s="11"/>
      <c r="DQ254" s="11" t="s">
        <v>48</v>
      </c>
      <c r="DV254" s="12" t="s">
        <v>48</v>
      </c>
      <c r="DW254" s="12" t="s">
        <v>48</v>
      </c>
      <c r="DX254" s="12" t="s">
        <v>48</v>
      </c>
      <c r="DY254" s="11"/>
      <c r="DZ254" s="11"/>
      <c r="EA254" s="11"/>
      <c r="EB254" s="11"/>
      <c r="EC254" s="27"/>
      <c r="ED254" s="11"/>
      <c r="EE254" s="11" t="s">
        <v>48</v>
      </c>
      <c r="EJ254" s="12" t="s">
        <v>48</v>
      </c>
      <c r="EK254" s="12" t="s">
        <v>48</v>
      </c>
      <c r="EL254" s="12" t="s">
        <v>48</v>
      </c>
      <c r="EM254" s="11"/>
      <c r="EN254" s="11"/>
      <c r="EO254" s="11"/>
      <c r="EP254" s="11"/>
      <c r="EQ254" s="27"/>
      <c r="ER254" s="11"/>
      <c r="ES254" s="11" t="s">
        <v>48</v>
      </c>
      <c r="EX254" s="12" t="s">
        <v>48</v>
      </c>
      <c r="EY254" s="12" t="s">
        <v>48</v>
      </c>
      <c r="EZ254" s="12" t="s">
        <v>48</v>
      </c>
      <c r="FA254" s="11"/>
      <c r="FB254" s="11"/>
      <c r="FC254" s="11"/>
      <c r="FD254" s="11"/>
      <c r="FE254" s="27"/>
      <c r="FF254" s="11"/>
      <c r="FG254" s="11" t="s">
        <v>48</v>
      </c>
      <c r="FL254" s="12" t="s">
        <v>48</v>
      </c>
      <c r="FM254" s="12" t="s">
        <v>48</v>
      </c>
      <c r="FN254" s="12" t="s">
        <v>48</v>
      </c>
      <c r="FO254" s="11"/>
      <c r="FP254" s="11"/>
      <c r="FQ254" s="11"/>
      <c r="FR254" s="11"/>
      <c r="FS254" s="27"/>
      <c r="FT254" s="11"/>
      <c r="FU254" s="11" t="s">
        <v>48</v>
      </c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N254" s="12" t="s">
        <v>48</v>
      </c>
      <c r="GO254" s="12" t="s">
        <v>48</v>
      </c>
      <c r="GP254" s="12" t="s">
        <v>48</v>
      </c>
      <c r="GQ254" s="11"/>
      <c r="GR254" s="11"/>
      <c r="GS254" s="11"/>
      <c r="GT254" s="11"/>
      <c r="GU254" s="27"/>
      <c r="GV254" s="11"/>
      <c r="GW254" s="11" t="s">
        <v>48</v>
      </c>
      <c r="GX254" s="11"/>
      <c r="GY254" s="11"/>
      <c r="GZ254" s="11"/>
      <c r="HA254" s="11"/>
      <c r="HB254" s="11"/>
      <c r="HC254" s="11"/>
      <c r="HD254" s="11"/>
      <c r="HI254" s="12" t="s">
        <v>48</v>
      </c>
      <c r="HJ254" s="12" t="s">
        <v>48</v>
      </c>
      <c r="HK254" s="12" t="s">
        <v>48</v>
      </c>
      <c r="HL254" s="11"/>
      <c r="HM254" s="11"/>
      <c r="HN254" s="11"/>
      <c r="HO254" s="11"/>
      <c r="HP254" s="27"/>
      <c r="HQ254" s="11"/>
      <c r="HR254" s="11" t="s">
        <v>48</v>
      </c>
      <c r="HW254" s="12" t="s">
        <v>48</v>
      </c>
      <c r="HX254" s="12" t="s">
        <v>48</v>
      </c>
      <c r="HY254" s="12" t="s">
        <v>48</v>
      </c>
    </row>
    <row r="255" spans="2:233" x14ac:dyDescent="0.2">
      <c r="B255" s="8">
        <v>44151</v>
      </c>
      <c r="C255" s="11"/>
      <c r="D255" s="11"/>
      <c r="E255" s="11"/>
      <c r="F255" s="11"/>
      <c r="G255" s="27"/>
      <c r="H255" s="11"/>
      <c r="I255" s="11" t="s">
        <v>48</v>
      </c>
      <c r="J255" s="11"/>
      <c r="K255" s="11"/>
      <c r="L255" s="11"/>
      <c r="M255" s="11"/>
      <c r="N255" s="27"/>
      <c r="O255" s="11"/>
      <c r="P255" s="11" t="s">
        <v>48</v>
      </c>
      <c r="Q255" s="11"/>
      <c r="R255" s="11"/>
      <c r="S255" s="11"/>
      <c r="T255" s="11"/>
      <c r="U255" s="27"/>
      <c r="V255" s="11"/>
      <c r="W255" s="11" t="s">
        <v>48</v>
      </c>
      <c r="AB255" s="12" t="s">
        <v>48</v>
      </c>
      <c r="AC255" s="12" t="s">
        <v>48</v>
      </c>
      <c r="AD255" s="12" t="s">
        <v>48</v>
      </c>
      <c r="AE255" s="11"/>
      <c r="AF255" s="11"/>
      <c r="AG255" s="11"/>
      <c r="AH255" s="11"/>
      <c r="AI255" s="27"/>
      <c r="AJ255" s="11"/>
      <c r="AK255" s="11" t="s">
        <v>48</v>
      </c>
      <c r="AP255" s="12" t="s">
        <v>48</v>
      </c>
      <c r="AQ255" s="12" t="s">
        <v>48</v>
      </c>
      <c r="AR255" s="12" t="s">
        <v>48</v>
      </c>
      <c r="AS255" s="11"/>
      <c r="AT255" s="11"/>
      <c r="AU255" s="11"/>
      <c r="AV255" s="11"/>
      <c r="AW255" s="27"/>
      <c r="AX255" s="11"/>
      <c r="AY255" s="11" t="s">
        <v>48</v>
      </c>
      <c r="BD255" s="12" t="s">
        <v>48</v>
      </c>
      <c r="BE255" s="12" t="s">
        <v>48</v>
      </c>
      <c r="BF255" s="12" t="s">
        <v>48</v>
      </c>
      <c r="BG255" s="11"/>
      <c r="BH255" s="11"/>
      <c r="BI255" s="11"/>
      <c r="BJ255" s="11"/>
      <c r="BK255" s="27"/>
      <c r="BL255" s="11"/>
      <c r="BM255" s="11" t="s">
        <v>48</v>
      </c>
      <c r="BR255" s="12" t="s">
        <v>48</v>
      </c>
      <c r="BS255" s="12" t="s">
        <v>48</v>
      </c>
      <c r="BT255" s="12" t="s">
        <v>48</v>
      </c>
      <c r="BU255" s="11"/>
      <c r="BV255" s="11"/>
      <c r="BW255" s="11"/>
      <c r="BX255" s="11"/>
      <c r="BY255" s="27"/>
      <c r="BZ255" s="11"/>
      <c r="CA255" s="11" t="s">
        <v>48</v>
      </c>
      <c r="CF255" s="12" t="s">
        <v>48</v>
      </c>
      <c r="CG255" s="12" t="s">
        <v>48</v>
      </c>
      <c r="CH255" s="12" t="s">
        <v>48</v>
      </c>
      <c r="CI255" s="11"/>
      <c r="CJ255" s="11"/>
      <c r="CK255" s="11"/>
      <c r="CL255" s="11"/>
      <c r="CM255" s="27"/>
      <c r="CN255" s="11"/>
      <c r="CO255" s="11" t="s">
        <v>48</v>
      </c>
      <c r="CT255" s="12" t="s">
        <v>48</v>
      </c>
      <c r="CU255" s="12" t="s">
        <v>48</v>
      </c>
      <c r="CV255" s="12" t="s">
        <v>48</v>
      </c>
      <c r="CW255" s="11"/>
      <c r="CX255" s="11"/>
      <c r="CY255" s="11"/>
      <c r="CZ255" s="11"/>
      <c r="DA255" s="27"/>
      <c r="DB255" s="11"/>
      <c r="DC255" s="11" t="s">
        <v>48</v>
      </c>
      <c r="DH255" s="12" t="s">
        <v>48</v>
      </c>
      <c r="DI255" s="12" t="s">
        <v>48</v>
      </c>
      <c r="DJ255" s="12" t="s">
        <v>48</v>
      </c>
      <c r="DK255" s="11"/>
      <c r="DL255" s="11"/>
      <c r="DM255" s="11"/>
      <c r="DN255" s="11"/>
      <c r="DO255" s="27"/>
      <c r="DP255" s="11"/>
      <c r="DQ255" s="11" t="s">
        <v>48</v>
      </c>
      <c r="DV255" s="12" t="s">
        <v>48</v>
      </c>
      <c r="DW255" s="12" t="s">
        <v>48</v>
      </c>
      <c r="DX255" s="12" t="s">
        <v>48</v>
      </c>
      <c r="DY255" s="11"/>
      <c r="DZ255" s="11"/>
      <c r="EA255" s="11"/>
      <c r="EB255" s="11"/>
      <c r="EC255" s="27"/>
      <c r="ED255" s="11"/>
      <c r="EE255" s="11" t="s">
        <v>48</v>
      </c>
      <c r="EJ255" s="12" t="s">
        <v>48</v>
      </c>
      <c r="EK255" s="12" t="s">
        <v>48</v>
      </c>
      <c r="EL255" s="12" t="s">
        <v>48</v>
      </c>
      <c r="EM255" s="11"/>
      <c r="EN255" s="11"/>
      <c r="EO255" s="11"/>
      <c r="EP255" s="11"/>
      <c r="EQ255" s="27"/>
      <c r="ER255" s="11"/>
      <c r="ES255" s="11" t="s">
        <v>48</v>
      </c>
      <c r="EX255" s="12" t="s">
        <v>48</v>
      </c>
      <c r="EY255" s="12" t="s">
        <v>48</v>
      </c>
      <c r="EZ255" s="12" t="s">
        <v>48</v>
      </c>
      <c r="FA255" s="11"/>
      <c r="FB255" s="11"/>
      <c r="FC255" s="11"/>
      <c r="FD255" s="11"/>
      <c r="FE255" s="27"/>
      <c r="FF255" s="11"/>
      <c r="FG255" s="11" t="s">
        <v>48</v>
      </c>
      <c r="FL255" s="12" t="s">
        <v>48</v>
      </c>
      <c r="FM255" s="12" t="s">
        <v>48</v>
      </c>
      <c r="FN255" s="12" t="s">
        <v>48</v>
      </c>
      <c r="FO255" s="11"/>
      <c r="FP255" s="11"/>
      <c r="FQ255" s="11"/>
      <c r="FR255" s="11"/>
      <c r="FS255" s="27"/>
      <c r="FT255" s="11"/>
      <c r="FU255" s="11" t="s">
        <v>48</v>
      </c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N255" s="12" t="s">
        <v>48</v>
      </c>
      <c r="GO255" s="12" t="s">
        <v>48</v>
      </c>
      <c r="GP255" s="12" t="s">
        <v>48</v>
      </c>
      <c r="GQ255" s="11"/>
      <c r="GR255" s="11"/>
      <c r="GS255" s="11"/>
      <c r="GT255" s="11"/>
      <c r="GU255" s="27"/>
      <c r="GV255" s="11"/>
      <c r="GW255" s="11" t="s">
        <v>48</v>
      </c>
      <c r="GX255" s="11"/>
      <c r="GY255" s="11"/>
      <c r="GZ255" s="11"/>
      <c r="HA255" s="11"/>
      <c r="HB255" s="11"/>
      <c r="HC255" s="11"/>
      <c r="HD255" s="11"/>
      <c r="HI255" s="12" t="s">
        <v>48</v>
      </c>
      <c r="HJ255" s="12" t="s">
        <v>48</v>
      </c>
      <c r="HK255" s="12" t="s">
        <v>48</v>
      </c>
      <c r="HL255" s="11"/>
      <c r="HM255" s="11"/>
      <c r="HN255" s="11"/>
      <c r="HO255" s="11"/>
      <c r="HP255" s="27"/>
      <c r="HQ255" s="11"/>
      <c r="HR255" s="11" t="s">
        <v>48</v>
      </c>
      <c r="HW255" s="12" t="s">
        <v>48</v>
      </c>
      <c r="HX255" s="12" t="s">
        <v>48</v>
      </c>
      <c r="HY255" s="12" t="s">
        <v>48</v>
      </c>
    </row>
    <row r="256" spans="2:233" x14ac:dyDescent="0.2">
      <c r="B256" s="8">
        <v>44152</v>
      </c>
      <c r="C256" s="11"/>
      <c r="D256" s="11"/>
      <c r="E256" s="11"/>
      <c r="F256" s="11"/>
      <c r="G256" s="27"/>
      <c r="H256" s="11"/>
      <c r="I256" s="11" t="s">
        <v>48</v>
      </c>
      <c r="J256" s="11"/>
      <c r="K256" s="11"/>
      <c r="L256" s="11"/>
      <c r="M256" s="11"/>
      <c r="N256" s="27"/>
      <c r="O256" s="11"/>
      <c r="P256" s="11" t="s">
        <v>48</v>
      </c>
      <c r="Q256" s="11"/>
      <c r="R256" s="11"/>
      <c r="S256" s="11"/>
      <c r="T256" s="11"/>
      <c r="U256" s="27"/>
      <c r="V256" s="11"/>
      <c r="W256" s="11" t="s">
        <v>48</v>
      </c>
      <c r="AB256" s="12" t="s">
        <v>48</v>
      </c>
      <c r="AC256" s="12" t="s">
        <v>48</v>
      </c>
      <c r="AD256" s="12" t="s">
        <v>48</v>
      </c>
      <c r="AE256" s="11"/>
      <c r="AF256" s="11"/>
      <c r="AG256" s="11"/>
      <c r="AH256" s="11"/>
      <c r="AI256" s="27"/>
      <c r="AJ256" s="11"/>
      <c r="AK256" s="11" t="s">
        <v>48</v>
      </c>
      <c r="AP256" s="12" t="s">
        <v>48</v>
      </c>
      <c r="AQ256" s="12" t="s">
        <v>48</v>
      </c>
      <c r="AR256" s="12" t="s">
        <v>48</v>
      </c>
      <c r="AS256" s="11"/>
      <c r="AT256" s="11"/>
      <c r="AU256" s="11"/>
      <c r="AV256" s="11"/>
      <c r="AW256" s="27"/>
      <c r="AX256" s="11"/>
      <c r="AY256" s="11" t="s">
        <v>48</v>
      </c>
      <c r="BD256" s="12" t="s">
        <v>48</v>
      </c>
      <c r="BE256" s="12" t="s">
        <v>48</v>
      </c>
      <c r="BF256" s="12" t="s">
        <v>48</v>
      </c>
      <c r="BG256" s="11"/>
      <c r="BH256" s="11"/>
      <c r="BI256" s="11"/>
      <c r="BJ256" s="11"/>
      <c r="BK256" s="27"/>
      <c r="BL256" s="11"/>
      <c r="BM256" s="11" t="s">
        <v>48</v>
      </c>
      <c r="BR256" s="12" t="s">
        <v>48</v>
      </c>
      <c r="BS256" s="12" t="s">
        <v>48</v>
      </c>
      <c r="BT256" s="12" t="s">
        <v>48</v>
      </c>
      <c r="BU256" s="11"/>
      <c r="BV256" s="11"/>
      <c r="BW256" s="11"/>
      <c r="BX256" s="11"/>
      <c r="BY256" s="27"/>
      <c r="BZ256" s="11"/>
      <c r="CA256" s="11" t="s">
        <v>48</v>
      </c>
      <c r="CF256" s="12" t="s">
        <v>48</v>
      </c>
      <c r="CG256" s="12" t="s">
        <v>48</v>
      </c>
      <c r="CH256" s="12" t="s">
        <v>48</v>
      </c>
      <c r="CI256" s="11"/>
      <c r="CJ256" s="11"/>
      <c r="CK256" s="11"/>
      <c r="CL256" s="11"/>
      <c r="CM256" s="27"/>
      <c r="CN256" s="11"/>
      <c r="CO256" s="11" t="s">
        <v>48</v>
      </c>
      <c r="CT256" s="12" t="s">
        <v>48</v>
      </c>
      <c r="CU256" s="12" t="s">
        <v>48</v>
      </c>
      <c r="CV256" s="12" t="s">
        <v>48</v>
      </c>
      <c r="CW256" s="11"/>
      <c r="CX256" s="11"/>
      <c r="CY256" s="11"/>
      <c r="CZ256" s="11"/>
      <c r="DA256" s="27"/>
      <c r="DB256" s="11"/>
      <c r="DC256" s="11" t="s">
        <v>48</v>
      </c>
      <c r="DH256" s="12" t="s">
        <v>48</v>
      </c>
      <c r="DI256" s="12" t="s">
        <v>48</v>
      </c>
      <c r="DJ256" s="12" t="s">
        <v>48</v>
      </c>
      <c r="DK256" s="11"/>
      <c r="DL256" s="11"/>
      <c r="DM256" s="11"/>
      <c r="DN256" s="11"/>
      <c r="DO256" s="27"/>
      <c r="DP256" s="11"/>
      <c r="DQ256" s="11" t="s">
        <v>48</v>
      </c>
      <c r="DV256" s="12" t="s">
        <v>48</v>
      </c>
      <c r="DW256" s="12" t="s">
        <v>48</v>
      </c>
      <c r="DX256" s="12" t="s">
        <v>48</v>
      </c>
      <c r="DY256" s="11"/>
      <c r="DZ256" s="11"/>
      <c r="EA256" s="11"/>
      <c r="EB256" s="11"/>
      <c r="EC256" s="27"/>
      <c r="ED256" s="11"/>
      <c r="EE256" s="11" t="s">
        <v>48</v>
      </c>
      <c r="EJ256" s="12" t="s">
        <v>48</v>
      </c>
      <c r="EK256" s="12" t="s">
        <v>48</v>
      </c>
      <c r="EL256" s="12" t="s">
        <v>48</v>
      </c>
      <c r="EM256" s="11"/>
      <c r="EN256" s="11"/>
      <c r="EO256" s="11"/>
      <c r="EP256" s="11"/>
      <c r="EQ256" s="27"/>
      <c r="ER256" s="11"/>
      <c r="ES256" s="11" t="s">
        <v>48</v>
      </c>
      <c r="EX256" s="12" t="s">
        <v>48</v>
      </c>
      <c r="EY256" s="12" t="s">
        <v>48</v>
      </c>
      <c r="EZ256" s="12" t="s">
        <v>48</v>
      </c>
      <c r="FA256" s="11"/>
      <c r="FB256" s="11"/>
      <c r="FC256" s="11"/>
      <c r="FD256" s="11"/>
      <c r="FE256" s="27"/>
      <c r="FF256" s="11"/>
      <c r="FG256" s="11" t="s">
        <v>48</v>
      </c>
      <c r="FL256" s="12" t="s">
        <v>48</v>
      </c>
      <c r="FM256" s="12" t="s">
        <v>48</v>
      </c>
      <c r="FN256" s="12" t="s">
        <v>48</v>
      </c>
      <c r="FO256" s="11"/>
      <c r="FP256" s="11"/>
      <c r="FQ256" s="11"/>
      <c r="FR256" s="11"/>
      <c r="FS256" s="27"/>
      <c r="FT256" s="11"/>
      <c r="FU256" s="11" t="s">
        <v>48</v>
      </c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N256" s="12" t="s">
        <v>48</v>
      </c>
      <c r="GO256" s="12" t="s">
        <v>48</v>
      </c>
      <c r="GP256" s="12" t="s">
        <v>48</v>
      </c>
      <c r="GQ256" s="11"/>
      <c r="GR256" s="11"/>
      <c r="GS256" s="11"/>
      <c r="GT256" s="11"/>
      <c r="GU256" s="27"/>
      <c r="GV256" s="11"/>
      <c r="GW256" s="11" t="s">
        <v>48</v>
      </c>
      <c r="GX256" s="11"/>
      <c r="GY256" s="11"/>
      <c r="GZ256" s="11"/>
      <c r="HA256" s="11"/>
      <c r="HB256" s="11"/>
      <c r="HC256" s="11"/>
      <c r="HD256" s="11"/>
      <c r="HI256" s="12" t="s">
        <v>48</v>
      </c>
      <c r="HJ256" s="12" t="s">
        <v>48</v>
      </c>
      <c r="HK256" s="12" t="s">
        <v>48</v>
      </c>
      <c r="HL256" s="11"/>
      <c r="HM256" s="11"/>
      <c r="HN256" s="11"/>
      <c r="HO256" s="11"/>
      <c r="HP256" s="27"/>
      <c r="HQ256" s="11"/>
      <c r="HR256" s="11" t="s">
        <v>48</v>
      </c>
      <c r="HW256" s="12" t="s">
        <v>48</v>
      </c>
      <c r="HX256" s="12" t="s">
        <v>48</v>
      </c>
      <c r="HY256" s="12" t="s">
        <v>48</v>
      </c>
    </row>
    <row r="257" spans="2:233" x14ac:dyDescent="0.2">
      <c r="B257" s="8">
        <v>44153</v>
      </c>
      <c r="C257" s="11"/>
      <c r="D257" s="11"/>
      <c r="E257" s="11"/>
      <c r="F257" s="11"/>
      <c r="G257" s="27"/>
      <c r="H257" s="11"/>
      <c r="I257" s="11" t="s">
        <v>48</v>
      </c>
      <c r="J257" s="11"/>
      <c r="K257" s="11"/>
      <c r="L257" s="11"/>
      <c r="M257" s="11"/>
      <c r="N257" s="27"/>
      <c r="O257" s="11"/>
      <c r="P257" s="11" t="s">
        <v>48</v>
      </c>
      <c r="Q257" s="11"/>
      <c r="R257" s="11"/>
      <c r="S257" s="11"/>
      <c r="T257" s="11"/>
      <c r="U257" s="27"/>
      <c r="V257" s="11"/>
      <c r="W257" s="11" t="s">
        <v>48</v>
      </c>
      <c r="AB257" s="12" t="s">
        <v>48</v>
      </c>
      <c r="AC257" s="12" t="s">
        <v>48</v>
      </c>
      <c r="AD257" s="12" t="s">
        <v>48</v>
      </c>
      <c r="AE257" s="11"/>
      <c r="AF257" s="11"/>
      <c r="AG257" s="11"/>
      <c r="AH257" s="11"/>
      <c r="AI257" s="27"/>
      <c r="AJ257" s="11"/>
      <c r="AK257" s="11" t="s">
        <v>48</v>
      </c>
      <c r="AP257" s="12" t="s">
        <v>48</v>
      </c>
      <c r="AQ257" s="12" t="s">
        <v>48</v>
      </c>
      <c r="AR257" s="12" t="s">
        <v>48</v>
      </c>
      <c r="AS257" s="11"/>
      <c r="AT257" s="11"/>
      <c r="AU257" s="11"/>
      <c r="AV257" s="11"/>
      <c r="AW257" s="27"/>
      <c r="AX257" s="11"/>
      <c r="AY257" s="11" t="s">
        <v>48</v>
      </c>
      <c r="BD257" s="12" t="s">
        <v>48</v>
      </c>
      <c r="BE257" s="12" t="s">
        <v>48</v>
      </c>
      <c r="BF257" s="12" t="s">
        <v>48</v>
      </c>
      <c r="BG257" s="11"/>
      <c r="BH257" s="11"/>
      <c r="BI257" s="11"/>
      <c r="BJ257" s="11"/>
      <c r="BK257" s="27"/>
      <c r="BL257" s="11"/>
      <c r="BM257" s="11" t="s">
        <v>48</v>
      </c>
      <c r="BR257" s="12" t="s">
        <v>48</v>
      </c>
      <c r="BS257" s="12" t="s">
        <v>48</v>
      </c>
      <c r="BT257" s="12" t="s">
        <v>48</v>
      </c>
      <c r="BU257" s="11"/>
      <c r="BV257" s="11"/>
      <c r="BW257" s="11"/>
      <c r="BX257" s="11"/>
      <c r="BY257" s="27"/>
      <c r="BZ257" s="11"/>
      <c r="CA257" s="11" t="s">
        <v>48</v>
      </c>
      <c r="CF257" s="12" t="s">
        <v>48</v>
      </c>
      <c r="CG257" s="12" t="s">
        <v>48</v>
      </c>
      <c r="CH257" s="12" t="s">
        <v>48</v>
      </c>
      <c r="CI257" s="11"/>
      <c r="CJ257" s="11"/>
      <c r="CK257" s="11"/>
      <c r="CL257" s="11"/>
      <c r="CM257" s="27"/>
      <c r="CN257" s="11"/>
      <c r="CO257" s="11" t="s">
        <v>48</v>
      </c>
      <c r="CT257" s="12" t="s">
        <v>48</v>
      </c>
      <c r="CU257" s="12" t="s">
        <v>48</v>
      </c>
      <c r="CV257" s="12" t="s">
        <v>48</v>
      </c>
      <c r="CW257" s="11"/>
      <c r="CX257" s="11"/>
      <c r="CY257" s="11"/>
      <c r="CZ257" s="11"/>
      <c r="DA257" s="27"/>
      <c r="DB257" s="11"/>
      <c r="DC257" s="11" t="s">
        <v>48</v>
      </c>
      <c r="DH257" s="12" t="s">
        <v>48</v>
      </c>
      <c r="DI257" s="12" t="s">
        <v>48</v>
      </c>
      <c r="DJ257" s="12" t="s">
        <v>48</v>
      </c>
      <c r="DK257" s="11"/>
      <c r="DL257" s="11"/>
      <c r="DM257" s="11"/>
      <c r="DN257" s="11"/>
      <c r="DO257" s="27"/>
      <c r="DP257" s="11"/>
      <c r="DQ257" s="11" t="s">
        <v>48</v>
      </c>
      <c r="DV257" s="12" t="s">
        <v>48</v>
      </c>
      <c r="DW257" s="12" t="s">
        <v>48</v>
      </c>
      <c r="DX257" s="12" t="s">
        <v>48</v>
      </c>
      <c r="DY257" s="11"/>
      <c r="DZ257" s="11"/>
      <c r="EA257" s="11"/>
      <c r="EB257" s="11"/>
      <c r="EC257" s="27"/>
      <c r="ED257" s="11"/>
      <c r="EE257" s="11" t="s">
        <v>48</v>
      </c>
      <c r="EJ257" s="12" t="s">
        <v>48</v>
      </c>
      <c r="EK257" s="12" t="s">
        <v>48</v>
      </c>
      <c r="EL257" s="12" t="s">
        <v>48</v>
      </c>
      <c r="EM257" s="11"/>
      <c r="EN257" s="11"/>
      <c r="EO257" s="11"/>
      <c r="EP257" s="11"/>
      <c r="EQ257" s="27"/>
      <c r="ER257" s="11"/>
      <c r="ES257" s="11" t="s">
        <v>48</v>
      </c>
      <c r="EX257" s="12" t="s">
        <v>48</v>
      </c>
      <c r="EY257" s="12" t="s">
        <v>48</v>
      </c>
      <c r="EZ257" s="12" t="s">
        <v>48</v>
      </c>
      <c r="FA257" s="11"/>
      <c r="FB257" s="11"/>
      <c r="FC257" s="11"/>
      <c r="FD257" s="11"/>
      <c r="FE257" s="27"/>
      <c r="FF257" s="11"/>
      <c r="FG257" s="11" t="s">
        <v>48</v>
      </c>
      <c r="FL257" s="12" t="s">
        <v>48</v>
      </c>
      <c r="FM257" s="12" t="s">
        <v>48</v>
      </c>
      <c r="FN257" s="12" t="s">
        <v>48</v>
      </c>
      <c r="FO257" s="11"/>
      <c r="FP257" s="11"/>
      <c r="FQ257" s="11"/>
      <c r="FR257" s="11"/>
      <c r="FS257" s="27"/>
      <c r="FT257" s="11"/>
      <c r="FU257" s="11" t="s">
        <v>48</v>
      </c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N257" s="12" t="s">
        <v>48</v>
      </c>
      <c r="GO257" s="12" t="s">
        <v>48</v>
      </c>
      <c r="GP257" s="12" t="s">
        <v>48</v>
      </c>
      <c r="GQ257" s="11"/>
      <c r="GR257" s="11"/>
      <c r="GS257" s="11"/>
      <c r="GT257" s="11"/>
      <c r="GU257" s="27"/>
      <c r="GV257" s="11"/>
      <c r="GW257" s="11" t="s">
        <v>48</v>
      </c>
      <c r="GX257" s="11"/>
      <c r="GY257" s="11"/>
      <c r="GZ257" s="11"/>
      <c r="HA257" s="11"/>
      <c r="HB257" s="11"/>
      <c r="HC257" s="11"/>
      <c r="HD257" s="11"/>
      <c r="HI257" s="12" t="s">
        <v>48</v>
      </c>
      <c r="HJ257" s="12" t="s">
        <v>48</v>
      </c>
      <c r="HK257" s="12" t="s">
        <v>48</v>
      </c>
      <c r="HL257" s="11"/>
      <c r="HM257" s="11"/>
      <c r="HN257" s="11"/>
      <c r="HO257" s="11"/>
      <c r="HP257" s="27"/>
      <c r="HQ257" s="11"/>
      <c r="HR257" s="11" t="s">
        <v>48</v>
      </c>
      <c r="HW257" s="12" t="s">
        <v>48</v>
      </c>
      <c r="HX257" s="12" t="s">
        <v>48</v>
      </c>
      <c r="HY257" s="12" t="s">
        <v>48</v>
      </c>
    </row>
    <row r="258" spans="2:233" x14ac:dyDescent="0.2">
      <c r="B258" s="8">
        <v>44154</v>
      </c>
      <c r="C258" s="11"/>
      <c r="D258" s="11"/>
      <c r="E258" s="11"/>
      <c r="F258" s="11"/>
      <c r="G258" s="27"/>
      <c r="H258" s="11"/>
      <c r="I258" s="11" t="s">
        <v>48</v>
      </c>
      <c r="J258" s="11"/>
      <c r="K258" s="11"/>
      <c r="L258" s="11"/>
      <c r="M258" s="11"/>
      <c r="N258" s="27"/>
      <c r="O258" s="11"/>
      <c r="P258" s="11" t="s">
        <v>48</v>
      </c>
      <c r="Q258" s="11"/>
      <c r="R258" s="11"/>
      <c r="S258" s="11"/>
      <c r="T258" s="11"/>
      <c r="U258" s="27"/>
      <c r="V258" s="11"/>
      <c r="W258" s="11" t="s">
        <v>48</v>
      </c>
      <c r="AB258" s="12" t="s">
        <v>48</v>
      </c>
      <c r="AC258" s="12" t="s">
        <v>48</v>
      </c>
      <c r="AD258" s="12" t="s">
        <v>48</v>
      </c>
      <c r="AE258" s="11"/>
      <c r="AF258" s="11"/>
      <c r="AG258" s="11"/>
      <c r="AH258" s="11"/>
      <c r="AI258" s="27"/>
      <c r="AJ258" s="11"/>
      <c r="AK258" s="11" t="s">
        <v>48</v>
      </c>
      <c r="AP258" s="12" t="s">
        <v>48</v>
      </c>
      <c r="AQ258" s="12" t="s">
        <v>48</v>
      </c>
      <c r="AR258" s="12" t="s">
        <v>48</v>
      </c>
      <c r="AS258" s="11"/>
      <c r="AT258" s="11"/>
      <c r="AU258" s="11"/>
      <c r="AV258" s="11"/>
      <c r="AW258" s="27"/>
      <c r="AX258" s="11"/>
      <c r="AY258" s="11" t="s">
        <v>48</v>
      </c>
      <c r="BD258" s="12" t="s">
        <v>48</v>
      </c>
      <c r="BE258" s="12" t="s">
        <v>48</v>
      </c>
      <c r="BF258" s="12" t="s">
        <v>48</v>
      </c>
      <c r="BG258" s="11"/>
      <c r="BH258" s="11"/>
      <c r="BI258" s="11"/>
      <c r="BJ258" s="11"/>
      <c r="BK258" s="27"/>
      <c r="BL258" s="11"/>
      <c r="BM258" s="11" t="s">
        <v>48</v>
      </c>
      <c r="BR258" s="12" t="s">
        <v>48</v>
      </c>
      <c r="BS258" s="12" t="s">
        <v>48</v>
      </c>
      <c r="BT258" s="12" t="s">
        <v>48</v>
      </c>
      <c r="BU258" s="11"/>
      <c r="BV258" s="11"/>
      <c r="BW258" s="11"/>
      <c r="BX258" s="11"/>
      <c r="BY258" s="27"/>
      <c r="BZ258" s="11"/>
      <c r="CA258" s="11" t="s">
        <v>48</v>
      </c>
      <c r="CF258" s="12" t="s">
        <v>48</v>
      </c>
      <c r="CG258" s="12" t="s">
        <v>48</v>
      </c>
      <c r="CH258" s="12" t="s">
        <v>48</v>
      </c>
      <c r="CI258" s="11"/>
      <c r="CJ258" s="11"/>
      <c r="CK258" s="11"/>
      <c r="CL258" s="11"/>
      <c r="CM258" s="27"/>
      <c r="CN258" s="11"/>
      <c r="CO258" s="11" t="s">
        <v>48</v>
      </c>
      <c r="CT258" s="12" t="s">
        <v>48</v>
      </c>
      <c r="CU258" s="12" t="s">
        <v>48</v>
      </c>
      <c r="CV258" s="12" t="s">
        <v>48</v>
      </c>
      <c r="CW258" s="11"/>
      <c r="CX258" s="11"/>
      <c r="CY258" s="11"/>
      <c r="CZ258" s="11"/>
      <c r="DA258" s="27"/>
      <c r="DB258" s="11"/>
      <c r="DC258" s="11" t="s">
        <v>48</v>
      </c>
      <c r="DH258" s="12" t="s">
        <v>48</v>
      </c>
      <c r="DI258" s="12" t="s">
        <v>48</v>
      </c>
      <c r="DJ258" s="12" t="s">
        <v>48</v>
      </c>
      <c r="DK258" s="11"/>
      <c r="DL258" s="11"/>
      <c r="DM258" s="11"/>
      <c r="DN258" s="11"/>
      <c r="DO258" s="27"/>
      <c r="DP258" s="11"/>
      <c r="DQ258" s="11" t="s">
        <v>48</v>
      </c>
      <c r="DV258" s="12" t="s">
        <v>48</v>
      </c>
      <c r="DW258" s="12" t="s">
        <v>48</v>
      </c>
      <c r="DX258" s="12" t="s">
        <v>48</v>
      </c>
      <c r="DY258" s="11"/>
      <c r="DZ258" s="11"/>
      <c r="EA258" s="11"/>
      <c r="EB258" s="11"/>
      <c r="EC258" s="27"/>
      <c r="ED258" s="11"/>
      <c r="EE258" s="11" t="s">
        <v>48</v>
      </c>
      <c r="EJ258" s="12" t="s">
        <v>48</v>
      </c>
      <c r="EK258" s="12" t="s">
        <v>48</v>
      </c>
      <c r="EL258" s="12" t="s">
        <v>48</v>
      </c>
      <c r="EM258" s="11"/>
      <c r="EN258" s="11"/>
      <c r="EO258" s="11"/>
      <c r="EP258" s="11"/>
      <c r="EQ258" s="27"/>
      <c r="ER258" s="11"/>
      <c r="ES258" s="11" t="s">
        <v>48</v>
      </c>
      <c r="EX258" s="12" t="s">
        <v>48</v>
      </c>
      <c r="EY258" s="12" t="s">
        <v>48</v>
      </c>
      <c r="EZ258" s="12" t="s">
        <v>48</v>
      </c>
      <c r="FA258" s="11"/>
      <c r="FB258" s="11"/>
      <c r="FC258" s="11"/>
      <c r="FD258" s="11"/>
      <c r="FE258" s="27"/>
      <c r="FF258" s="11"/>
      <c r="FG258" s="11" t="s">
        <v>48</v>
      </c>
      <c r="FL258" s="12" t="s">
        <v>48</v>
      </c>
      <c r="FM258" s="12" t="s">
        <v>48</v>
      </c>
      <c r="FN258" s="12" t="s">
        <v>48</v>
      </c>
      <c r="FO258" s="11"/>
      <c r="FP258" s="11"/>
      <c r="FQ258" s="11"/>
      <c r="FR258" s="11"/>
      <c r="FS258" s="27"/>
      <c r="FT258" s="11"/>
      <c r="FU258" s="11" t="s">
        <v>48</v>
      </c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N258" s="12" t="s">
        <v>48</v>
      </c>
      <c r="GO258" s="12" t="s">
        <v>48</v>
      </c>
      <c r="GP258" s="12" t="s">
        <v>48</v>
      </c>
      <c r="GQ258" s="11"/>
      <c r="GR258" s="11"/>
      <c r="GS258" s="11"/>
      <c r="GT258" s="11"/>
      <c r="GU258" s="27"/>
      <c r="GV258" s="11"/>
      <c r="GW258" s="11" t="s">
        <v>48</v>
      </c>
      <c r="GX258" s="11"/>
      <c r="GY258" s="11"/>
      <c r="GZ258" s="11"/>
      <c r="HA258" s="11"/>
      <c r="HB258" s="11"/>
      <c r="HC258" s="11"/>
      <c r="HD258" s="11"/>
      <c r="HI258" s="12" t="s">
        <v>48</v>
      </c>
      <c r="HJ258" s="12" t="s">
        <v>48</v>
      </c>
      <c r="HK258" s="12" t="s">
        <v>48</v>
      </c>
      <c r="HL258" s="11"/>
      <c r="HM258" s="11"/>
      <c r="HN258" s="11"/>
      <c r="HO258" s="11"/>
      <c r="HP258" s="27"/>
      <c r="HQ258" s="11"/>
      <c r="HR258" s="11" t="s">
        <v>48</v>
      </c>
      <c r="HW258" s="12" t="s">
        <v>48</v>
      </c>
      <c r="HX258" s="12" t="s">
        <v>48</v>
      </c>
      <c r="HY258" s="12" t="s">
        <v>48</v>
      </c>
    </row>
    <row r="259" spans="2:233" x14ac:dyDescent="0.2">
      <c r="B259" s="8">
        <v>44155</v>
      </c>
      <c r="C259" s="11"/>
      <c r="D259" s="11"/>
      <c r="E259" s="11"/>
      <c r="F259" s="11"/>
      <c r="G259" s="27"/>
      <c r="H259" s="11"/>
      <c r="I259" s="11" t="s">
        <v>48</v>
      </c>
      <c r="J259" s="11"/>
      <c r="K259" s="11"/>
      <c r="L259" s="11"/>
      <c r="M259" s="11"/>
      <c r="N259" s="27"/>
      <c r="O259" s="11"/>
      <c r="P259" s="11" t="s">
        <v>48</v>
      </c>
      <c r="Q259" s="11"/>
      <c r="R259" s="11"/>
      <c r="S259" s="11"/>
      <c r="T259" s="11"/>
      <c r="U259" s="27"/>
      <c r="V259" s="11"/>
      <c r="W259" s="11" t="s">
        <v>48</v>
      </c>
      <c r="AB259" s="12" t="s">
        <v>48</v>
      </c>
      <c r="AC259" s="12" t="s">
        <v>48</v>
      </c>
      <c r="AD259" s="12" t="s">
        <v>48</v>
      </c>
      <c r="AE259" s="11"/>
      <c r="AF259" s="11"/>
      <c r="AG259" s="11"/>
      <c r="AH259" s="11"/>
      <c r="AI259" s="27"/>
      <c r="AJ259" s="11"/>
      <c r="AK259" s="11" t="s">
        <v>48</v>
      </c>
      <c r="AP259" s="12" t="s">
        <v>48</v>
      </c>
      <c r="AQ259" s="12" t="s">
        <v>48</v>
      </c>
      <c r="AR259" s="12" t="s">
        <v>48</v>
      </c>
      <c r="AS259" s="11"/>
      <c r="AT259" s="11"/>
      <c r="AU259" s="11"/>
      <c r="AV259" s="11"/>
      <c r="AW259" s="27"/>
      <c r="AX259" s="11"/>
      <c r="AY259" s="11" t="s">
        <v>48</v>
      </c>
      <c r="BD259" s="12" t="s">
        <v>48</v>
      </c>
      <c r="BE259" s="12" t="s">
        <v>48</v>
      </c>
      <c r="BF259" s="12" t="s">
        <v>48</v>
      </c>
      <c r="BG259" s="11"/>
      <c r="BH259" s="11"/>
      <c r="BI259" s="11"/>
      <c r="BJ259" s="11"/>
      <c r="BK259" s="27"/>
      <c r="BL259" s="11"/>
      <c r="BM259" s="11" t="s">
        <v>48</v>
      </c>
      <c r="BR259" s="12" t="s">
        <v>48</v>
      </c>
      <c r="BS259" s="12" t="s">
        <v>48</v>
      </c>
      <c r="BT259" s="12" t="s">
        <v>48</v>
      </c>
      <c r="BU259" s="11"/>
      <c r="BV259" s="11"/>
      <c r="BW259" s="11"/>
      <c r="BX259" s="11"/>
      <c r="BY259" s="27"/>
      <c r="BZ259" s="11"/>
      <c r="CA259" s="11" t="s">
        <v>48</v>
      </c>
      <c r="CF259" s="12" t="s">
        <v>48</v>
      </c>
      <c r="CG259" s="12" t="s">
        <v>48</v>
      </c>
      <c r="CH259" s="12" t="s">
        <v>48</v>
      </c>
      <c r="CI259" s="11"/>
      <c r="CJ259" s="11"/>
      <c r="CK259" s="11"/>
      <c r="CL259" s="11"/>
      <c r="CM259" s="27"/>
      <c r="CN259" s="11"/>
      <c r="CO259" s="11" t="s">
        <v>48</v>
      </c>
      <c r="CT259" s="12" t="s">
        <v>48</v>
      </c>
      <c r="CU259" s="12" t="s">
        <v>48</v>
      </c>
      <c r="CV259" s="12" t="s">
        <v>48</v>
      </c>
      <c r="CW259" s="11"/>
      <c r="CX259" s="11"/>
      <c r="CY259" s="11"/>
      <c r="CZ259" s="11"/>
      <c r="DA259" s="27"/>
      <c r="DB259" s="11"/>
      <c r="DC259" s="11" t="s">
        <v>48</v>
      </c>
      <c r="DH259" s="12" t="s">
        <v>48</v>
      </c>
      <c r="DI259" s="12" t="s">
        <v>48</v>
      </c>
      <c r="DJ259" s="12" t="s">
        <v>48</v>
      </c>
      <c r="DK259" s="11"/>
      <c r="DL259" s="11"/>
      <c r="DM259" s="11"/>
      <c r="DN259" s="11"/>
      <c r="DO259" s="27"/>
      <c r="DP259" s="11"/>
      <c r="DQ259" s="11" t="s">
        <v>48</v>
      </c>
      <c r="DV259" s="12" t="s">
        <v>48</v>
      </c>
      <c r="DW259" s="12" t="s">
        <v>48</v>
      </c>
      <c r="DX259" s="12" t="s">
        <v>48</v>
      </c>
      <c r="DY259" s="11"/>
      <c r="DZ259" s="11"/>
      <c r="EA259" s="11"/>
      <c r="EB259" s="11"/>
      <c r="EC259" s="27"/>
      <c r="ED259" s="11"/>
      <c r="EE259" s="11" t="s">
        <v>48</v>
      </c>
      <c r="EJ259" s="12" t="s">
        <v>48</v>
      </c>
      <c r="EK259" s="12" t="s">
        <v>48</v>
      </c>
      <c r="EL259" s="12" t="s">
        <v>48</v>
      </c>
      <c r="EM259" s="11"/>
      <c r="EN259" s="11"/>
      <c r="EO259" s="11"/>
      <c r="EP259" s="11"/>
      <c r="EQ259" s="27"/>
      <c r="ER259" s="11"/>
      <c r="ES259" s="11" t="s">
        <v>48</v>
      </c>
      <c r="EX259" s="12" t="s">
        <v>48</v>
      </c>
      <c r="EY259" s="12" t="s">
        <v>48</v>
      </c>
      <c r="EZ259" s="12" t="s">
        <v>48</v>
      </c>
      <c r="FA259" s="11"/>
      <c r="FB259" s="11"/>
      <c r="FC259" s="11"/>
      <c r="FD259" s="11"/>
      <c r="FE259" s="27"/>
      <c r="FF259" s="11"/>
      <c r="FG259" s="11" t="s">
        <v>48</v>
      </c>
      <c r="FL259" s="12" t="s">
        <v>48</v>
      </c>
      <c r="FM259" s="12" t="s">
        <v>48</v>
      </c>
      <c r="FN259" s="12" t="s">
        <v>48</v>
      </c>
      <c r="FO259" s="11"/>
      <c r="FP259" s="11"/>
      <c r="FQ259" s="11"/>
      <c r="FR259" s="11"/>
      <c r="FS259" s="27"/>
      <c r="FT259" s="11"/>
      <c r="FU259" s="11" t="s">
        <v>48</v>
      </c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N259" s="12" t="s">
        <v>48</v>
      </c>
      <c r="GO259" s="12" t="s">
        <v>48</v>
      </c>
      <c r="GP259" s="12" t="s">
        <v>48</v>
      </c>
      <c r="GQ259" s="11"/>
      <c r="GR259" s="11"/>
      <c r="GS259" s="11"/>
      <c r="GT259" s="11"/>
      <c r="GU259" s="27"/>
      <c r="GV259" s="11"/>
      <c r="GW259" s="11" t="s">
        <v>48</v>
      </c>
      <c r="GX259" s="11"/>
      <c r="GY259" s="11"/>
      <c r="GZ259" s="11"/>
      <c r="HA259" s="11"/>
      <c r="HB259" s="11"/>
      <c r="HC259" s="11"/>
      <c r="HD259" s="11"/>
      <c r="HI259" s="12" t="s">
        <v>48</v>
      </c>
      <c r="HJ259" s="12" t="s">
        <v>48</v>
      </c>
      <c r="HK259" s="12" t="s">
        <v>48</v>
      </c>
      <c r="HL259" s="11"/>
      <c r="HM259" s="11"/>
      <c r="HN259" s="11"/>
      <c r="HO259" s="11"/>
      <c r="HP259" s="27"/>
      <c r="HQ259" s="11"/>
      <c r="HR259" s="11" t="s">
        <v>48</v>
      </c>
      <c r="HW259" s="12" t="s">
        <v>48</v>
      </c>
      <c r="HX259" s="12" t="s">
        <v>48</v>
      </c>
      <c r="HY259" s="12" t="s">
        <v>48</v>
      </c>
    </row>
    <row r="260" spans="2:233" x14ac:dyDescent="0.2">
      <c r="B260" s="8">
        <v>44156</v>
      </c>
      <c r="C260" s="11"/>
      <c r="D260" s="11"/>
      <c r="E260" s="11"/>
      <c r="F260" s="11"/>
      <c r="G260" s="27"/>
      <c r="H260" s="11"/>
      <c r="I260" s="11" t="s">
        <v>48</v>
      </c>
      <c r="J260" s="11"/>
      <c r="K260" s="11"/>
      <c r="L260" s="11"/>
      <c r="M260" s="11"/>
      <c r="N260" s="27"/>
      <c r="O260" s="11"/>
      <c r="P260" s="11" t="s">
        <v>48</v>
      </c>
      <c r="Q260" s="11"/>
      <c r="R260" s="11"/>
      <c r="S260" s="11"/>
      <c r="T260" s="11"/>
      <c r="U260" s="27"/>
      <c r="V260" s="11"/>
      <c r="W260" s="11" t="s">
        <v>48</v>
      </c>
      <c r="AB260" s="12" t="s">
        <v>48</v>
      </c>
      <c r="AC260" s="12" t="s">
        <v>48</v>
      </c>
      <c r="AD260" s="12" t="s">
        <v>48</v>
      </c>
      <c r="AE260" s="11"/>
      <c r="AF260" s="11"/>
      <c r="AG260" s="11"/>
      <c r="AH260" s="11"/>
      <c r="AI260" s="27"/>
      <c r="AJ260" s="11"/>
      <c r="AK260" s="11" t="s">
        <v>48</v>
      </c>
      <c r="AP260" s="12" t="s">
        <v>48</v>
      </c>
      <c r="AQ260" s="12" t="s">
        <v>48</v>
      </c>
      <c r="AR260" s="12" t="s">
        <v>48</v>
      </c>
      <c r="AS260" s="11"/>
      <c r="AT260" s="11"/>
      <c r="AU260" s="11"/>
      <c r="AV260" s="11"/>
      <c r="AW260" s="27"/>
      <c r="AX260" s="11"/>
      <c r="AY260" s="11" t="s">
        <v>48</v>
      </c>
      <c r="BD260" s="12" t="s">
        <v>48</v>
      </c>
      <c r="BE260" s="12" t="s">
        <v>48</v>
      </c>
      <c r="BF260" s="12" t="s">
        <v>48</v>
      </c>
      <c r="BG260" s="11"/>
      <c r="BH260" s="11"/>
      <c r="BI260" s="11"/>
      <c r="BJ260" s="11"/>
      <c r="BK260" s="27"/>
      <c r="BL260" s="11"/>
      <c r="BM260" s="11" t="s">
        <v>48</v>
      </c>
      <c r="BR260" s="12" t="s">
        <v>48</v>
      </c>
      <c r="BS260" s="12" t="s">
        <v>48</v>
      </c>
      <c r="BT260" s="12" t="s">
        <v>48</v>
      </c>
      <c r="BU260" s="11"/>
      <c r="BV260" s="11"/>
      <c r="BW260" s="11"/>
      <c r="BX260" s="11"/>
      <c r="BY260" s="27"/>
      <c r="BZ260" s="11"/>
      <c r="CA260" s="11" t="s">
        <v>48</v>
      </c>
      <c r="CF260" s="12" t="s">
        <v>48</v>
      </c>
      <c r="CG260" s="12" t="s">
        <v>48</v>
      </c>
      <c r="CH260" s="12" t="s">
        <v>48</v>
      </c>
      <c r="CI260" s="11"/>
      <c r="CJ260" s="11"/>
      <c r="CK260" s="11"/>
      <c r="CL260" s="11"/>
      <c r="CM260" s="27"/>
      <c r="CN260" s="11"/>
      <c r="CO260" s="11" t="s">
        <v>48</v>
      </c>
      <c r="CT260" s="12" t="s">
        <v>48</v>
      </c>
      <c r="CU260" s="12" t="s">
        <v>48</v>
      </c>
      <c r="CV260" s="12" t="s">
        <v>48</v>
      </c>
      <c r="CW260" s="11"/>
      <c r="CX260" s="11"/>
      <c r="CY260" s="11"/>
      <c r="CZ260" s="11"/>
      <c r="DA260" s="27"/>
      <c r="DB260" s="11"/>
      <c r="DC260" s="11" t="s">
        <v>48</v>
      </c>
      <c r="DH260" s="12" t="s">
        <v>48</v>
      </c>
      <c r="DI260" s="12" t="s">
        <v>48</v>
      </c>
      <c r="DJ260" s="12" t="s">
        <v>48</v>
      </c>
      <c r="DK260" s="11"/>
      <c r="DL260" s="11"/>
      <c r="DM260" s="11"/>
      <c r="DN260" s="11"/>
      <c r="DO260" s="27"/>
      <c r="DP260" s="11"/>
      <c r="DQ260" s="11" t="s">
        <v>48</v>
      </c>
      <c r="DV260" s="12" t="s">
        <v>48</v>
      </c>
      <c r="DW260" s="12" t="s">
        <v>48</v>
      </c>
      <c r="DX260" s="12" t="s">
        <v>48</v>
      </c>
      <c r="DY260" s="11"/>
      <c r="DZ260" s="11"/>
      <c r="EA260" s="11"/>
      <c r="EB260" s="11"/>
      <c r="EC260" s="27"/>
      <c r="ED260" s="11"/>
      <c r="EE260" s="11" t="s">
        <v>48</v>
      </c>
      <c r="EJ260" s="12" t="s">
        <v>48</v>
      </c>
      <c r="EK260" s="12" t="s">
        <v>48</v>
      </c>
      <c r="EL260" s="12" t="s">
        <v>48</v>
      </c>
      <c r="EM260" s="11"/>
      <c r="EN260" s="11"/>
      <c r="EO260" s="11"/>
      <c r="EP260" s="11"/>
      <c r="EQ260" s="27"/>
      <c r="ER260" s="11"/>
      <c r="ES260" s="11" t="s">
        <v>48</v>
      </c>
      <c r="EX260" s="12" t="s">
        <v>48</v>
      </c>
      <c r="EY260" s="12" t="s">
        <v>48</v>
      </c>
      <c r="EZ260" s="12" t="s">
        <v>48</v>
      </c>
      <c r="FA260" s="11"/>
      <c r="FB260" s="11"/>
      <c r="FC260" s="11"/>
      <c r="FD260" s="11"/>
      <c r="FE260" s="27"/>
      <c r="FF260" s="11"/>
      <c r="FG260" s="11" t="s">
        <v>48</v>
      </c>
      <c r="FL260" s="12" t="s">
        <v>48</v>
      </c>
      <c r="FM260" s="12" t="s">
        <v>48</v>
      </c>
      <c r="FN260" s="12" t="s">
        <v>48</v>
      </c>
      <c r="FO260" s="11"/>
      <c r="FP260" s="11"/>
      <c r="FQ260" s="11"/>
      <c r="FR260" s="11"/>
      <c r="FS260" s="27"/>
      <c r="FT260" s="11"/>
      <c r="FU260" s="11" t="s">
        <v>48</v>
      </c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N260" s="12" t="s">
        <v>48</v>
      </c>
      <c r="GO260" s="12" t="s">
        <v>48</v>
      </c>
      <c r="GP260" s="12" t="s">
        <v>48</v>
      </c>
      <c r="GQ260" s="11"/>
      <c r="GR260" s="11"/>
      <c r="GS260" s="11"/>
      <c r="GT260" s="11"/>
      <c r="GU260" s="27"/>
      <c r="GV260" s="11"/>
      <c r="GW260" s="11" t="s">
        <v>48</v>
      </c>
      <c r="GX260" s="11"/>
      <c r="GY260" s="11"/>
      <c r="GZ260" s="11"/>
      <c r="HA260" s="11"/>
      <c r="HB260" s="11"/>
      <c r="HC260" s="11"/>
      <c r="HD260" s="11"/>
      <c r="HI260" s="12" t="s">
        <v>48</v>
      </c>
      <c r="HJ260" s="12" t="s">
        <v>48</v>
      </c>
      <c r="HK260" s="12" t="s">
        <v>48</v>
      </c>
      <c r="HL260" s="11"/>
      <c r="HM260" s="11"/>
      <c r="HN260" s="11"/>
      <c r="HO260" s="11"/>
      <c r="HP260" s="27"/>
      <c r="HQ260" s="11"/>
      <c r="HR260" s="11" t="s">
        <v>48</v>
      </c>
      <c r="HW260" s="12" t="s">
        <v>48</v>
      </c>
      <c r="HX260" s="12" t="s">
        <v>48</v>
      </c>
      <c r="HY260" s="12" t="s">
        <v>48</v>
      </c>
    </row>
    <row r="261" spans="2:233" x14ac:dyDescent="0.2">
      <c r="B261" s="8">
        <v>44157</v>
      </c>
      <c r="C261" s="11"/>
      <c r="D261" s="11"/>
      <c r="E261" s="11"/>
      <c r="F261" s="11"/>
      <c r="G261" s="27"/>
      <c r="H261" s="11"/>
      <c r="I261" s="11" t="s">
        <v>48</v>
      </c>
      <c r="J261" s="11"/>
      <c r="K261" s="11"/>
      <c r="L261" s="11"/>
      <c r="M261" s="11"/>
      <c r="N261" s="27"/>
      <c r="O261" s="11"/>
      <c r="P261" s="11" t="s">
        <v>48</v>
      </c>
      <c r="Q261" s="11"/>
      <c r="R261" s="11"/>
      <c r="S261" s="11"/>
      <c r="T261" s="11"/>
      <c r="U261" s="27"/>
      <c r="V261" s="11"/>
      <c r="W261" s="11" t="s">
        <v>48</v>
      </c>
      <c r="AB261" s="12" t="s">
        <v>48</v>
      </c>
      <c r="AC261" s="12" t="s">
        <v>48</v>
      </c>
      <c r="AD261" s="12" t="s">
        <v>48</v>
      </c>
      <c r="AE261" s="11"/>
      <c r="AF261" s="11"/>
      <c r="AG261" s="11"/>
      <c r="AH261" s="11"/>
      <c r="AI261" s="27"/>
      <c r="AJ261" s="11"/>
      <c r="AK261" s="11" t="s">
        <v>48</v>
      </c>
      <c r="AP261" s="12" t="s">
        <v>48</v>
      </c>
      <c r="AQ261" s="12" t="s">
        <v>48</v>
      </c>
      <c r="AR261" s="12" t="s">
        <v>48</v>
      </c>
      <c r="AS261" s="11"/>
      <c r="AT261" s="11"/>
      <c r="AU261" s="11"/>
      <c r="AV261" s="11"/>
      <c r="AW261" s="27"/>
      <c r="AX261" s="11"/>
      <c r="AY261" s="11" t="s">
        <v>48</v>
      </c>
      <c r="BD261" s="12" t="s">
        <v>48</v>
      </c>
      <c r="BE261" s="12" t="s">
        <v>48</v>
      </c>
      <c r="BF261" s="12" t="s">
        <v>48</v>
      </c>
      <c r="BG261" s="11"/>
      <c r="BH261" s="11"/>
      <c r="BI261" s="11"/>
      <c r="BJ261" s="11"/>
      <c r="BK261" s="27"/>
      <c r="BL261" s="11"/>
      <c r="BM261" s="11" t="s">
        <v>48</v>
      </c>
      <c r="BR261" s="12" t="s">
        <v>48</v>
      </c>
      <c r="BS261" s="12" t="s">
        <v>48</v>
      </c>
      <c r="BT261" s="12" t="s">
        <v>48</v>
      </c>
      <c r="BU261" s="11"/>
      <c r="BV261" s="11"/>
      <c r="BW261" s="11"/>
      <c r="BX261" s="11"/>
      <c r="BY261" s="27"/>
      <c r="BZ261" s="11"/>
      <c r="CA261" s="11" t="s">
        <v>48</v>
      </c>
      <c r="CF261" s="12" t="s">
        <v>48</v>
      </c>
      <c r="CG261" s="12" t="s">
        <v>48</v>
      </c>
      <c r="CH261" s="12" t="s">
        <v>48</v>
      </c>
      <c r="CI261" s="11"/>
      <c r="CJ261" s="11"/>
      <c r="CK261" s="11"/>
      <c r="CL261" s="11"/>
      <c r="CM261" s="27"/>
      <c r="CN261" s="11"/>
      <c r="CO261" s="11" t="s">
        <v>48</v>
      </c>
      <c r="CT261" s="12" t="s">
        <v>48</v>
      </c>
      <c r="CU261" s="12" t="s">
        <v>48</v>
      </c>
      <c r="CV261" s="12" t="s">
        <v>48</v>
      </c>
      <c r="CW261" s="11"/>
      <c r="CX261" s="11"/>
      <c r="CY261" s="11"/>
      <c r="CZ261" s="11"/>
      <c r="DA261" s="27"/>
      <c r="DB261" s="11"/>
      <c r="DC261" s="11" t="s">
        <v>48</v>
      </c>
      <c r="DH261" s="12" t="s">
        <v>48</v>
      </c>
      <c r="DI261" s="12" t="s">
        <v>48</v>
      </c>
      <c r="DJ261" s="12" t="s">
        <v>48</v>
      </c>
      <c r="DK261" s="11"/>
      <c r="DL261" s="11"/>
      <c r="DM261" s="11"/>
      <c r="DN261" s="11"/>
      <c r="DO261" s="27"/>
      <c r="DP261" s="11"/>
      <c r="DQ261" s="11" t="s">
        <v>48</v>
      </c>
      <c r="DV261" s="12" t="s">
        <v>48</v>
      </c>
      <c r="DW261" s="12" t="s">
        <v>48</v>
      </c>
      <c r="DX261" s="12" t="s">
        <v>48</v>
      </c>
      <c r="DY261" s="11"/>
      <c r="DZ261" s="11"/>
      <c r="EA261" s="11"/>
      <c r="EB261" s="11"/>
      <c r="EC261" s="27"/>
      <c r="ED261" s="11"/>
      <c r="EE261" s="11" t="s">
        <v>48</v>
      </c>
      <c r="EJ261" s="12" t="s">
        <v>48</v>
      </c>
      <c r="EK261" s="12" t="s">
        <v>48</v>
      </c>
      <c r="EL261" s="12" t="s">
        <v>48</v>
      </c>
      <c r="EM261" s="11"/>
      <c r="EN261" s="11"/>
      <c r="EO261" s="11"/>
      <c r="EP261" s="11"/>
      <c r="EQ261" s="27"/>
      <c r="ER261" s="11"/>
      <c r="ES261" s="11" t="s">
        <v>48</v>
      </c>
      <c r="EX261" s="12" t="s">
        <v>48</v>
      </c>
      <c r="EY261" s="12" t="s">
        <v>48</v>
      </c>
      <c r="EZ261" s="12" t="s">
        <v>48</v>
      </c>
      <c r="FA261" s="11"/>
      <c r="FB261" s="11"/>
      <c r="FC261" s="11"/>
      <c r="FD261" s="11"/>
      <c r="FE261" s="27"/>
      <c r="FF261" s="11"/>
      <c r="FG261" s="11" t="s">
        <v>48</v>
      </c>
      <c r="FL261" s="12" t="s">
        <v>48</v>
      </c>
      <c r="FM261" s="12" t="s">
        <v>48</v>
      </c>
      <c r="FN261" s="12" t="s">
        <v>48</v>
      </c>
      <c r="FO261" s="11"/>
      <c r="FP261" s="11"/>
      <c r="FQ261" s="11"/>
      <c r="FR261" s="11"/>
      <c r="FS261" s="27"/>
      <c r="FT261" s="11"/>
      <c r="FU261" s="11" t="s">
        <v>48</v>
      </c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N261" s="12" t="s">
        <v>48</v>
      </c>
      <c r="GO261" s="12" t="s">
        <v>48</v>
      </c>
      <c r="GP261" s="12" t="s">
        <v>48</v>
      </c>
      <c r="GQ261" s="11"/>
      <c r="GR261" s="11"/>
      <c r="GS261" s="11"/>
      <c r="GT261" s="11"/>
      <c r="GU261" s="27"/>
      <c r="GV261" s="11"/>
      <c r="GW261" s="11" t="s">
        <v>48</v>
      </c>
      <c r="GX261" s="11"/>
      <c r="GY261" s="11"/>
      <c r="GZ261" s="11"/>
      <c r="HA261" s="11"/>
      <c r="HB261" s="11"/>
      <c r="HC261" s="11"/>
      <c r="HD261" s="11"/>
      <c r="HI261" s="12" t="s">
        <v>48</v>
      </c>
      <c r="HJ261" s="12" t="s">
        <v>48</v>
      </c>
      <c r="HK261" s="12" t="s">
        <v>48</v>
      </c>
      <c r="HL261" s="11"/>
      <c r="HM261" s="11"/>
      <c r="HN261" s="11"/>
      <c r="HO261" s="11"/>
      <c r="HP261" s="27"/>
      <c r="HQ261" s="11"/>
      <c r="HR261" s="11" t="s">
        <v>48</v>
      </c>
      <c r="HW261" s="12" t="s">
        <v>48</v>
      </c>
      <c r="HX261" s="12" t="s">
        <v>48</v>
      </c>
      <c r="HY261" s="12" t="s">
        <v>48</v>
      </c>
    </row>
    <row r="262" spans="2:233" x14ac:dyDescent="0.2">
      <c r="B262" s="8">
        <v>44158</v>
      </c>
      <c r="C262" s="11"/>
      <c r="D262" s="11"/>
      <c r="E262" s="11"/>
      <c r="F262" s="11"/>
      <c r="G262" s="27"/>
      <c r="H262" s="11"/>
      <c r="I262" s="11" t="s">
        <v>48</v>
      </c>
      <c r="J262" s="11"/>
      <c r="K262" s="11"/>
      <c r="L262" s="11"/>
      <c r="M262" s="11"/>
      <c r="N262" s="27"/>
      <c r="O262" s="11"/>
      <c r="P262" s="11" t="s">
        <v>48</v>
      </c>
      <c r="Q262" s="11"/>
      <c r="R262" s="11"/>
      <c r="S262" s="11"/>
      <c r="T262" s="11"/>
      <c r="U262" s="27"/>
      <c r="V262" s="11"/>
      <c r="W262" s="11" t="s">
        <v>48</v>
      </c>
      <c r="AB262" s="12" t="s">
        <v>48</v>
      </c>
      <c r="AC262" s="12" t="s">
        <v>48</v>
      </c>
      <c r="AD262" s="12" t="s">
        <v>48</v>
      </c>
      <c r="AE262" s="11"/>
      <c r="AF262" s="11"/>
      <c r="AG262" s="11"/>
      <c r="AH262" s="11"/>
      <c r="AI262" s="27"/>
      <c r="AJ262" s="11"/>
      <c r="AK262" s="11" t="s">
        <v>48</v>
      </c>
      <c r="AP262" s="12" t="s">
        <v>48</v>
      </c>
      <c r="AQ262" s="12" t="s">
        <v>48</v>
      </c>
      <c r="AR262" s="12" t="s">
        <v>48</v>
      </c>
      <c r="AS262" s="11"/>
      <c r="AT262" s="11"/>
      <c r="AU262" s="11"/>
      <c r="AV262" s="11"/>
      <c r="AW262" s="27"/>
      <c r="AX262" s="11"/>
      <c r="AY262" s="11" t="s">
        <v>48</v>
      </c>
      <c r="BD262" s="12" t="s">
        <v>48</v>
      </c>
      <c r="BE262" s="12" t="s">
        <v>48</v>
      </c>
      <c r="BF262" s="12" t="s">
        <v>48</v>
      </c>
      <c r="BG262" s="11"/>
      <c r="BH262" s="11"/>
      <c r="BI262" s="11"/>
      <c r="BJ262" s="11"/>
      <c r="BK262" s="27"/>
      <c r="BL262" s="11"/>
      <c r="BM262" s="11" t="s">
        <v>48</v>
      </c>
      <c r="BR262" s="12" t="s">
        <v>48</v>
      </c>
      <c r="BS262" s="12" t="s">
        <v>48</v>
      </c>
      <c r="BT262" s="12" t="s">
        <v>48</v>
      </c>
      <c r="BU262" s="11"/>
      <c r="BV262" s="11"/>
      <c r="BW262" s="11"/>
      <c r="BX262" s="11"/>
      <c r="BY262" s="27"/>
      <c r="BZ262" s="11"/>
      <c r="CA262" s="11" t="s">
        <v>48</v>
      </c>
      <c r="CF262" s="12" t="s">
        <v>48</v>
      </c>
      <c r="CG262" s="12" t="s">
        <v>48</v>
      </c>
      <c r="CH262" s="12" t="s">
        <v>48</v>
      </c>
      <c r="CI262" s="11"/>
      <c r="CJ262" s="11"/>
      <c r="CK262" s="11"/>
      <c r="CL262" s="11"/>
      <c r="CM262" s="27"/>
      <c r="CN262" s="11"/>
      <c r="CO262" s="11" t="s">
        <v>48</v>
      </c>
      <c r="CT262" s="12" t="s">
        <v>48</v>
      </c>
      <c r="CU262" s="12" t="s">
        <v>48</v>
      </c>
      <c r="CV262" s="12" t="s">
        <v>48</v>
      </c>
      <c r="CW262" s="11"/>
      <c r="CX262" s="11"/>
      <c r="CY262" s="11"/>
      <c r="CZ262" s="11"/>
      <c r="DA262" s="27"/>
      <c r="DB262" s="11"/>
      <c r="DC262" s="11" t="s">
        <v>48</v>
      </c>
      <c r="DH262" s="12" t="s">
        <v>48</v>
      </c>
      <c r="DI262" s="12" t="s">
        <v>48</v>
      </c>
      <c r="DJ262" s="12" t="s">
        <v>48</v>
      </c>
      <c r="DK262" s="11"/>
      <c r="DL262" s="11"/>
      <c r="DM262" s="11"/>
      <c r="DN262" s="11"/>
      <c r="DO262" s="27"/>
      <c r="DP262" s="11"/>
      <c r="DQ262" s="11" t="s">
        <v>48</v>
      </c>
      <c r="DV262" s="12" t="s">
        <v>48</v>
      </c>
      <c r="DW262" s="12" t="s">
        <v>48</v>
      </c>
      <c r="DX262" s="12" t="s">
        <v>48</v>
      </c>
      <c r="DY262" s="11"/>
      <c r="DZ262" s="11"/>
      <c r="EA262" s="11"/>
      <c r="EB262" s="11"/>
      <c r="EC262" s="27"/>
      <c r="ED262" s="11"/>
      <c r="EE262" s="11" t="s">
        <v>48</v>
      </c>
      <c r="EJ262" s="12" t="s">
        <v>48</v>
      </c>
      <c r="EK262" s="12" t="s">
        <v>48</v>
      </c>
      <c r="EL262" s="12" t="s">
        <v>48</v>
      </c>
      <c r="EM262" s="11"/>
      <c r="EN262" s="11"/>
      <c r="EO262" s="11"/>
      <c r="EP262" s="11"/>
      <c r="EQ262" s="27"/>
      <c r="ER262" s="11"/>
      <c r="ES262" s="11" t="s">
        <v>48</v>
      </c>
      <c r="EX262" s="12" t="s">
        <v>48</v>
      </c>
      <c r="EY262" s="12" t="s">
        <v>48</v>
      </c>
      <c r="EZ262" s="12" t="s">
        <v>48</v>
      </c>
      <c r="FA262" s="11"/>
      <c r="FB262" s="11"/>
      <c r="FC262" s="11"/>
      <c r="FD262" s="11"/>
      <c r="FE262" s="27"/>
      <c r="FF262" s="11"/>
      <c r="FG262" s="11" t="s">
        <v>48</v>
      </c>
      <c r="FL262" s="12" t="s">
        <v>48</v>
      </c>
      <c r="FM262" s="12" t="s">
        <v>48</v>
      </c>
      <c r="FN262" s="12" t="s">
        <v>48</v>
      </c>
      <c r="FO262" s="11"/>
      <c r="FP262" s="11"/>
      <c r="FQ262" s="11"/>
      <c r="FR262" s="11"/>
      <c r="FS262" s="27"/>
      <c r="FT262" s="11"/>
      <c r="FU262" s="11" t="s">
        <v>48</v>
      </c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N262" s="12" t="s">
        <v>48</v>
      </c>
      <c r="GO262" s="12" t="s">
        <v>48</v>
      </c>
      <c r="GP262" s="12" t="s">
        <v>48</v>
      </c>
      <c r="GQ262" s="11"/>
      <c r="GR262" s="11"/>
      <c r="GS262" s="11"/>
      <c r="GT262" s="11"/>
      <c r="GU262" s="27"/>
      <c r="GV262" s="11"/>
      <c r="GW262" s="11" t="s">
        <v>48</v>
      </c>
      <c r="GX262" s="11"/>
      <c r="GY262" s="11"/>
      <c r="GZ262" s="11"/>
      <c r="HA262" s="11"/>
      <c r="HB262" s="11"/>
      <c r="HC262" s="11"/>
      <c r="HD262" s="11"/>
      <c r="HI262" s="12" t="s">
        <v>48</v>
      </c>
      <c r="HJ262" s="12" t="s">
        <v>48</v>
      </c>
      <c r="HK262" s="12" t="s">
        <v>48</v>
      </c>
      <c r="HL262" s="11"/>
      <c r="HM262" s="11"/>
      <c r="HN262" s="11"/>
      <c r="HO262" s="11"/>
      <c r="HP262" s="27"/>
      <c r="HQ262" s="11"/>
      <c r="HR262" s="11" t="s">
        <v>48</v>
      </c>
      <c r="HW262" s="12" t="s">
        <v>48</v>
      </c>
      <c r="HX262" s="12" t="s">
        <v>48</v>
      </c>
      <c r="HY262" s="12" t="s">
        <v>48</v>
      </c>
    </row>
    <row r="263" spans="2:233" x14ac:dyDescent="0.2">
      <c r="B263" s="8">
        <v>44159</v>
      </c>
      <c r="C263" s="11"/>
      <c r="D263" s="11"/>
      <c r="E263" s="11"/>
      <c r="F263" s="11"/>
      <c r="G263" s="27"/>
      <c r="H263" s="11"/>
      <c r="I263" s="11" t="s">
        <v>48</v>
      </c>
      <c r="J263" s="11"/>
      <c r="K263" s="11"/>
      <c r="L263" s="11"/>
      <c r="M263" s="11"/>
      <c r="N263" s="27"/>
      <c r="O263" s="11"/>
      <c r="P263" s="11" t="s">
        <v>48</v>
      </c>
      <c r="Q263" s="11"/>
      <c r="R263" s="11"/>
      <c r="S263" s="11"/>
      <c r="T263" s="11"/>
      <c r="U263" s="27"/>
      <c r="V263" s="11"/>
      <c r="W263" s="11" t="s">
        <v>48</v>
      </c>
      <c r="AB263" s="12" t="s">
        <v>48</v>
      </c>
      <c r="AC263" s="12" t="s">
        <v>48</v>
      </c>
      <c r="AD263" s="12" t="s">
        <v>48</v>
      </c>
      <c r="AE263" s="11"/>
      <c r="AF263" s="11"/>
      <c r="AG263" s="11"/>
      <c r="AH263" s="11"/>
      <c r="AI263" s="27"/>
      <c r="AJ263" s="11"/>
      <c r="AK263" s="11" t="s">
        <v>48</v>
      </c>
      <c r="AP263" s="12" t="s">
        <v>48</v>
      </c>
      <c r="AQ263" s="12" t="s">
        <v>48</v>
      </c>
      <c r="AR263" s="12" t="s">
        <v>48</v>
      </c>
      <c r="AS263" s="11"/>
      <c r="AT263" s="11"/>
      <c r="AU263" s="11"/>
      <c r="AV263" s="11"/>
      <c r="AW263" s="27"/>
      <c r="AX263" s="11"/>
      <c r="AY263" s="11" t="s">
        <v>48</v>
      </c>
      <c r="BD263" s="12" t="s">
        <v>48</v>
      </c>
      <c r="BE263" s="12" t="s">
        <v>48</v>
      </c>
      <c r="BF263" s="12" t="s">
        <v>48</v>
      </c>
      <c r="BG263" s="11"/>
      <c r="BH263" s="11"/>
      <c r="BI263" s="11"/>
      <c r="BJ263" s="11"/>
      <c r="BK263" s="27"/>
      <c r="BL263" s="11"/>
      <c r="BM263" s="11" t="s">
        <v>48</v>
      </c>
      <c r="BR263" s="12" t="s">
        <v>48</v>
      </c>
      <c r="BS263" s="12" t="s">
        <v>48</v>
      </c>
      <c r="BT263" s="12" t="s">
        <v>48</v>
      </c>
      <c r="BU263" s="11"/>
      <c r="BV263" s="11"/>
      <c r="BW263" s="11"/>
      <c r="BX263" s="11"/>
      <c r="BY263" s="27"/>
      <c r="BZ263" s="11"/>
      <c r="CA263" s="11" t="s">
        <v>48</v>
      </c>
      <c r="CF263" s="12" t="s">
        <v>48</v>
      </c>
      <c r="CG263" s="12" t="s">
        <v>48</v>
      </c>
      <c r="CH263" s="12" t="s">
        <v>48</v>
      </c>
      <c r="CI263" s="11"/>
      <c r="CJ263" s="11"/>
      <c r="CK263" s="11"/>
      <c r="CL263" s="11"/>
      <c r="CM263" s="27"/>
      <c r="CN263" s="11"/>
      <c r="CO263" s="11" t="s">
        <v>48</v>
      </c>
      <c r="CT263" s="12" t="s">
        <v>48</v>
      </c>
      <c r="CU263" s="12" t="s">
        <v>48</v>
      </c>
      <c r="CV263" s="12" t="s">
        <v>48</v>
      </c>
      <c r="CW263" s="11"/>
      <c r="CX263" s="11"/>
      <c r="CY263" s="11"/>
      <c r="CZ263" s="11"/>
      <c r="DA263" s="27"/>
      <c r="DB263" s="11"/>
      <c r="DC263" s="11" t="s">
        <v>48</v>
      </c>
      <c r="DH263" s="12" t="s">
        <v>48</v>
      </c>
      <c r="DI263" s="12" t="s">
        <v>48</v>
      </c>
      <c r="DJ263" s="12" t="s">
        <v>48</v>
      </c>
      <c r="DK263" s="11"/>
      <c r="DL263" s="11"/>
      <c r="DM263" s="11"/>
      <c r="DN263" s="11"/>
      <c r="DO263" s="27"/>
      <c r="DP263" s="11"/>
      <c r="DQ263" s="11" t="s">
        <v>48</v>
      </c>
      <c r="DV263" s="12" t="s">
        <v>48</v>
      </c>
      <c r="DW263" s="12" t="s">
        <v>48</v>
      </c>
      <c r="DX263" s="12" t="s">
        <v>48</v>
      </c>
      <c r="DY263" s="11"/>
      <c r="DZ263" s="11"/>
      <c r="EA263" s="11"/>
      <c r="EB263" s="11"/>
      <c r="EC263" s="27"/>
      <c r="ED263" s="11"/>
      <c r="EE263" s="11" t="s">
        <v>48</v>
      </c>
      <c r="EJ263" s="12" t="s">
        <v>48</v>
      </c>
      <c r="EK263" s="12" t="s">
        <v>48</v>
      </c>
      <c r="EL263" s="12" t="s">
        <v>48</v>
      </c>
      <c r="EM263" s="11"/>
      <c r="EN263" s="11"/>
      <c r="EO263" s="11"/>
      <c r="EP263" s="11"/>
      <c r="EQ263" s="27"/>
      <c r="ER263" s="11"/>
      <c r="ES263" s="11" t="s">
        <v>48</v>
      </c>
      <c r="EX263" s="12" t="s">
        <v>48</v>
      </c>
      <c r="EY263" s="12" t="s">
        <v>48</v>
      </c>
      <c r="EZ263" s="12" t="s">
        <v>48</v>
      </c>
      <c r="FA263" s="11"/>
      <c r="FB263" s="11"/>
      <c r="FC263" s="11"/>
      <c r="FD263" s="11"/>
      <c r="FE263" s="27"/>
      <c r="FF263" s="11"/>
      <c r="FG263" s="11" t="s">
        <v>48</v>
      </c>
      <c r="FL263" s="12" t="s">
        <v>48</v>
      </c>
      <c r="FM263" s="12" t="s">
        <v>48</v>
      </c>
      <c r="FN263" s="12" t="s">
        <v>48</v>
      </c>
      <c r="FO263" s="11"/>
      <c r="FP263" s="11"/>
      <c r="FQ263" s="11"/>
      <c r="FR263" s="11"/>
      <c r="FS263" s="27"/>
      <c r="FT263" s="11"/>
      <c r="FU263" s="11" t="s">
        <v>48</v>
      </c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N263" s="12" t="s">
        <v>48</v>
      </c>
      <c r="GO263" s="12" t="s">
        <v>48</v>
      </c>
      <c r="GP263" s="12" t="s">
        <v>48</v>
      </c>
      <c r="GQ263" s="11"/>
      <c r="GR263" s="11"/>
      <c r="GS263" s="11"/>
      <c r="GT263" s="11"/>
      <c r="GU263" s="27"/>
      <c r="GV263" s="11"/>
      <c r="GW263" s="11" t="s">
        <v>48</v>
      </c>
      <c r="GX263" s="11"/>
      <c r="GY263" s="11"/>
      <c r="GZ263" s="11"/>
      <c r="HA263" s="11"/>
      <c r="HB263" s="11"/>
      <c r="HC263" s="11"/>
      <c r="HD263" s="11"/>
      <c r="HI263" s="12" t="s">
        <v>48</v>
      </c>
      <c r="HJ263" s="12" t="s">
        <v>48</v>
      </c>
      <c r="HK263" s="12" t="s">
        <v>48</v>
      </c>
      <c r="HL263" s="11"/>
      <c r="HM263" s="11"/>
      <c r="HN263" s="11"/>
      <c r="HO263" s="11"/>
      <c r="HP263" s="27"/>
      <c r="HQ263" s="11"/>
      <c r="HR263" s="11" t="s">
        <v>48</v>
      </c>
      <c r="HW263" s="12" t="s">
        <v>48</v>
      </c>
      <c r="HX263" s="12" t="s">
        <v>48</v>
      </c>
      <c r="HY263" s="12" t="s">
        <v>48</v>
      </c>
    </row>
    <row r="264" spans="2:233" x14ac:dyDescent="0.2">
      <c r="B264" s="8">
        <v>44160</v>
      </c>
      <c r="C264" s="11"/>
      <c r="D264" s="11"/>
      <c r="E264" s="11"/>
      <c r="F264" s="11"/>
      <c r="G264" s="27"/>
      <c r="H264" s="11"/>
      <c r="I264" s="11" t="s">
        <v>48</v>
      </c>
      <c r="J264" s="11"/>
      <c r="K264" s="11"/>
      <c r="L264" s="11"/>
      <c r="M264" s="11"/>
      <c r="N264" s="27"/>
      <c r="O264" s="11"/>
      <c r="P264" s="11" t="s">
        <v>48</v>
      </c>
      <c r="Q264" s="11"/>
      <c r="R264" s="11"/>
      <c r="S264" s="11"/>
      <c r="T264" s="11"/>
      <c r="U264" s="27"/>
      <c r="V264" s="11"/>
      <c r="W264" s="11" t="s">
        <v>48</v>
      </c>
      <c r="AB264" s="12" t="s">
        <v>48</v>
      </c>
      <c r="AC264" s="12" t="s">
        <v>48</v>
      </c>
      <c r="AD264" s="12" t="s">
        <v>48</v>
      </c>
      <c r="AE264" s="11"/>
      <c r="AF264" s="11"/>
      <c r="AG264" s="11"/>
      <c r="AH264" s="11"/>
      <c r="AI264" s="27"/>
      <c r="AJ264" s="11"/>
      <c r="AK264" s="11" t="s">
        <v>48</v>
      </c>
      <c r="AP264" s="12" t="s">
        <v>48</v>
      </c>
      <c r="AQ264" s="12" t="s">
        <v>48</v>
      </c>
      <c r="AR264" s="12" t="s">
        <v>48</v>
      </c>
      <c r="AS264" s="11"/>
      <c r="AT264" s="11"/>
      <c r="AU264" s="11"/>
      <c r="AV264" s="11"/>
      <c r="AW264" s="27"/>
      <c r="AX264" s="11"/>
      <c r="AY264" s="11" t="s">
        <v>48</v>
      </c>
      <c r="BD264" s="12" t="s">
        <v>48</v>
      </c>
      <c r="BE264" s="12" t="s">
        <v>48</v>
      </c>
      <c r="BF264" s="12" t="s">
        <v>48</v>
      </c>
      <c r="BG264" s="11"/>
      <c r="BH264" s="11"/>
      <c r="BI264" s="11"/>
      <c r="BJ264" s="11"/>
      <c r="BK264" s="27"/>
      <c r="BL264" s="11"/>
      <c r="BM264" s="11" t="s">
        <v>48</v>
      </c>
      <c r="BR264" s="12" t="s">
        <v>48</v>
      </c>
      <c r="BS264" s="12" t="s">
        <v>48</v>
      </c>
      <c r="BT264" s="12" t="s">
        <v>48</v>
      </c>
      <c r="BU264" s="11"/>
      <c r="BV264" s="11"/>
      <c r="BW264" s="11"/>
      <c r="BX264" s="11"/>
      <c r="BY264" s="27"/>
      <c r="BZ264" s="11"/>
      <c r="CA264" s="11" t="s">
        <v>48</v>
      </c>
      <c r="CF264" s="12" t="s">
        <v>48</v>
      </c>
      <c r="CG264" s="12" t="s">
        <v>48</v>
      </c>
      <c r="CH264" s="12" t="s">
        <v>48</v>
      </c>
      <c r="CI264" s="11"/>
      <c r="CJ264" s="11"/>
      <c r="CK264" s="11"/>
      <c r="CL264" s="11"/>
      <c r="CM264" s="27"/>
      <c r="CN264" s="11"/>
      <c r="CO264" s="11" t="s">
        <v>48</v>
      </c>
      <c r="CT264" s="12" t="s">
        <v>48</v>
      </c>
      <c r="CU264" s="12" t="s">
        <v>48</v>
      </c>
      <c r="CV264" s="12" t="s">
        <v>48</v>
      </c>
      <c r="CW264" s="11"/>
      <c r="CX264" s="11"/>
      <c r="CY264" s="11"/>
      <c r="CZ264" s="11"/>
      <c r="DA264" s="27"/>
      <c r="DB264" s="11"/>
      <c r="DC264" s="11" t="s">
        <v>48</v>
      </c>
      <c r="DH264" s="12" t="s">
        <v>48</v>
      </c>
      <c r="DI264" s="12" t="s">
        <v>48</v>
      </c>
      <c r="DJ264" s="12" t="s">
        <v>48</v>
      </c>
      <c r="DK264" s="11"/>
      <c r="DL264" s="11"/>
      <c r="DM264" s="11"/>
      <c r="DN264" s="11"/>
      <c r="DO264" s="27"/>
      <c r="DP264" s="11"/>
      <c r="DQ264" s="11" t="s">
        <v>48</v>
      </c>
      <c r="DV264" s="12" t="s">
        <v>48</v>
      </c>
      <c r="DW264" s="12" t="s">
        <v>48</v>
      </c>
      <c r="DX264" s="12" t="s">
        <v>48</v>
      </c>
      <c r="DY264" s="11"/>
      <c r="DZ264" s="11"/>
      <c r="EA264" s="11"/>
      <c r="EB264" s="11"/>
      <c r="EC264" s="27"/>
      <c r="ED264" s="11"/>
      <c r="EE264" s="11" t="s">
        <v>48</v>
      </c>
      <c r="EJ264" s="12" t="s">
        <v>48</v>
      </c>
      <c r="EK264" s="12" t="s">
        <v>48</v>
      </c>
      <c r="EL264" s="12" t="s">
        <v>48</v>
      </c>
      <c r="EM264" s="11"/>
      <c r="EN264" s="11"/>
      <c r="EO264" s="11"/>
      <c r="EP264" s="11"/>
      <c r="EQ264" s="27"/>
      <c r="ER264" s="11"/>
      <c r="ES264" s="11" t="s">
        <v>48</v>
      </c>
      <c r="EX264" s="12" t="s">
        <v>48</v>
      </c>
      <c r="EY264" s="12" t="s">
        <v>48</v>
      </c>
      <c r="EZ264" s="12" t="s">
        <v>48</v>
      </c>
      <c r="FA264" s="11"/>
      <c r="FB264" s="11"/>
      <c r="FC264" s="11"/>
      <c r="FD264" s="11"/>
      <c r="FE264" s="27"/>
      <c r="FF264" s="11"/>
      <c r="FG264" s="11" t="s">
        <v>48</v>
      </c>
      <c r="FL264" s="12" t="s">
        <v>48</v>
      </c>
      <c r="FM264" s="12" t="s">
        <v>48</v>
      </c>
      <c r="FN264" s="12" t="s">
        <v>48</v>
      </c>
      <c r="FO264" s="11"/>
      <c r="FP264" s="11"/>
      <c r="FQ264" s="11"/>
      <c r="FR264" s="11"/>
      <c r="FS264" s="27"/>
      <c r="FT264" s="11"/>
      <c r="FU264" s="11" t="s">
        <v>48</v>
      </c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N264" s="12" t="s">
        <v>48</v>
      </c>
      <c r="GO264" s="12" t="s">
        <v>48</v>
      </c>
      <c r="GP264" s="12" t="s">
        <v>48</v>
      </c>
      <c r="GQ264" s="11"/>
      <c r="GR264" s="11"/>
      <c r="GS264" s="11"/>
      <c r="GT264" s="11"/>
      <c r="GU264" s="27"/>
      <c r="GV264" s="11"/>
      <c r="GW264" s="11" t="s">
        <v>48</v>
      </c>
      <c r="GX264" s="11"/>
      <c r="GY264" s="11"/>
      <c r="GZ264" s="11"/>
      <c r="HA264" s="11"/>
      <c r="HB264" s="11"/>
      <c r="HC264" s="11"/>
      <c r="HD264" s="11"/>
      <c r="HI264" s="12" t="s">
        <v>48</v>
      </c>
      <c r="HJ264" s="12" t="s">
        <v>48</v>
      </c>
      <c r="HK264" s="12" t="s">
        <v>48</v>
      </c>
      <c r="HL264" s="11"/>
      <c r="HM264" s="11"/>
      <c r="HN264" s="11"/>
      <c r="HO264" s="11"/>
      <c r="HP264" s="27"/>
      <c r="HQ264" s="11"/>
      <c r="HR264" s="11" t="s">
        <v>48</v>
      </c>
      <c r="HW264" s="12" t="s">
        <v>48</v>
      </c>
      <c r="HX264" s="12" t="s">
        <v>48</v>
      </c>
      <c r="HY264" s="12" t="s">
        <v>48</v>
      </c>
    </row>
    <row r="265" spans="2:233" x14ac:dyDescent="0.2">
      <c r="B265" s="8">
        <v>44161</v>
      </c>
      <c r="C265" s="11"/>
      <c r="D265" s="11"/>
      <c r="E265" s="11"/>
      <c r="F265" s="11"/>
      <c r="G265" s="27"/>
      <c r="H265" s="11"/>
      <c r="I265" s="11" t="s">
        <v>48</v>
      </c>
      <c r="J265" s="11"/>
      <c r="K265" s="11"/>
      <c r="L265" s="11"/>
      <c r="M265" s="11"/>
      <c r="N265" s="27"/>
      <c r="O265" s="11"/>
      <c r="P265" s="11" t="s">
        <v>48</v>
      </c>
      <c r="Q265" s="11"/>
      <c r="R265" s="11"/>
      <c r="S265" s="11"/>
      <c r="T265" s="11"/>
      <c r="U265" s="27"/>
      <c r="V265" s="11"/>
      <c r="W265" s="11" t="s">
        <v>48</v>
      </c>
      <c r="AB265" s="12" t="s">
        <v>48</v>
      </c>
      <c r="AC265" s="12" t="s">
        <v>48</v>
      </c>
      <c r="AD265" s="12" t="s">
        <v>48</v>
      </c>
      <c r="AE265" s="11"/>
      <c r="AF265" s="11"/>
      <c r="AG265" s="11"/>
      <c r="AH265" s="11"/>
      <c r="AI265" s="27"/>
      <c r="AJ265" s="11"/>
      <c r="AK265" s="11" t="s">
        <v>48</v>
      </c>
      <c r="AP265" s="12" t="s">
        <v>48</v>
      </c>
      <c r="AQ265" s="12" t="s">
        <v>48</v>
      </c>
      <c r="AR265" s="12" t="s">
        <v>48</v>
      </c>
      <c r="AS265" s="11"/>
      <c r="AT265" s="11"/>
      <c r="AU265" s="11"/>
      <c r="AV265" s="11"/>
      <c r="AW265" s="27"/>
      <c r="AX265" s="11"/>
      <c r="AY265" s="11" t="s">
        <v>48</v>
      </c>
      <c r="BD265" s="12" t="s">
        <v>48</v>
      </c>
      <c r="BE265" s="12" t="s">
        <v>48</v>
      </c>
      <c r="BF265" s="12" t="s">
        <v>48</v>
      </c>
      <c r="BG265" s="11"/>
      <c r="BH265" s="11"/>
      <c r="BI265" s="11"/>
      <c r="BJ265" s="11"/>
      <c r="BK265" s="27"/>
      <c r="BL265" s="11"/>
      <c r="BM265" s="11" t="s">
        <v>48</v>
      </c>
      <c r="BR265" s="12" t="s">
        <v>48</v>
      </c>
      <c r="BS265" s="12" t="s">
        <v>48</v>
      </c>
      <c r="BT265" s="12" t="s">
        <v>48</v>
      </c>
      <c r="BU265" s="11"/>
      <c r="BV265" s="11"/>
      <c r="BW265" s="11"/>
      <c r="BX265" s="11"/>
      <c r="BY265" s="27"/>
      <c r="BZ265" s="11"/>
      <c r="CA265" s="11" t="s">
        <v>48</v>
      </c>
      <c r="CF265" s="12" t="s">
        <v>48</v>
      </c>
      <c r="CG265" s="12" t="s">
        <v>48</v>
      </c>
      <c r="CH265" s="12" t="s">
        <v>48</v>
      </c>
      <c r="CI265" s="11"/>
      <c r="CJ265" s="11"/>
      <c r="CK265" s="11"/>
      <c r="CL265" s="11"/>
      <c r="CM265" s="27"/>
      <c r="CN265" s="11"/>
      <c r="CO265" s="11" t="s">
        <v>48</v>
      </c>
      <c r="CT265" s="12" t="s">
        <v>48</v>
      </c>
      <c r="CU265" s="12" t="s">
        <v>48</v>
      </c>
      <c r="CV265" s="12" t="s">
        <v>48</v>
      </c>
      <c r="CW265" s="11"/>
      <c r="CX265" s="11"/>
      <c r="CY265" s="11"/>
      <c r="CZ265" s="11"/>
      <c r="DA265" s="27"/>
      <c r="DB265" s="11"/>
      <c r="DC265" s="11" t="s">
        <v>48</v>
      </c>
      <c r="DH265" s="12" t="s">
        <v>48</v>
      </c>
      <c r="DI265" s="12" t="s">
        <v>48</v>
      </c>
      <c r="DJ265" s="12" t="s">
        <v>48</v>
      </c>
      <c r="DK265" s="11"/>
      <c r="DL265" s="11"/>
      <c r="DM265" s="11"/>
      <c r="DN265" s="11"/>
      <c r="DO265" s="27"/>
      <c r="DP265" s="11"/>
      <c r="DQ265" s="11" t="s">
        <v>48</v>
      </c>
      <c r="DV265" s="12" t="s">
        <v>48</v>
      </c>
      <c r="DW265" s="12" t="s">
        <v>48</v>
      </c>
      <c r="DX265" s="12" t="s">
        <v>48</v>
      </c>
      <c r="DY265" s="11"/>
      <c r="DZ265" s="11"/>
      <c r="EA265" s="11"/>
      <c r="EB265" s="11"/>
      <c r="EC265" s="27"/>
      <c r="ED265" s="11"/>
      <c r="EE265" s="11" t="s">
        <v>48</v>
      </c>
      <c r="EJ265" s="12" t="s">
        <v>48</v>
      </c>
      <c r="EK265" s="12" t="s">
        <v>48</v>
      </c>
      <c r="EL265" s="12" t="s">
        <v>48</v>
      </c>
      <c r="EM265" s="11"/>
      <c r="EN265" s="11"/>
      <c r="EO265" s="11"/>
      <c r="EP265" s="11"/>
      <c r="EQ265" s="27"/>
      <c r="ER265" s="11"/>
      <c r="ES265" s="11" t="s">
        <v>48</v>
      </c>
      <c r="EX265" s="12" t="s">
        <v>48</v>
      </c>
      <c r="EY265" s="12" t="s">
        <v>48</v>
      </c>
      <c r="EZ265" s="12" t="s">
        <v>48</v>
      </c>
      <c r="FA265" s="11"/>
      <c r="FB265" s="11"/>
      <c r="FC265" s="11"/>
      <c r="FD265" s="11"/>
      <c r="FE265" s="27"/>
      <c r="FF265" s="11"/>
      <c r="FG265" s="11" t="s">
        <v>48</v>
      </c>
      <c r="FL265" s="12" t="s">
        <v>48</v>
      </c>
      <c r="FM265" s="12" t="s">
        <v>48</v>
      </c>
      <c r="FN265" s="12" t="s">
        <v>48</v>
      </c>
      <c r="FO265" s="11"/>
      <c r="FP265" s="11"/>
      <c r="FQ265" s="11"/>
      <c r="FR265" s="11"/>
      <c r="FS265" s="27"/>
      <c r="FT265" s="11"/>
      <c r="FU265" s="11" t="s">
        <v>48</v>
      </c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N265" s="12" t="s">
        <v>48</v>
      </c>
      <c r="GO265" s="12" t="s">
        <v>48</v>
      </c>
      <c r="GP265" s="12" t="s">
        <v>48</v>
      </c>
      <c r="GQ265" s="11"/>
      <c r="GR265" s="11"/>
      <c r="GS265" s="11"/>
      <c r="GT265" s="11"/>
      <c r="GU265" s="27"/>
      <c r="GV265" s="11"/>
      <c r="GW265" s="11" t="s">
        <v>48</v>
      </c>
      <c r="GX265" s="11"/>
      <c r="GY265" s="11"/>
      <c r="GZ265" s="11"/>
      <c r="HA265" s="11"/>
      <c r="HB265" s="11"/>
      <c r="HC265" s="11"/>
      <c r="HD265" s="11"/>
      <c r="HI265" s="12" t="s">
        <v>48</v>
      </c>
      <c r="HJ265" s="12" t="s">
        <v>48</v>
      </c>
      <c r="HK265" s="12" t="s">
        <v>48</v>
      </c>
      <c r="HL265" s="11"/>
      <c r="HM265" s="11"/>
      <c r="HN265" s="11"/>
      <c r="HO265" s="11"/>
      <c r="HP265" s="27"/>
      <c r="HQ265" s="11"/>
      <c r="HR265" s="11" t="s">
        <v>48</v>
      </c>
      <c r="HW265" s="12" t="s">
        <v>48</v>
      </c>
      <c r="HX265" s="12" t="s">
        <v>48</v>
      </c>
      <c r="HY265" s="12" t="s">
        <v>48</v>
      </c>
    </row>
    <row r="266" spans="2:233" x14ac:dyDescent="0.2">
      <c r="B266" s="8">
        <v>44162</v>
      </c>
      <c r="C266" s="11"/>
      <c r="D266" s="11"/>
      <c r="E266" s="11"/>
      <c r="F266" s="11"/>
      <c r="G266" s="27"/>
      <c r="H266" s="11"/>
      <c r="I266" s="11" t="s">
        <v>48</v>
      </c>
      <c r="J266" s="11"/>
      <c r="K266" s="11"/>
      <c r="L266" s="11"/>
      <c r="M266" s="11"/>
      <c r="N266" s="27"/>
      <c r="O266" s="11"/>
      <c r="P266" s="11" t="s">
        <v>48</v>
      </c>
      <c r="Q266" s="11"/>
      <c r="R266" s="11"/>
      <c r="S266" s="11"/>
      <c r="T266" s="11"/>
      <c r="U266" s="27"/>
      <c r="V266" s="11"/>
      <c r="W266" s="11" t="s">
        <v>48</v>
      </c>
      <c r="AB266" s="12" t="s">
        <v>48</v>
      </c>
      <c r="AC266" s="12" t="s">
        <v>48</v>
      </c>
      <c r="AD266" s="12" t="s">
        <v>48</v>
      </c>
      <c r="AE266" s="11"/>
      <c r="AF266" s="11"/>
      <c r="AG266" s="11"/>
      <c r="AH266" s="11"/>
      <c r="AI266" s="27"/>
      <c r="AJ266" s="11"/>
      <c r="AK266" s="11" t="s">
        <v>48</v>
      </c>
      <c r="AP266" s="12" t="s">
        <v>48</v>
      </c>
      <c r="AQ266" s="12" t="s">
        <v>48</v>
      </c>
      <c r="AR266" s="12" t="s">
        <v>48</v>
      </c>
      <c r="AS266" s="11"/>
      <c r="AT266" s="11"/>
      <c r="AU266" s="11"/>
      <c r="AV266" s="11"/>
      <c r="AW266" s="27"/>
      <c r="AX266" s="11"/>
      <c r="AY266" s="11" t="s">
        <v>48</v>
      </c>
      <c r="BD266" s="12" t="s">
        <v>48</v>
      </c>
      <c r="BE266" s="12" t="s">
        <v>48</v>
      </c>
      <c r="BF266" s="12" t="s">
        <v>48</v>
      </c>
      <c r="BG266" s="11"/>
      <c r="BH266" s="11"/>
      <c r="BI266" s="11"/>
      <c r="BJ266" s="11"/>
      <c r="BK266" s="27"/>
      <c r="BL266" s="11"/>
      <c r="BM266" s="11" t="s">
        <v>48</v>
      </c>
      <c r="BR266" s="12" t="s">
        <v>48</v>
      </c>
      <c r="BS266" s="12" t="s">
        <v>48</v>
      </c>
      <c r="BT266" s="12" t="s">
        <v>48</v>
      </c>
      <c r="BU266" s="11"/>
      <c r="BV266" s="11"/>
      <c r="BW266" s="11"/>
      <c r="BX266" s="11"/>
      <c r="BY266" s="27"/>
      <c r="BZ266" s="11"/>
      <c r="CA266" s="11" t="s">
        <v>48</v>
      </c>
      <c r="CF266" s="12" t="s">
        <v>48</v>
      </c>
      <c r="CG266" s="12" t="s">
        <v>48</v>
      </c>
      <c r="CH266" s="12" t="s">
        <v>48</v>
      </c>
      <c r="CI266" s="11"/>
      <c r="CJ266" s="11"/>
      <c r="CK266" s="11"/>
      <c r="CL266" s="11"/>
      <c r="CM266" s="27"/>
      <c r="CN266" s="11"/>
      <c r="CO266" s="11" t="s">
        <v>48</v>
      </c>
      <c r="CT266" s="12" t="s">
        <v>48</v>
      </c>
      <c r="CU266" s="12" t="s">
        <v>48</v>
      </c>
      <c r="CV266" s="12" t="s">
        <v>48</v>
      </c>
      <c r="CW266" s="11"/>
      <c r="CX266" s="11"/>
      <c r="CY266" s="11"/>
      <c r="CZ266" s="11"/>
      <c r="DA266" s="27"/>
      <c r="DB266" s="11"/>
      <c r="DC266" s="11" t="s">
        <v>48</v>
      </c>
      <c r="DH266" s="12" t="s">
        <v>48</v>
      </c>
      <c r="DI266" s="12" t="s">
        <v>48</v>
      </c>
      <c r="DJ266" s="12" t="s">
        <v>48</v>
      </c>
      <c r="DK266" s="11"/>
      <c r="DL266" s="11"/>
      <c r="DM266" s="11"/>
      <c r="DN266" s="11"/>
      <c r="DO266" s="27"/>
      <c r="DP266" s="11"/>
      <c r="DQ266" s="11" t="s">
        <v>48</v>
      </c>
      <c r="DV266" s="12" t="s">
        <v>48</v>
      </c>
      <c r="DW266" s="12" t="s">
        <v>48</v>
      </c>
      <c r="DX266" s="12" t="s">
        <v>48</v>
      </c>
      <c r="DY266" s="11"/>
      <c r="DZ266" s="11"/>
      <c r="EA266" s="11"/>
      <c r="EB266" s="11"/>
      <c r="EC266" s="27"/>
      <c r="ED266" s="11"/>
      <c r="EE266" s="11" t="s">
        <v>48</v>
      </c>
      <c r="EJ266" s="12" t="s">
        <v>48</v>
      </c>
      <c r="EK266" s="12" t="s">
        <v>48</v>
      </c>
      <c r="EL266" s="12" t="s">
        <v>48</v>
      </c>
      <c r="EM266" s="11"/>
      <c r="EN266" s="11"/>
      <c r="EO266" s="11"/>
      <c r="EP266" s="11"/>
      <c r="EQ266" s="27"/>
      <c r="ER266" s="11"/>
      <c r="ES266" s="11" t="s">
        <v>48</v>
      </c>
      <c r="EX266" s="12" t="s">
        <v>48</v>
      </c>
      <c r="EY266" s="12" t="s">
        <v>48</v>
      </c>
      <c r="EZ266" s="12" t="s">
        <v>48</v>
      </c>
      <c r="FA266" s="11"/>
      <c r="FB266" s="11"/>
      <c r="FC266" s="11"/>
      <c r="FD266" s="11"/>
      <c r="FE266" s="27"/>
      <c r="FF266" s="11"/>
      <c r="FG266" s="11" t="s">
        <v>48</v>
      </c>
      <c r="FL266" s="12" t="s">
        <v>48</v>
      </c>
      <c r="FM266" s="12" t="s">
        <v>48</v>
      </c>
      <c r="FN266" s="12" t="s">
        <v>48</v>
      </c>
      <c r="FO266" s="11"/>
      <c r="FP266" s="11"/>
      <c r="FQ266" s="11"/>
      <c r="FR266" s="11"/>
      <c r="FS266" s="27"/>
      <c r="FT266" s="11"/>
      <c r="FU266" s="11" t="s">
        <v>48</v>
      </c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N266" s="12" t="s">
        <v>48</v>
      </c>
      <c r="GO266" s="12" t="s">
        <v>48</v>
      </c>
      <c r="GP266" s="12" t="s">
        <v>48</v>
      </c>
      <c r="GQ266" s="11"/>
      <c r="GR266" s="11"/>
      <c r="GS266" s="11"/>
      <c r="GT266" s="11"/>
      <c r="GU266" s="27"/>
      <c r="GV266" s="11"/>
      <c r="GW266" s="11" t="s">
        <v>48</v>
      </c>
      <c r="GX266" s="11"/>
      <c r="GY266" s="11"/>
      <c r="GZ266" s="11"/>
      <c r="HA266" s="11"/>
      <c r="HB266" s="11"/>
      <c r="HC266" s="11"/>
      <c r="HD266" s="11"/>
      <c r="HI266" s="12" t="s">
        <v>48</v>
      </c>
      <c r="HJ266" s="12" t="s">
        <v>48</v>
      </c>
      <c r="HK266" s="12" t="s">
        <v>48</v>
      </c>
      <c r="HL266" s="11"/>
      <c r="HM266" s="11"/>
      <c r="HN266" s="11"/>
      <c r="HO266" s="11"/>
      <c r="HP266" s="27"/>
      <c r="HQ266" s="11"/>
      <c r="HR266" s="11" t="s">
        <v>48</v>
      </c>
      <c r="HW266" s="12" t="s">
        <v>48</v>
      </c>
      <c r="HX266" s="12" t="s">
        <v>48</v>
      </c>
      <c r="HY266" s="12" t="s">
        <v>48</v>
      </c>
    </row>
    <row r="267" spans="2:233" x14ac:dyDescent="0.2">
      <c r="B267" s="8">
        <v>44163</v>
      </c>
      <c r="C267" s="11"/>
      <c r="D267" s="11"/>
      <c r="E267" s="11"/>
      <c r="F267" s="11"/>
      <c r="G267" s="27"/>
      <c r="H267" s="11"/>
      <c r="I267" s="11" t="s">
        <v>48</v>
      </c>
      <c r="J267" s="11"/>
      <c r="K267" s="11"/>
      <c r="L267" s="11"/>
      <c r="M267" s="11"/>
      <c r="N267" s="27"/>
      <c r="O267" s="11"/>
      <c r="P267" s="11" t="s">
        <v>48</v>
      </c>
      <c r="Q267" s="11"/>
      <c r="R267" s="11"/>
      <c r="S267" s="11"/>
      <c r="T267" s="11"/>
      <c r="U267" s="27"/>
      <c r="V267" s="11"/>
      <c r="W267" s="11" t="s">
        <v>48</v>
      </c>
      <c r="AB267" s="12" t="s">
        <v>48</v>
      </c>
      <c r="AC267" s="12" t="s">
        <v>48</v>
      </c>
      <c r="AD267" s="12" t="s">
        <v>48</v>
      </c>
      <c r="AE267" s="11"/>
      <c r="AF267" s="11"/>
      <c r="AG267" s="11"/>
      <c r="AH267" s="11"/>
      <c r="AI267" s="27"/>
      <c r="AJ267" s="11"/>
      <c r="AK267" s="11" t="s">
        <v>48</v>
      </c>
      <c r="AP267" s="12" t="s">
        <v>48</v>
      </c>
      <c r="AQ267" s="12" t="s">
        <v>48</v>
      </c>
      <c r="AR267" s="12" t="s">
        <v>48</v>
      </c>
      <c r="AS267" s="11"/>
      <c r="AT267" s="11"/>
      <c r="AU267" s="11"/>
      <c r="AV267" s="11"/>
      <c r="AW267" s="27"/>
      <c r="AX267" s="11"/>
      <c r="AY267" s="11" t="s">
        <v>48</v>
      </c>
      <c r="BD267" s="12" t="s">
        <v>48</v>
      </c>
      <c r="BE267" s="12" t="s">
        <v>48</v>
      </c>
      <c r="BF267" s="12" t="s">
        <v>48</v>
      </c>
      <c r="BG267" s="11"/>
      <c r="BH267" s="11"/>
      <c r="BI267" s="11"/>
      <c r="BJ267" s="11"/>
      <c r="BK267" s="27"/>
      <c r="BL267" s="11"/>
      <c r="BM267" s="11" t="s">
        <v>48</v>
      </c>
      <c r="BR267" s="12" t="s">
        <v>48</v>
      </c>
      <c r="BS267" s="12" t="s">
        <v>48</v>
      </c>
      <c r="BT267" s="12" t="s">
        <v>48</v>
      </c>
      <c r="BU267" s="11"/>
      <c r="BV267" s="11"/>
      <c r="BW267" s="11"/>
      <c r="BX267" s="11"/>
      <c r="BY267" s="27"/>
      <c r="BZ267" s="11"/>
      <c r="CA267" s="11" t="s">
        <v>48</v>
      </c>
      <c r="CF267" s="12" t="s">
        <v>48</v>
      </c>
      <c r="CG267" s="12" t="s">
        <v>48</v>
      </c>
      <c r="CH267" s="12" t="s">
        <v>48</v>
      </c>
      <c r="CI267" s="11"/>
      <c r="CJ267" s="11"/>
      <c r="CK267" s="11"/>
      <c r="CL267" s="11"/>
      <c r="CM267" s="27"/>
      <c r="CN267" s="11"/>
      <c r="CO267" s="11" t="s">
        <v>48</v>
      </c>
      <c r="CT267" s="12" t="s">
        <v>48</v>
      </c>
      <c r="CU267" s="12" t="s">
        <v>48</v>
      </c>
      <c r="CV267" s="12" t="s">
        <v>48</v>
      </c>
      <c r="CW267" s="11"/>
      <c r="CX267" s="11"/>
      <c r="CY267" s="11"/>
      <c r="CZ267" s="11"/>
      <c r="DA267" s="27"/>
      <c r="DB267" s="11"/>
      <c r="DC267" s="11" t="s">
        <v>48</v>
      </c>
      <c r="DH267" s="12" t="s">
        <v>48</v>
      </c>
      <c r="DI267" s="12" t="s">
        <v>48</v>
      </c>
      <c r="DJ267" s="12" t="s">
        <v>48</v>
      </c>
      <c r="DK267" s="11"/>
      <c r="DL267" s="11"/>
      <c r="DM267" s="11"/>
      <c r="DN267" s="11"/>
      <c r="DO267" s="27"/>
      <c r="DP267" s="11"/>
      <c r="DQ267" s="11" t="s">
        <v>48</v>
      </c>
      <c r="DV267" s="12" t="s">
        <v>48</v>
      </c>
      <c r="DW267" s="12" t="s">
        <v>48</v>
      </c>
      <c r="DX267" s="12" t="s">
        <v>48</v>
      </c>
      <c r="DY267" s="11"/>
      <c r="DZ267" s="11"/>
      <c r="EA267" s="11"/>
      <c r="EB267" s="11"/>
      <c r="EC267" s="27"/>
      <c r="ED267" s="11"/>
      <c r="EE267" s="11" t="s">
        <v>48</v>
      </c>
      <c r="EJ267" s="12" t="s">
        <v>48</v>
      </c>
      <c r="EK267" s="12" t="s">
        <v>48</v>
      </c>
      <c r="EL267" s="12" t="s">
        <v>48</v>
      </c>
      <c r="EM267" s="11"/>
      <c r="EN267" s="11"/>
      <c r="EO267" s="11"/>
      <c r="EP267" s="11"/>
      <c r="EQ267" s="27"/>
      <c r="ER267" s="11"/>
      <c r="ES267" s="11" t="s">
        <v>48</v>
      </c>
      <c r="EX267" s="12" t="s">
        <v>48</v>
      </c>
      <c r="EY267" s="12" t="s">
        <v>48</v>
      </c>
      <c r="EZ267" s="12" t="s">
        <v>48</v>
      </c>
      <c r="FA267" s="11"/>
      <c r="FB267" s="11"/>
      <c r="FC267" s="11"/>
      <c r="FD267" s="11"/>
      <c r="FE267" s="27"/>
      <c r="FF267" s="11"/>
      <c r="FG267" s="11" t="s">
        <v>48</v>
      </c>
      <c r="FL267" s="12" t="s">
        <v>48</v>
      </c>
      <c r="FM267" s="12" t="s">
        <v>48</v>
      </c>
      <c r="FN267" s="12" t="s">
        <v>48</v>
      </c>
      <c r="FO267" s="11"/>
      <c r="FP267" s="11"/>
      <c r="FQ267" s="11"/>
      <c r="FR267" s="11"/>
      <c r="FS267" s="27"/>
      <c r="FT267" s="11"/>
      <c r="FU267" s="11" t="s">
        <v>48</v>
      </c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N267" s="12" t="s">
        <v>48</v>
      </c>
      <c r="GO267" s="12" t="s">
        <v>48</v>
      </c>
      <c r="GP267" s="12" t="s">
        <v>48</v>
      </c>
      <c r="GQ267" s="11"/>
      <c r="GR267" s="11"/>
      <c r="GS267" s="11"/>
      <c r="GT267" s="11"/>
      <c r="GU267" s="27"/>
      <c r="GV267" s="11"/>
      <c r="GW267" s="11" t="s">
        <v>48</v>
      </c>
      <c r="GX267" s="11"/>
      <c r="GY267" s="11"/>
      <c r="GZ267" s="11"/>
      <c r="HA267" s="11"/>
      <c r="HB267" s="11"/>
      <c r="HC267" s="11"/>
      <c r="HD267" s="11"/>
      <c r="HI267" s="12" t="s">
        <v>48</v>
      </c>
      <c r="HJ267" s="12" t="s">
        <v>48</v>
      </c>
      <c r="HK267" s="12" t="s">
        <v>48</v>
      </c>
      <c r="HL267" s="11"/>
      <c r="HM267" s="11"/>
      <c r="HN267" s="11"/>
      <c r="HO267" s="11"/>
      <c r="HP267" s="27"/>
      <c r="HQ267" s="11"/>
      <c r="HR267" s="11" t="s">
        <v>48</v>
      </c>
      <c r="HW267" s="12" t="s">
        <v>48</v>
      </c>
      <c r="HX267" s="12" t="s">
        <v>48</v>
      </c>
      <c r="HY267" s="12" t="s">
        <v>48</v>
      </c>
    </row>
    <row r="268" spans="2:233" x14ac:dyDescent="0.2">
      <c r="B268" s="8">
        <v>44164</v>
      </c>
      <c r="C268" s="11"/>
      <c r="D268" s="11"/>
      <c r="E268" s="11"/>
      <c r="F268" s="11"/>
      <c r="G268" s="27"/>
      <c r="H268" s="11"/>
      <c r="I268" s="11" t="s">
        <v>48</v>
      </c>
      <c r="J268" s="11"/>
      <c r="K268" s="11"/>
      <c r="L268" s="11"/>
      <c r="M268" s="11"/>
      <c r="N268" s="27"/>
      <c r="O268" s="11"/>
      <c r="P268" s="11" t="s">
        <v>48</v>
      </c>
      <c r="Q268" s="11"/>
      <c r="R268" s="11"/>
      <c r="S268" s="11"/>
      <c r="T268" s="11"/>
      <c r="U268" s="27"/>
      <c r="V268" s="11"/>
      <c r="W268" s="11" t="s">
        <v>48</v>
      </c>
      <c r="AB268" s="12" t="s">
        <v>48</v>
      </c>
      <c r="AC268" s="12" t="s">
        <v>48</v>
      </c>
      <c r="AD268" s="12" t="s">
        <v>48</v>
      </c>
      <c r="AE268" s="11"/>
      <c r="AF268" s="11"/>
      <c r="AG268" s="11"/>
      <c r="AH268" s="11"/>
      <c r="AI268" s="27"/>
      <c r="AJ268" s="11"/>
      <c r="AK268" s="11" t="s">
        <v>48</v>
      </c>
      <c r="AP268" s="12" t="s">
        <v>48</v>
      </c>
      <c r="AQ268" s="12" t="s">
        <v>48</v>
      </c>
      <c r="AR268" s="12" t="s">
        <v>48</v>
      </c>
      <c r="AS268" s="11"/>
      <c r="AT268" s="11"/>
      <c r="AU268" s="11"/>
      <c r="AV268" s="11"/>
      <c r="AW268" s="27"/>
      <c r="AX268" s="11"/>
      <c r="AY268" s="11" t="s">
        <v>48</v>
      </c>
      <c r="BD268" s="12" t="s">
        <v>48</v>
      </c>
      <c r="BE268" s="12" t="s">
        <v>48</v>
      </c>
      <c r="BF268" s="12" t="s">
        <v>48</v>
      </c>
      <c r="BG268" s="11"/>
      <c r="BH268" s="11"/>
      <c r="BI268" s="11"/>
      <c r="BJ268" s="11"/>
      <c r="BK268" s="27"/>
      <c r="BL268" s="11"/>
      <c r="BM268" s="11" t="s">
        <v>48</v>
      </c>
      <c r="BR268" s="12" t="s">
        <v>48</v>
      </c>
      <c r="BS268" s="12" t="s">
        <v>48</v>
      </c>
      <c r="BT268" s="12" t="s">
        <v>48</v>
      </c>
      <c r="BU268" s="11"/>
      <c r="BV268" s="11"/>
      <c r="BW268" s="11"/>
      <c r="BX268" s="11"/>
      <c r="BY268" s="27"/>
      <c r="BZ268" s="11"/>
      <c r="CA268" s="11" t="s">
        <v>48</v>
      </c>
      <c r="CF268" s="12" t="s">
        <v>48</v>
      </c>
      <c r="CG268" s="12" t="s">
        <v>48</v>
      </c>
      <c r="CH268" s="12" t="s">
        <v>48</v>
      </c>
      <c r="CI268" s="11"/>
      <c r="CJ268" s="11"/>
      <c r="CK268" s="11"/>
      <c r="CL268" s="11"/>
      <c r="CM268" s="27"/>
      <c r="CN268" s="11"/>
      <c r="CO268" s="11" t="s">
        <v>48</v>
      </c>
      <c r="CT268" s="12" t="s">
        <v>48</v>
      </c>
      <c r="CU268" s="12" t="s">
        <v>48</v>
      </c>
      <c r="CV268" s="12" t="s">
        <v>48</v>
      </c>
      <c r="CW268" s="11"/>
      <c r="CX268" s="11"/>
      <c r="CY268" s="11"/>
      <c r="CZ268" s="11"/>
      <c r="DA268" s="27"/>
      <c r="DB268" s="11"/>
      <c r="DC268" s="11" t="s">
        <v>48</v>
      </c>
      <c r="DH268" s="12" t="s">
        <v>48</v>
      </c>
      <c r="DI268" s="12" t="s">
        <v>48</v>
      </c>
      <c r="DJ268" s="12" t="s">
        <v>48</v>
      </c>
      <c r="DK268" s="11"/>
      <c r="DL268" s="11"/>
      <c r="DM268" s="11"/>
      <c r="DN268" s="11"/>
      <c r="DO268" s="27"/>
      <c r="DP268" s="11"/>
      <c r="DQ268" s="11" t="s">
        <v>48</v>
      </c>
      <c r="DV268" s="12" t="s">
        <v>48</v>
      </c>
      <c r="DW268" s="12" t="s">
        <v>48</v>
      </c>
      <c r="DX268" s="12" t="s">
        <v>48</v>
      </c>
      <c r="DY268" s="11"/>
      <c r="DZ268" s="11"/>
      <c r="EA268" s="11"/>
      <c r="EB268" s="11"/>
      <c r="EC268" s="27"/>
      <c r="ED268" s="11"/>
      <c r="EE268" s="11" t="s">
        <v>48</v>
      </c>
      <c r="EJ268" s="12" t="s">
        <v>48</v>
      </c>
      <c r="EK268" s="12" t="s">
        <v>48</v>
      </c>
      <c r="EL268" s="12" t="s">
        <v>48</v>
      </c>
      <c r="EM268" s="11"/>
      <c r="EN268" s="11"/>
      <c r="EO268" s="11"/>
      <c r="EP268" s="11"/>
      <c r="EQ268" s="27"/>
      <c r="ER268" s="11"/>
      <c r="ES268" s="11" t="s">
        <v>48</v>
      </c>
      <c r="EX268" s="12" t="s">
        <v>48</v>
      </c>
      <c r="EY268" s="12" t="s">
        <v>48</v>
      </c>
      <c r="EZ268" s="12" t="s">
        <v>48</v>
      </c>
      <c r="FA268" s="11"/>
      <c r="FB268" s="11"/>
      <c r="FC268" s="11"/>
      <c r="FD268" s="11"/>
      <c r="FE268" s="27"/>
      <c r="FF268" s="11"/>
      <c r="FG268" s="11" t="s">
        <v>48</v>
      </c>
      <c r="FL268" s="12" t="s">
        <v>48</v>
      </c>
      <c r="FM268" s="12" t="s">
        <v>48</v>
      </c>
      <c r="FN268" s="12" t="s">
        <v>48</v>
      </c>
      <c r="FO268" s="11"/>
      <c r="FP268" s="11"/>
      <c r="FQ268" s="11"/>
      <c r="FR268" s="11"/>
      <c r="FS268" s="27"/>
      <c r="FT268" s="11"/>
      <c r="FU268" s="11" t="s">
        <v>48</v>
      </c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N268" s="12" t="s">
        <v>48</v>
      </c>
      <c r="GO268" s="12" t="s">
        <v>48</v>
      </c>
      <c r="GP268" s="12" t="s">
        <v>48</v>
      </c>
      <c r="GQ268" s="11"/>
      <c r="GR268" s="11"/>
      <c r="GS268" s="11"/>
      <c r="GT268" s="11"/>
      <c r="GU268" s="27"/>
      <c r="GV268" s="11"/>
      <c r="GW268" s="11" t="s">
        <v>48</v>
      </c>
      <c r="GX268" s="11"/>
      <c r="GY268" s="11"/>
      <c r="GZ268" s="11"/>
      <c r="HA268" s="11"/>
      <c r="HB268" s="11"/>
      <c r="HC268" s="11"/>
      <c r="HD268" s="11"/>
      <c r="HI268" s="12" t="s">
        <v>48</v>
      </c>
      <c r="HJ268" s="12" t="s">
        <v>48</v>
      </c>
      <c r="HK268" s="12" t="s">
        <v>48</v>
      </c>
      <c r="HL268" s="11"/>
      <c r="HM268" s="11"/>
      <c r="HN268" s="11"/>
      <c r="HO268" s="11"/>
      <c r="HP268" s="27"/>
      <c r="HQ268" s="11"/>
      <c r="HR268" s="11" t="s">
        <v>48</v>
      </c>
      <c r="HW268" s="12" t="s">
        <v>48</v>
      </c>
      <c r="HX268" s="12" t="s">
        <v>48</v>
      </c>
      <c r="HY268" s="12" t="s">
        <v>48</v>
      </c>
    </row>
    <row r="269" spans="2:233" x14ac:dyDescent="0.2">
      <c r="B269" s="8">
        <v>44165</v>
      </c>
      <c r="C269" s="11"/>
      <c r="D269" s="11"/>
      <c r="E269" s="11"/>
      <c r="F269" s="11"/>
      <c r="G269" s="27"/>
      <c r="H269" s="11"/>
      <c r="I269" s="11" t="s">
        <v>48</v>
      </c>
      <c r="J269" s="11"/>
      <c r="K269" s="11"/>
      <c r="L269" s="11"/>
      <c r="M269" s="11"/>
      <c r="N269" s="27"/>
      <c r="O269" s="11"/>
      <c r="P269" s="11" t="s">
        <v>48</v>
      </c>
      <c r="Q269" s="11"/>
      <c r="R269" s="11"/>
      <c r="S269" s="11"/>
      <c r="T269" s="11"/>
      <c r="U269" s="27"/>
      <c r="V269" s="11"/>
      <c r="W269" s="11" t="s">
        <v>48</v>
      </c>
      <c r="AB269" s="12" t="s">
        <v>48</v>
      </c>
      <c r="AC269" s="12" t="s">
        <v>48</v>
      </c>
      <c r="AD269" s="12" t="s">
        <v>48</v>
      </c>
      <c r="AE269" s="11"/>
      <c r="AF269" s="11"/>
      <c r="AG269" s="11"/>
      <c r="AH269" s="11"/>
      <c r="AI269" s="27"/>
      <c r="AJ269" s="11"/>
      <c r="AK269" s="11" t="s">
        <v>48</v>
      </c>
      <c r="AP269" s="12" t="s">
        <v>48</v>
      </c>
      <c r="AQ269" s="12" t="s">
        <v>48</v>
      </c>
      <c r="AR269" s="12" t="s">
        <v>48</v>
      </c>
      <c r="AS269" s="11"/>
      <c r="AT269" s="11"/>
      <c r="AU269" s="11"/>
      <c r="AV269" s="11"/>
      <c r="AW269" s="27"/>
      <c r="AX269" s="11"/>
      <c r="AY269" s="11" t="s">
        <v>48</v>
      </c>
      <c r="BD269" s="12" t="s">
        <v>48</v>
      </c>
      <c r="BE269" s="12" t="s">
        <v>48</v>
      </c>
      <c r="BF269" s="12" t="s">
        <v>48</v>
      </c>
      <c r="BG269" s="11"/>
      <c r="BH269" s="11"/>
      <c r="BI269" s="11"/>
      <c r="BJ269" s="11"/>
      <c r="BK269" s="27"/>
      <c r="BL269" s="11"/>
      <c r="BM269" s="11" t="s">
        <v>48</v>
      </c>
      <c r="BR269" s="12" t="s">
        <v>48</v>
      </c>
      <c r="BS269" s="12" t="s">
        <v>48</v>
      </c>
      <c r="BT269" s="12" t="s">
        <v>48</v>
      </c>
      <c r="BU269" s="11"/>
      <c r="BV269" s="11"/>
      <c r="BW269" s="11"/>
      <c r="BX269" s="11"/>
      <c r="BY269" s="27"/>
      <c r="BZ269" s="11"/>
      <c r="CA269" s="11" t="s">
        <v>48</v>
      </c>
      <c r="CF269" s="12" t="s">
        <v>48</v>
      </c>
      <c r="CG269" s="12" t="s">
        <v>48</v>
      </c>
      <c r="CH269" s="12" t="s">
        <v>48</v>
      </c>
      <c r="CI269" s="11"/>
      <c r="CJ269" s="11"/>
      <c r="CK269" s="11"/>
      <c r="CL269" s="11"/>
      <c r="CM269" s="27"/>
      <c r="CN269" s="11"/>
      <c r="CO269" s="11" t="s">
        <v>48</v>
      </c>
      <c r="CT269" s="12" t="s">
        <v>48</v>
      </c>
      <c r="CU269" s="12" t="s">
        <v>48</v>
      </c>
      <c r="CV269" s="12" t="s">
        <v>48</v>
      </c>
      <c r="CW269" s="11"/>
      <c r="CX269" s="11"/>
      <c r="CY269" s="11"/>
      <c r="CZ269" s="11"/>
      <c r="DA269" s="27"/>
      <c r="DB269" s="11"/>
      <c r="DC269" s="11" t="s">
        <v>48</v>
      </c>
      <c r="DH269" s="12" t="s">
        <v>48</v>
      </c>
      <c r="DI269" s="12" t="s">
        <v>48</v>
      </c>
      <c r="DJ269" s="12" t="s">
        <v>48</v>
      </c>
      <c r="DK269" s="11"/>
      <c r="DL269" s="11"/>
      <c r="DM269" s="11"/>
      <c r="DN269" s="11"/>
      <c r="DO269" s="27"/>
      <c r="DP269" s="11"/>
      <c r="DQ269" s="11" t="s">
        <v>48</v>
      </c>
      <c r="DV269" s="12" t="s">
        <v>48</v>
      </c>
      <c r="DW269" s="12" t="s">
        <v>48</v>
      </c>
      <c r="DX269" s="12" t="s">
        <v>48</v>
      </c>
      <c r="DY269" s="11"/>
      <c r="DZ269" s="11"/>
      <c r="EA269" s="11"/>
      <c r="EB269" s="11"/>
      <c r="EC269" s="27"/>
      <c r="ED269" s="11"/>
      <c r="EE269" s="11" t="s">
        <v>48</v>
      </c>
      <c r="EJ269" s="12" t="s">
        <v>48</v>
      </c>
      <c r="EK269" s="12" t="s">
        <v>48</v>
      </c>
      <c r="EL269" s="12" t="s">
        <v>48</v>
      </c>
      <c r="EM269" s="11"/>
      <c r="EN269" s="11"/>
      <c r="EO269" s="11"/>
      <c r="EP269" s="11"/>
      <c r="EQ269" s="27"/>
      <c r="ER269" s="11"/>
      <c r="ES269" s="11" t="s">
        <v>48</v>
      </c>
      <c r="EX269" s="12" t="s">
        <v>48</v>
      </c>
      <c r="EY269" s="12" t="s">
        <v>48</v>
      </c>
      <c r="EZ269" s="12" t="s">
        <v>48</v>
      </c>
      <c r="FA269" s="11"/>
      <c r="FB269" s="11"/>
      <c r="FC269" s="11"/>
      <c r="FD269" s="11"/>
      <c r="FE269" s="27"/>
      <c r="FF269" s="11"/>
      <c r="FG269" s="11" t="s">
        <v>48</v>
      </c>
      <c r="FL269" s="12" t="s">
        <v>48</v>
      </c>
      <c r="FM269" s="12" t="s">
        <v>48</v>
      </c>
      <c r="FN269" s="12" t="s">
        <v>48</v>
      </c>
      <c r="FO269" s="11"/>
      <c r="FP269" s="11"/>
      <c r="FQ269" s="11"/>
      <c r="FR269" s="11"/>
      <c r="FS269" s="27"/>
      <c r="FT269" s="11"/>
      <c r="FU269" s="11" t="s">
        <v>48</v>
      </c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N269" s="12" t="s">
        <v>48</v>
      </c>
      <c r="GO269" s="12" t="s">
        <v>48</v>
      </c>
      <c r="GP269" s="12" t="s">
        <v>48</v>
      </c>
      <c r="GQ269" s="11"/>
      <c r="GR269" s="11"/>
      <c r="GS269" s="11"/>
      <c r="GT269" s="11"/>
      <c r="GU269" s="27"/>
      <c r="GV269" s="11"/>
      <c r="GW269" s="11" t="s">
        <v>48</v>
      </c>
      <c r="GX269" s="11"/>
      <c r="GY269" s="11"/>
      <c r="GZ269" s="11"/>
      <c r="HA269" s="11"/>
      <c r="HB269" s="11"/>
      <c r="HC269" s="11"/>
      <c r="HD269" s="11"/>
      <c r="HI269" s="12" t="s">
        <v>48</v>
      </c>
      <c r="HJ269" s="12" t="s">
        <v>48</v>
      </c>
      <c r="HK269" s="12" t="s">
        <v>48</v>
      </c>
      <c r="HL269" s="11"/>
      <c r="HM269" s="11"/>
      <c r="HN269" s="11"/>
      <c r="HO269" s="11"/>
      <c r="HP269" s="27"/>
      <c r="HQ269" s="11"/>
      <c r="HR269" s="11" t="s">
        <v>48</v>
      </c>
      <c r="HW269" s="12" t="s">
        <v>48</v>
      </c>
      <c r="HX269" s="12" t="s">
        <v>48</v>
      </c>
      <c r="HY269" s="12" t="s">
        <v>48</v>
      </c>
    </row>
    <row r="270" spans="2:233" x14ac:dyDescent="0.2">
      <c r="B270" s="8">
        <v>44166</v>
      </c>
      <c r="C270" s="11"/>
      <c r="D270" s="11"/>
      <c r="E270" s="11"/>
      <c r="F270" s="11"/>
      <c r="G270" s="27"/>
      <c r="H270" s="11"/>
      <c r="I270" s="11" t="s">
        <v>48</v>
      </c>
      <c r="J270" s="11"/>
      <c r="K270" s="11"/>
      <c r="L270" s="11"/>
      <c r="M270" s="11"/>
      <c r="N270" s="27"/>
      <c r="O270" s="11"/>
      <c r="P270" s="11" t="s">
        <v>48</v>
      </c>
      <c r="Q270" s="11"/>
      <c r="R270" s="11"/>
      <c r="S270" s="11"/>
      <c r="T270" s="11"/>
      <c r="U270" s="27"/>
      <c r="V270" s="11"/>
      <c r="W270" s="11" t="s">
        <v>48</v>
      </c>
      <c r="AB270" s="12" t="s">
        <v>48</v>
      </c>
      <c r="AC270" s="12" t="s">
        <v>48</v>
      </c>
      <c r="AD270" s="12" t="s">
        <v>48</v>
      </c>
      <c r="AE270" s="11"/>
      <c r="AF270" s="11"/>
      <c r="AG270" s="11"/>
      <c r="AH270" s="11"/>
      <c r="AI270" s="27"/>
      <c r="AJ270" s="11"/>
      <c r="AK270" s="11" t="s">
        <v>48</v>
      </c>
      <c r="AP270" s="12" t="s">
        <v>48</v>
      </c>
      <c r="AQ270" s="12" t="s">
        <v>48</v>
      </c>
      <c r="AR270" s="12" t="s">
        <v>48</v>
      </c>
      <c r="AS270" s="11"/>
      <c r="AT270" s="11"/>
      <c r="AU270" s="11"/>
      <c r="AV270" s="11"/>
      <c r="AW270" s="27"/>
      <c r="AX270" s="11"/>
      <c r="AY270" s="11" t="s">
        <v>48</v>
      </c>
      <c r="BD270" s="12" t="s">
        <v>48</v>
      </c>
      <c r="BE270" s="12" t="s">
        <v>48</v>
      </c>
      <c r="BF270" s="12" t="s">
        <v>48</v>
      </c>
      <c r="BG270" s="11"/>
      <c r="BH270" s="11"/>
      <c r="BI270" s="11"/>
      <c r="BJ270" s="11"/>
      <c r="BK270" s="27"/>
      <c r="BL270" s="11"/>
      <c r="BM270" s="11" t="s">
        <v>48</v>
      </c>
      <c r="BR270" s="12" t="s">
        <v>48</v>
      </c>
      <c r="BS270" s="12" t="s">
        <v>48</v>
      </c>
      <c r="BT270" s="12" t="s">
        <v>48</v>
      </c>
      <c r="BU270" s="11"/>
      <c r="BV270" s="11"/>
      <c r="BW270" s="11"/>
      <c r="BX270" s="11"/>
      <c r="BY270" s="27"/>
      <c r="BZ270" s="11"/>
      <c r="CA270" s="11" t="s">
        <v>48</v>
      </c>
      <c r="CF270" s="12" t="s">
        <v>48</v>
      </c>
      <c r="CG270" s="12" t="s">
        <v>48</v>
      </c>
      <c r="CH270" s="12" t="s">
        <v>48</v>
      </c>
      <c r="CI270" s="11"/>
      <c r="CJ270" s="11"/>
      <c r="CK270" s="11"/>
      <c r="CL270" s="11"/>
      <c r="CM270" s="27"/>
      <c r="CN270" s="11"/>
      <c r="CO270" s="11" t="s">
        <v>48</v>
      </c>
      <c r="CT270" s="12" t="s">
        <v>48</v>
      </c>
      <c r="CU270" s="12" t="s">
        <v>48</v>
      </c>
      <c r="CV270" s="12" t="s">
        <v>48</v>
      </c>
      <c r="CW270" s="11"/>
      <c r="CX270" s="11"/>
      <c r="CY270" s="11"/>
      <c r="CZ270" s="11"/>
      <c r="DA270" s="27"/>
      <c r="DB270" s="11"/>
      <c r="DC270" s="11" t="s">
        <v>48</v>
      </c>
      <c r="DH270" s="12" t="s">
        <v>48</v>
      </c>
      <c r="DI270" s="12" t="s">
        <v>48</v>
      </c>
      <c r="DJ270" s="12" t="s">
        <v>48</v>
      </c>
      <c r="DK270" s="11"/>
      <c r="DL270" s="11"/>
      <c r="DM270" s="11"/>
      <c r="DN270" s="11"/>
      <c r="DO270" s="27"/>
      <c r="DP270" s="11"/>
      <c r="DQ270" s="11" t="s">
        <v>48</v>
      </c>
      <c r="DV270" s="12" t="s">
        <v>48</v>
      </c>
      <c r="DW270" s="12" t="s">
        <v>48</v>
      </c>
      <c r="DX270" s="12" t="s">
        <v>48</v>
      </c>
      <c r="DY270" s="11"/>
      <c r="DZ270" s="11"/>
      <c r="EA270" s="11"/>
      <c r="EB270" s="11"/>
      <c r="EC270" s="27"/>
      <c r="ED270" s="11"/>
      <c r="EE270" s="11" t="s">
        <v>48</v>
      </c>
      <c r="EJ270" s="12" t="s">
        <v>48</v>
      </c>
      <c r="EK270" s="12" t="s">
        <v>48</v>
      </c>
      <c r="EL270" s="12" t="s">
        <v>48</v>
      </c>
      <c r="EM270" s="11"/>
      <c r="EN270" s="11"/>
      <c r="EO270" s="11"/>
      <c r="EP270" s="11"/>
      <c r="EQ270" s="27"/>
      <c r="ER270" s="11"/>
      <c r="ES270" s="11" t="s">
        <v>48</v>
      </c>
      <c r="EX270" s="12" t="s">
        <v>48</v>
      </c>
      <c r="EY270" s="12" t="s">
        <v>48</v>
      </c>
      <c r="EZ270" s="12" t="s">
        <v>48</v>
      </c>
      <c r="FA270" s="11"/>
      <c r="FB270" s="11"/>
      <c r="FC270" s="11"/>
      <c r="FD270" s="11"/>
      <c r="FE270" s="27"/>
      <c r="FF270" s="11"/>
      <c r="FG270" s="11" t="s">
        <v>48</v>
      </c>
      <c r="FL270" s="12" t="s">
        <v>48</v>
      </c>
      <c r="FM270" s="12" t="s">
        <v>48</v>
      </c>
      <c r="FN270" s="12" t="s">
        <v>48</v>
      </c>
      <c r="FO270" s="11"/>
      <c r="FP270" s="11"/>
      <c r="FQ270" s="11"/>
      <c r="FR270" s="11"/>
      <c r="FS270" s="27"/>
      <c r="FT270" s="11"/>
      <c r="FU270" s="11" t="s">
        <v>48</v>
      </c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N270" s="12" t="s">
        <v>48</v>
      </c>
      <c r="GO270" s="12" t="s">
        <v>48</v>
      </c>
      <c r="GP270" s="12" t="s">
        <v>48</v>
      </c>
      <c r="GQ270" s="11"/>
      <c r="GR270" s="11"/>
      <c r="GS270" s="11"/>
      <c r="GT270" s="11"/>
      <c r="GU270" s="27"/>
      <c r="GV270" s="11"/>
      <c r="GW270" s="11" t="s">
        <v>48</v>
      </c>
      <c r="GX270" s="11"/>
      <c r="GY270" s="11"/>
      <c r="GZ270" s="11"/>
      <c r="HA270" s="11"/>
      <c r="HB270" s="11"/>
      <c r="HC270" s="11"/>
      <c r="HD270" s="11"/>
      <c r="HI270" s="12" t="s">
        <v>48</v>
      </c>
      <c r="HJ270" s="12" t="s">
        <v>48</v>
      </c>
      <c r="HK270" s="12" t="s">
        <v>48</v>
      </c>
      <c r="HL270" s="11"/>
      <c r="HM270" s="11"/>
      <c r="HN270" s="11"/>
      <c r="HO270" s="11"/>
      <c r="HP270" s="27"/>
      <c r="HQ270" s="11"/>
      <c r="HR270" s="11" t="s">
        <v>48</v>
      </c>
      <c r="HW270" s="12" t="s">
        <v>48</v>
      </c>
      <c r="HX270" s="12" t="s">
        <v>48</v>
      </c>
      <c r="HY270" s="12" t="s">
        <v>48</v>
      </c>
    </row>
    <row r="271" spans="2:233" x14ac:dyDescent="0.2">
      <c r="B271" s="8">
        <v>44167</v>
      </c>
      <c r="C271" s="11"/>
      <c r="D271" s="11"/>
      <c r="E271" s="11"/>
      <c r="F271" s="11"/>
      <c r="G271" s="27"/>
      <c r="H271" s="11"/>
      <c r="I271" s="11" t="s">
        <v>48</v>
      </c>
      <c r="J271" s="11"/>
      <c r="K271" s="11"/>
      <c r="L271" s="11"/>
      <c r="M271" s="11"/>
      <c r="N271" s="27"/>
      <c r="O271" s="11"/>
      <c r="P271" s="11" t="s">
        <v>48</v>
      </c>
      <c r="Q271" s="11"/>
      <c r="R271" s="11"/>
      <c r="S271" s="11"/>
      <c r="T271" s="11"/>
      <c r="U271" s="27"/>
      <c r="V271" s="11"/>
      <c r="W271" s="11" t="s">
        <v>48</v>
      </c>
      <c r="AB271" s="12" t="s">
        <v>48</v>
      </c>
      <c r="AC271" s="12" t="s">
        <v>48</v>
      </c>
      <c r="AD271" s="12" t="s">
        <v>48</v>
      </c>
      <c r="AE271" s="11"/>
      <c r="AF271" s="11"/>
      <c r="AG271" s="11"/>
      <c r="AH271" s="11"/>
      <c r="AI271" s="27"/>
      <c r="AJ271" s="11"/>
      <c r="AK271" s="11" t="s">
        <v>48</v>
      </c>
      <c r="AP271" s="12" t="s">
        <v>48</v>
      </c>
      <c r="AQ271" s="12" t="s">
        <v>48</v>
      </c>
      <c r="AR271" s="12" t="s">
        <v>48</v>
      </c>
      <c r="AS271" s="11"/>
      <c r="AT271" s="11"/>
      <c r="AU271" s="11"/>
      <c r="AV271" s="11"/>
      <c r="AW271" s="27"/>
      <c r="AX271" s="11"/>
      <c r="AY271" s="11" t="s">
        <v>48</v>
      </c>
      <c r="BD271" s="12" t="s">
        <v>48</v>
      </c>
      <c r="BE271" s="12" t="s">
        <v>48</v>
      </c>
      <c r="BF271" s="12" t="s">
        <v>48</v>
      </c>
      <c r="BG271" s="11"/>
      <c r="BH271" s="11"/>
      <c r="BI271" s="11"/>
      <c r="BJ271" s="11"/>
      <c r="BK271" s="27"/>
      <c r="BL271" s="11"/>
      <c r="BM271" s="11" t="s">
        <v>48</v>
      </c>
      <c r="BR271" s="12" t="s">
        <v>48</v>
      </c>
      <c r="BS271" s="12" t="s">
        <v>48</v>
      </c>
      <c r="BT271" s="12" t="s">
        <v>48</v>
      </c>
      <c r="BU271" s="11"/>
      <c r="BV271" s="11"/>
      <c r="BW271" s="11"/>
      <c r="BX271" s="11"/>
      <c r="BY271" s="27"/>
      <c r="BZ271" s="11"/>
      <c r="CA271" s="11" t="s">
        <v>48</v>
      </c>
      <c r="CF271" s="12" t="s">
        <v>48</v>
      </c>
      <c r="CG271" s="12" t="s">
        <v>48</v>
      </c>
      <c r="CH271" s="12" t="s">
        <v>48</v>
      </c>
      <c r="CI271" s="11"/>
      <c r="CJ271" s="11"/>
      <c r="CK271" s="11"/>
      <c r="CL271" s="11"/>
      <c r="CM271" s="27"/>
      <c r="CN271" s="11"/>
      <c r="CO271" s="11" t="s">
        <v>48</v>
      </c>
      <c r="CT271" s="12" t="s">
        <v>48</v>
      </c>
      <c r="CU271" s="12" t="s">
        <v>48</v>
      </c>
      <c r="CV271" s="12" t="s">
        <v>48</v>
      </c>
      <c r="CW271" s="11"/>
      <c r="CX271" s="11"/>
      <c r="CY271" s="11"/>
      <c r="CZ271" s="11"/>
      <c r="DA271" s="27"/>
      <c r="DB271" s="11"/>
      <c r="DC271" s="11" t="s">
        <v>48</v>
      </c>
      <c r="DH271" s="12" t="s">
        <v>48</v>
      </c>
      <c r="DI271" s="12" t="s">
        <v>48</v>
      </c>
      <c r="DJ271" s="12" t="s">
        <v>48</v>
      </c>
      <c r="DK271" s="11"/>
      <c r="DL271" s="11"/>
      <c r="DM271" s="11"/>
      <c r="DN271" s="11"/>
      <c r="DO271" s="27"/>
      <c r="DP271" s="11"/>
      <c r="DQ271" s="11" t="s">
        <v>48</v>
      </c>
      <c r="DV271" s="12" t="s">
        <v>48</v>
      </c>
      <c r="DW271" s="12" t="s">
        <v>48</v>
      </c>
      <c r="DX271" s="12" t="s">
        <v>48</v>
      </c>
      <c r="DY271" s="11"/>
      <c r="DZ271" s="11"/>
      <c r="EA271" s="11"/>
      <c r="EB271" s="11"/>
      <c r="EC271" s="27"/>
      <c r="ED271" s="11"/>
      <c r="EE271" s="11" t="s">
        <v>48</v>
      </c>
      <c r="EJ271" s="12" t="s">
        <v>48</v>
      </c>
      <c r="EK271" s="12" t="s">
        <v>48</v>
      </c>
      <c r="EL271" s="12" t="s">
        <v>48</v>
      </c>
      <c r="EM271" s="11"/>
      <c r="EN271" s="11"/>
      <c r="EO271" s="11"/>
      <c r="EP271" s="11"/>
      <c r="EQ271" s="27"/>
      <c r="ER271" s="11"/>
      <c r="ES271" s="11" t="s">
        <v>48</v>
      </c>
      <c r="EX271" s="12" t="s">
        <v>48</v>
      </c>
      <c r="EY271" s="12" t="s">
        <v>48</v>
      </c>
      <c r="EZ271" s="12" t="s">
        <v>48</v>
      </c>
      <c r="FA271" s="11"/>
      <c r="FB271" s="11"/>
      <c r="FC271" s="11"/>
      <c r="FD271" s="11"/>
      <c r="FE271" s="27"/>
      <c r="FF271" s="11"/>
      <c r="FG271" s="11" t="s">
        <v>48</v>
      </c>
      <c r="FL271" s="12" t="s">
        <v>48</v>
      </c>
      <c r="FM271" s="12" t="s">
        <v>48</v>
      </c>
      <c r="FN271" s="12" t="s">
        <v>48</v>
      </c>
      <c r="FO271" s="11"/>
      <c r="FP271" s="11"/>
      <c r="FQ271" s="11"/>
      <c r="FR271" s="11"/>
      <c r="FS271" s="27"/>
      <c r="FT271" s="11"/>
      <c r="FU271" s="11" t="s">
        <v>48</v>
      </c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N271" s="12" t="s">
        <v>48</v>
      </c>
      <c r="GO271" s="12" t="s">
        <v>48</v>
      </c>
      <c r="GP271" s="12" t="s">
        <v>48</v>
      </c>
      <c r="GQ271" s="11"/>
      <c r="GR271" s="11"/>
      <c r="GS271" s="11"/>
      <c r="GT271" s="11"/>
      <c r="GU271" s="27"/>
      <c r="GV271" s="11"/>
      <c r="GW271" s="11" t="s">
        <v>48</v>
      </c>
      <c r="GX271" s="11"/>
      <c r="GY271" s="11"/>
      <c r="GZ271" s="11"/>
      <c r="HA271" s="11"/>
      <c r="HB271" s="11"/>
      <c r="HC271" s="11"/>
      <c r="HD271" s="11"/>
      <c r="HI271" s="12" t="s">
        <v>48</v>
      </c>
      <c r="HJ271" s="12" t="s">
        <v>48</v>
      </c>
      <c r="HK271" s="12" t="s">
        <v>48</v>
      </c>
      <c r="HL271" s="11"/>
      <c r="HM271" s="11"/>
      <c r="HN271" s="11"/>
      <c r="HO271" s="11"/>
      <c r="HP271" s="27"/>
      <c r="HQ271" s="11"/>
      <c r="HR271" s="11" t="s">
        <v>48</v>
      </c>
      <c r="HW271" s="12" t="s">
        <v>48</v>
      </c>
      <c r="HX271" s="12" t="s">
        <v>48</v>
      </c>
      <c r="HY271" s="12" t="s">
        <v>48</v>
      </c>
    </row>
    <row r="272" spans="2:233" x14ac:dyDescent="0.2">
      <c r="B272" s="8">
        <v>44168</v>
      </c>
      <c r="C272" s="11"/>
      <c r="D272" s="11"/>
      <c r="E272" s="11"/>
      <c r="F272" s="11"/>
      <c r="G272" s="27"/>
      <c r="H272" s="11"/>
      <c r="I272" s="11" t="s">
        <v>48</v>
      </c>
      <c r="J272" s="11"/>
      <c r="K272" s="11"/>
      <c r="L272" s="11"/>
      <c r="M272" s="11"/>
      <c r="N272" s="27"/>
      <c r="O272" s="11"/>
      <c r="P272" s="11" t="s">
        <v>48</v>
      </c>
      <c r="Q272" s="11"/>
      <c r="R272" s="11"/>
      <c r="S272" s="11"/>
      <c r="T272" s="11"/>
      <c r="U272" s="27"/>
      <c r="V272" s="11"/>
      <c r="W272" s="11" t="s">
        <v>48</v>
      </c>
      <c r="AB272" s="12" t="s">
        <v>48</v>
      </c>
      <c r="AC272" s="12" t="s">
        <v>48</v>
      </c>
      <c r="AD272" s="12" t="s">
        <v>48</v>
      </c>
      <c r="AE272" s="11"/>
      <c r="AF272" s="11"/>
      <c r="AG272" s="11"/>
      <c r="AH272" s="11"/>
      <c r="AI272" s="27"/>
      <c r="AJ272" s="11"/>
      <c r="AK272" s="11" t="s">
        <v>48</v>
      </c>
      <c r="AP272" s="12" t="s">
        <v>48</v>
      </c>
      <c r="AQ272" s="12" t="s">
        <v>48</v>
      </c>
      <c r="AR272" s="12" t="s">
        <v>48</v>
      </c>
      <c r="AS272" s="11"/>
      <c r="AT272" s="11"/>
      <c r="AU272" s="11"/>
      <c r="AV272" s="11"/>
      <c r="AW272" s="27"/>
      <c r="AX272" s="11"/>
      <c r="AY272" s="11" t="s">
        <v>48</v>
      </c>
      <c r="BD272" s="12" t="s">
        <v>48</v>
      </c>
      <c r="BE272" s="12" t="s">
        <v>48</v>
      </c>
      <c r="BF272" s="12" t="s">
        <v>48</v>
      </c>
      <c r="BG272" s="11"/>
      <c r="BH272" s="11"/>
      <c r="BI272" s="11"/>
      <c r="BJ272" s="11"/>
      <c r="BK272" s="27"/>
      <c r="BL272" s="11"/>
      <c r="BM272" s="11" t="s">
        <v>48</v>
      </c>
      <c r="BR272" s="12" t="s">
        <v>48</v>
      </c>
      <c r="BS272" s="12" t="s">
        <v>48</v>
      </c>
      <c r="BT272" s="12" t="s">
        <v>48</v>
      </c>
      <c r="BU272" s="11"/>
      <c r="BV272" s="11"/>
      <c r="BW272" s="11"/>
      <c r="BX272" s="11"/>
      <c r="BY272" s="27"/>
      <c r="BZ272" s="11"/>
      <c r="CA272" s="11" t="s">
        <v>48</v>
      </c>
      <c r="CF272" s="12" t="s">
        <v>48</v>
      </c>
      <c r="CG272" s="12" t="s">
        <v>48</v>
      </c>
      <c r="CH272" s="12" t="s">
        <v>48</v>
      </c>
      <c r="CI272" s="11"/>
      <c r="CJ272" s="11"/>
      <c r="CK272" s="11"/>
      <c r="CL272" s="11"/>
      <c r="CM272" s="27"/>
      <c r="CN272" s="11"/>
      <c r="CO272" s="11" t="s">
        <v>48</v>
      </c>
      <c r="CT272" s="12" t="s">
        <v>48</v>
      </c>
      <c r="CU272" s="12" t="s">
        <v>48</v>
      </c>
      <c r="CV272" s="12" t="s">
        <v>48</v>
      </c>
      <c r="CW272" s="11"/>
      <c r="CX272" s="11"/>
      <c r="CY272" s="11"/>
      <c r="CZ272" s="11"/>
      <c r="DA272" s="27"/>
      <c r="DB272" s="11"/>
      <c r="DC272" s="11" t="s">
        <v>48</v>
      </c>
      <c r="DH272" s="12" t="s">
        <v>48</v>
      </c>
      <c r="DI272" s="12" t="s">
        <v>48</v>
      </c>
      <c r="DJ272" s="12" t="s">
        <v>48</v>
      </c>
      <c r="DK272" s="11"/>
      <c r="DL272" s="11"/>
      <c r="DM272" s="11"/>
      <c r="DN272" s="11"/>
      <c r="DO272" s="27"/>
      <c r="DP272" s="11"/>
      <c r="DQ272" s="11" t="s">
        <v>48</v>
      </c>
      <c r="DV272" s="12" t="s">
        <v>48</v>
      </c>
      <c r="DW272" s="12" t="s">
        <v>48</v>
      </c>
      <c r="DX272" s="12" t="s">
        <v>48</v>
      </c>
      <c r="DY272" s="11"/>
      <c r="DZ272" s="11"/>
      <c r="EA272" s="11"/>
      <c r="EB272" s="11"/>
      <c r="EC272" s="27"/>
      <c r="ED272" s="11"/>
      <c r="EE272" s="11" t="s">
        <v>48</v>
      </c>
      <c r="EJ272" s="12" t="s">
        <v>48</v>
      </c>
      <c r="EK272" s="12" t="s">
        <v>48</v>
      </c>
      <c r="EL272" s="12" t="s">
        <v>48</v>
      </c>
      <c r="EM272" s="11"/>
      <c r="EN272" s="11"/>
      <c r="EO272" s="11"/>
      <c r="EP272" s="11"/>
      <c r="EQ272" s="27"/>
      <c r="ER272" s="11"/>
      <c r="ES272" s="11" t="s">
        <v>48</v>
      </c>
      <c r="EX272" s="12" t="s">
        <v>48</v>
      </c>
      <c r="EY272" s="12" t="s">
        <v>48</v>
      </c>
      <c r="EZ272" s="12" t="s">
        <v>48</v>
      </c>
      <c r="FA272" s="11"/>
      <c r="FB272" s="11"/>
      <c r="FC272" s="11"/>
      <c r="FD272" s="11"/>
      <c r="FE272" s="27"/>
      <c r="FF272" s="11"/>
      <c r="FG272" s="11" t="s">
        <v>48</v>
      </c>
      <c r="FL272" s="12" t="s">
        <v>48</v>
      </c>
      <c r="FM272" s="12" t="s">
        <v>48</v>
      </c>
      <c r="FN272" s="12" t="s">
        <v>48</v>
      </c>
      <c r="FO272" s="11"/>
      <c r="FP272" s="11"/>
      <c r="FQ272" s="11"/>
      <c r="FR272" s="11"/>
      <c r="FS272" s="27"/>
      <c r="FT272" s="11"/>
      <c r="FU272" s="11" t="s">
        <v>48</v>
      </c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N272" s="12" t="s">
        <v>48</v>
      </c>
      <c r="GO272" s="12" t="s">
        <v>48</v>
      </c>
      <c r="GP272" s="12" t="s">
        <v>48</v>
      </c>
      <c r="GQ272" s="11"/>
      <c r="GR272" s="11"/>
      <c r="GS272" s="11"/>
      <c r="GT272" s="11"/>
      <c r="GU272" s="27"/>
      <c r="GV272" s="11"/>
      <c r="GW272" s="11" t="s">
        <v>48</v>
      </c>
      <c r="GX272" s="11"/>
      <c r="GY272" s="11"/>
      <c r="GZ272" s="11"/>
      <c r="HA272" s="11"/>
      <c r="HB272" s="11"/>
      <c r="HC272" s="11"/>
      <c r="HD272" s="11"/>
      <c r="HI272" s="12" t="s">
        <v>48</v>
      </c>
      <c r="HJ272" s="12" t="s">
        <v>48</v>
      </c>
      <c r="HK272" s="12" t="s">
        <v>48</v>
      </c>
      <c r="HL272" s="11"/>
      <c r="HM272" s="11"/>
      <c r="HN272" s="11"/>
      <c r="HO272" s="11"/>
      <c r="HP272" s="27"/>
      <c r="HQ272" s="11"/>
      <c r="HR272" s="11" t="s">
        <v>48</v>
      </c>
      <c r="HW272" s="12" t="s">
        <v>48</v>
      </c>
      <c r="HX272" s="12" t="s">
        <v>48</v>
      </c>
      <c r="HY272" s="12" t="s">
        <v>48</v>
      </c>
    </row>
    <row r="273" spans="2:233" x14ac:dyDescent="0.2">
      <c r="B273" s="8">
        <v>44169</v>
      </c>
      <c r="C273" s="11"/>
      <c r="D273" s="11"/>
      <c r="E273" s="11"/>
      <c r="F273" s="11"/>
      <c r="G273" s="27"/>
      <c r="H273" s="11"/>
      <c r="I273" s="11" t="s">
        <v>48</v>
      </c>
      <c r="J273" s="11"/>
      <c r="K273" s="11"/>
      <c r="L273" s="11"/>
      <c r="M273" s="11"/>
      <c r="N273" s="27"/>
      <c r="O273" s="11"/>
      <c r="P273" s="11" t="s">
        <v>48</v>
      </c>
      <c r="Q273" s="11"/>
      <c r="R273" s="11"/>
      <c r="S273" s="11"/>
      <c r="T273" s="11"/>
      <c r="U273" s="27"/>
      <c r="V273" s="11"/>
      <c r="W273" s="11" t="s">
        <v>48</v>
      </c>
      <c r="AB273" s="12" t="s">
        <v>48</v>
      </c>
      <c r="AC273" s="12" t="s">
        <v>48</v>
      </c>
      <c r="AD273" s="12" t="s">
        <v>48</v>
      </c>
      <c r="AE273" s="11"/>
      <c r="AF273" s="11"/>
      <c r="AG273" s="11"/>
      <c r="AH273" s="11"/>
      <c r="AI273" s="27"/>
      <c r="AJ273" s="11"/>
      <c r="AK273" s="11" t="s">
        <v>48</v>
      </c>
      <c r="AP273" s="12" t="s">
        <v>48</v>
      </c>
      <c r="AQ273" s="12" t="s">
        <v>48</v>
      </c>
      <c r="AR273" s="12" t="s">
        <v>48</v>
      </c>
      <c r="AS273" s="11"/>
      <c r="AT273" s="11"/>
      <c r="AU273" s="11"/>
      <c r="AV273" s="11"/>
      <c r="AW273" s="27"/>
      <c r="AX273" s="11"/>
      <c r="AY273" s="11" t="s">
        <v>48</v>
      </c>
      <c r="BD273" s="12" t="s">
        <v>48</v>
      </c>
      <c r="BE273" s="12" t="s">
        <v>48</v>
      </c>
      <c r="BF273" s="12" t="s">
        <v>48</v>
      </c>
      <c r="BG273" s="11"/>
      <c r="BH273" s="11"/>
      <c r="BI273" s="11"/>
      <c r="BJ273" s="11"/>
      <c r="BK273" s="27"/>
      <c r="BL273" s="11"/>
      <c r="BM273" s="11" t="s">
        <v>48</v>
      </c>
      <c r="BR273" s="12" t="s">
        <v>48</v>
      </c>
      <c r="BS273" s="12" t="s">
        <v>48</v>
      </c>
      <c r="BT273" s="12" t="s">
        <v>48</v>
      </c>
      <c r="BU273" s="11"/>
      <c r="BV273" s="11"/>
      <c r="BW273" s="11"/>
      <c r="BX273" s="11"/>
      <c r="BY273" s="27"/>
      <c r="BZ273" s="11"/>
      <c r="CA273" s="11" t="s">
        <v>48</v>
      </c>
      <c r="CF273" s="12" t="s">
        <v>48</v>
      </c>
      <c r="CG273" s="12" t="s">
        <v>48</v>
      </c>
      <c r="CH273" s="12" t="s">
        <v>48</v>
      </c>
      <c r="CI273" s="11"/>
      <c r="CJ273" s="11"/>
      <c r="CK273" s="11"/>
      <c r="CL273" s="11"/>
      <c r="CM273" s="27"/>
      <c r="CN273" s="11"/>
      <c r="CO273" s="11" t="s">
        <v>48</v>
      </c>
      <c r="CT273" s="12" t="s">
        <v>48</v>
      </c>
      <c r="CU273" s="12" t="s">
        <v>48</v>
      </c>
      <c r="CV273" s="12" t="s">
        <v>48</v>
      </c>
      <c r="CW273" s="11"/>
      <c r="CX273" s="11"/>
      <c r="CY273" s="11"/>
      <c r="CZ273" s="11"/>
      <c r="DA273" s="27"/>
      <c r="DB273" s="11"/>
      <c r="DC273" s="11" t="s">
        <v>48</v>
      </c>
      <c r="DH273" s="12" t="s">
        <v>48</v>
      </c>
      <c r="DI273" s="12" t="s">
        <v>48</v>
      </c>
      <c r="DJ273" s="12" t="s">
        <v>48</v>
      </c>
      <c r="DK273" s="11"/>
      <c r="DL273" s="11"/>
      <c r="DM273" s="11"/>
      <c r="DN273" s="11"/>
      <c r="DO273" s="27"/>
      <c r="DP273" s="11"/>
      <c r="DQ273" s="11" t="s">
        <v>48</v>
      </c>
      <c r="DV273" s="12" t="s">
        <v>48</v>
      </c>
      <c r="DW273" s="12" t="s">
        <v>48</v>
      </c>
      <c r="DX273" s="12" t="s">
        <v>48</v>
      </c>
      <c r="DY273" s="11"/>
      <c r="DZ273" s="11"/>
      <c r="EA273" s="11"/>
      <c r="EB273" s="11"/>
      <c r="EC273" s="27"/>
      <c r="ED273" s="11"/>
      <c r="EE273" s="11" t="s">
        <v>48</v>
      </c>
      <c r="EJ273" s="12" t="s">
        <v>48</v>
      </c>
      <c r="EK273" s="12" t="s">
        <v>48</v>
      </c>
      <c r="EL273" s="12" t="s">
        <v>48</v>
      </c>
      <c r="EM273" s="11"/>
      <c r="EN273" s="11"/>
      <c r="EO273" s="11"/>
      <c r="EP273" s="11"/>
      <c r="EQ273" s="27"/>
      <c r="ER273" s="11"/>
      <c r="ES273" s="11" t="s">
        <v>48</v>
      </c>
      <c r="EX273" s="12" t="s">
        <v>48</v>
      </c>
      <c r="EY273" s="12" t="s">
        <v>48</v>
      </c>
      <c r="EZ273" s="12" t="s">
        <v>48</v>
      </c>
      <c r="FA273" s="11"/>
      <c r="FB273" s="11"/>
      <c r="FC273" s="11"/>
      <c r="FD273" s="11"/>
      <c r="FE273" s="27"/>
      <c r="FF273" s="11"/>
      <c r="FG273" s="11" t="s">
        <v>48</v>
      </c>
      <c r="FL273" s="12" t="s">
        <v>48</v>
      </c>
      <c r="FM273" s="12" t="s">
        <v>48</v>
      </c>
      <c r="FN273" s="12" t="s">
        <v>48</v>
      </c>
      <c r="FO273" s="11"/>
      <c r="FP273" s="11"/>
      <c r="FQ273" s="11"/>
      <c r="FR273" s="11"/>
      <c r="FS273" s="27"/>
      <c r="FT273" s="11"/>
      <c r="FU273" s="11" t="s">
        <v>48</v>
      </c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N273" s="12" t="s">
        <v>48</v>
      </c>
      <c r="GO273" s="12" t="s">
        <v>48</v>
      </c>
      <c r="GP273" s="12" t="s">
        <v>48</v>
      </c>
      <c r="GQ273" s="11"/>
      <c r="GR273" s="11"/>
      <c r="GS273" s="11"/>
      <c r="GT273" s="11"/>
      <c r="GU273" s="27"/>
      <c r="GV273" s="11"/>
      <c r="GW273" s="11" t="s">
        <v>48</v>
      </c>
      <c r="GX273" s="11"/>
      <c r="GY273" s="11"/>
      <c r="GZ273" s="11"/>
      <c r="HA273" s="11"/>
      <c r="HB273" s="11"/>
      <c r="HC273" s="11"/>
      <c r="HD273" s="11"/>
      <c r="HI273" s="12" t="s">
        <v>48</v>
      </c>
      <c r="HJ273" s="12" t="s">
        <v>48</v>
      </c>
      <c r="HK273" s="12" t="s">
        <v>48</v>
      </c>
      <c r="HL273" s="11"/>
      <c r="HM273" s="11"/>
      <c r="HN273" s="11"/>
      <c r="HO273" s="11"/>
      <c r="HP273" s="27"/>
      <c r="HQ273" s="11"/>
      <c r="HR273" s="11" t="s">
        <v>48</v>
      </c>
      <c r="HW273" s="12" t="s">
        <v>48</v>
      </c>
      <c r="HX273" s="12" t="s">
        <v>48</v>
      </c>
      <c r="HY273" s="12" t="s">
        <v>48</v>
      </c>
    </row>
    <row r="274" spans="2:233" x14ac:dyDescent="0.2">
      <c r="B274" s="8">
        <v>44170</v>
      </c>
      <c r="C274" s="11"/>
      <c r="D274" s="11"/>
      <c r="E274" s="11"/>
      <c r="F274" s="11"/>
      <c r="G274" s="27"/>
      <c r="H274" s="11"/>
      <c r="I274" s="11" t="s">
        <v>48</v>
      </c>
      <c r="J274" s="11"/>
      <c r="K274" s="11"/>
      <c r="L274" s="11"/>
      <c r="M274" s="11"/>
      <c r="N274" s="27"/>
      <c r="O274" s="11"/>
      <c r="P274" s="11" t="s">
        <v>48</v>
      </c>
      <c r="Q274" s="11"/>
      <c r="R274" s="11"/>
      <c r="S274" s="11"/>
      <c r="T274" s="11"/>
      <c r="U274" s="27"/>
      <c r="V274" s="11"/>
      <c r="W274" s="11" t="s">
        <v>48</v>
      </c>
      <c r="AB274" s="12" t="s">
        <v>48</v>
      </c>
      <c r="AC274" s="12" t="s">
        <v>48</v>
      </c>
      <c r="AD274" s="12" t="s">
        <v>48</v>
      </c>
      <c r="AE274" s="11"/>
      <c r="AF274" s="11"/>
      <c r="AG274" s="11"/>
      <c r="AH274" s="11"/>
      <c r="AI274" s="27"/>
      <c r="AJ274" s="11"/>
      <c r="AK274" s="11" t="s">
        <v>48</v>
      </c>
      <c r="AP274" s="12" t="s">
        <v>48</v>
      </c>
      <c r="AQ274" s="12" t="s">
        <v>48</v>
      </c>
      <c r="AR274" s="12" t="s">
        <v>48</v>
      </c>
      <c r="AS274" s="11"/>
      <c r="AT274" s="11"/>
      <c r="AU274" s="11"/>
      <c r="AV274" s="11"/>
      <c r="AW274" s="27"/>
      <c r="AX274" s="11"/>
      <c r="AY274" s="11" t="s">
        <v>48</v>
      </c>
      <c r="BD274" s="12" t="s">
        <v>48</v>
      </c>
      <c r="BE274" s="12" t="s">
        <v>48</v>
      </c>
      <c r="BF274" s="12" t="s">
        <v>48</v>
      </c>
      <c r="BG274" s="11"/>
      <c r="BH274" s="11"/>
      <c r="BI274" s="11"/>
      <c r="BJ274" s="11"/>
      <c r="BK274" s="27"/>
      <c r="BL274" s="11"/>
      <c r="BM274" s="11" t="s">
        <v>48</v>
      </c>
      <c r="BR274" s="12" t="s">
        <v>48</v>
      </c>
      <c r="BS274" s="12" t="s">
        <v>48</v>
      </c>
      <c r="BT274" s="12" t="s">
        <v>48</v>
      </c>
      <c r="BU274" s="11"/>
      <c r="BV274" s="11"/>
      <c r="BW274" s="11"/>
      <c r="BX274" s="11"/>
      <c r="BY274" s="27"/>
      <c r="BZ274" s="11"/>
      <c r="CA274" s="11" t="s">
        <v>48</v>
      </c>
      <c r="CF274" s="12" t="s">
        <v>48</v>
      </c>
      <c r="CG274" s="12" t="s">
        <v>48</v>
      </c>
      <c r="CH274" s="12" t="s">
        <v>48</v>
      </c>
      <c r="CI274" s="11"/>
      <c r="CJ274" s="11"/>
      <c r="CK274" s="11"/>
      <c r="CL274" s="11"/>
      <c r="CM274" s="27"/>
      <c r="CN274" s="11"/>
      <c r="CO274" s="11" t="s">
        <v>48</v>
      </c>
      <c r="CT274" s="12" t="s">
        <v>48</v>
      </c>
      <c r="CU274" s="12" t="s">
        <v>48</v>
      </c>
      <c r="CV274" s="12" t="s">
        <v>48</v>
      </c>
      <c r="CW274" s="11"/>
      <c r="CX274" s="11"/>
      <c r="CY274" s="11"/>
      <c r="CZ274" s="11"/>
      <c r="DA274" s="27"/>
      <c r="DB274" s="11"/>
      <c r="DC274" s="11" t="s">
        <v>48</v>
      </c>
      <c r="DH274" s="12" t="s">
        <v>48</v>
      </c>
      <c r="DI274" s="12" t="s">
        <v>48</v>
      </c>
      <c r="DJ274" s="12" t="s">
        <v>48</v>
      </c>
      <c r="DK274" s="11"/>
      <c r="DL274" s="11"/>
      <c r="DM274" s="11"/>
      <c r="DN274" s="11"/>
      <c r="DO274" s="27"/>
      <c r="DP274" s="11"/>
      <c r="DQ274" s="11" t="s">
        <v>48</v>
      </c>
      <c r="DV274" s="12" t="s">
        <v>48</v>
      </c>
      <c r="DW274" s="12" t="s">
        <v>48</v>
      </c>
      <c r="DX274" s="12" t="s">
        <v>48</v>
      </c>
      <c r="DY274" s="11"/>
      <c r="DZ274" s="11"/>
      <c r="EA274" s="11"/>
      <c r="EB274" s="11"/>
      <c r="EC274" s="27"/>
      <c r="ED274" s="11"/>
      <c r="EE274" s="11" t="s">
        <v>48</v>
      </c>
      <c r="EJ274" s="12" t="s">
        <v>48</v>
      </c>
      <c r="EK274" s="12" t="s">
        <v>48</v>
      </c>
      <c r="EL274" s="12" t="s">
        <v>48</v>
      </c>
      <c r="EM274" s="11"/>
      <c r="EN274" s="11"/>
      <c r="EO274" s="11"/>
      <c r="EP274" s="11"/>
      <c r="EQ274" s="27"/>
      <c r="ER274" s="11"/>
      <c r="ES274" s="11" t="s">
        <v>48</v>
      </c>
      <c r="EX274" s="12" t="s">
        <v>48</v>
      </c>
      <c r="EY274" s="12" t="s">
        <v>48</v>
      </c>
      <c r="EZ274" s="12" t="s">
        <v>48</v>
      </c>
      <c r="FA274" s="11"/>
      <c r="FB274" s="11"/>
      <c r="FC274" s="11"/>
      <c r="FD274" s="11"/>
      <c r="FE274" s="27"/>
      <c r="FF274" s="11"/>
      <c r="FG274" s="11" t="s">
        <v>48</v>
      </c>
      <c r="FL274" s="12" t="s">
        <v>48</v>
      </c>
      <c r="FM274" s="12" t="s">
        <v>48</v>
      </c>
      <c r="FN274" s="12" t="s">
        <v>48</v>
      </c>
      <c r="FO274" s="11"/>
      <c r="FP274" s="11"/>
      <c r="FQ274" s="11"/>
      <c r="FR274" s="11"/>
      <c r="FS274" s="27"/>
      <c r="FT274" s="11"/>
      <c r="FU274" s="11" t="s">
        <v>48</v>
      </c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N274" s="12" t="s">
        <v>48</v>
      </c>
      <c r="GO274" s="12" t="s">
        <v>48</v>
      </c>
      <c r="GP274" s="12" t="s">
        <v>48</v>
      </c>
      <c r="GQ274" s="11"/>
      <c r="GR274" s="11"/>
      <c r="GS274" s="11"/>
      <c r="GT274" s="11"/>
      <c r="GU274" s="27"/>
      <c r="GV274" s="11"/>
      <c r="GW274" s="11" t="s">
        <v>48</v>
      </c>
      <c r="GX274" s="11"/>
      <c r="GY274" s="11"/>
      <c r="GZ274" s="11"/>
      <c r="HA274" s="11"/>
      <c r="HB274" s="11"/>
      <c r="HC274" s="11"/>
      <c r="HD274" s="11"/>
      <c r="HI274" s="12" t="s">
        <v>48</v>
      </c>
      <c r="HJ274" s="12" t="s">
        <v>48</v>
      </c>
      <c r="HK274" s="12" t="s">
        <v>48</v>
      </c>
      <c r="HL274" s="11"/>
      <c r="HM274" s="11"/>
      <c r="HN274" s="11"/>
      <c r="HO274" s="11"/>
      <c r="HP274" s="27"/>
      <c r="HQ274" s="11"/>
      <c r="HR274" s="11" t="s">
        <v>48</v>
      </c>
      <c r="HW274" s="12" t="s">
        <v>48</v>
      </c>
      <c r="HX274" s="12" t="s">
        <v>48</v>
      </c>
      <c r="HY274" s="12" t="s">
        <v>48</v>
      </c>
    </row>
    <row r="275" spans="2:233" x14ac:dyDescent="0.2">
      <c r="B275" s="8">
        <v>44171</v>
      </c>
      <c r="C275" s="11"/>
      <c r="D275" s="11"/>
      <c r="E275" s="11"/>
      <c r="F275" s="11"/>
      <c r="G275" s="27"/>
      <c r="H275" s="11"/>
      <c r="I275" s="11" t="s">
        <v>48</v>
      </c>
      <c r="J275" s="11"/>
      <c r="K275" s="11"/>
      <c r="L275" s="11"/>
      <c r="M275" s="11"/>
      <c r="N275" s="27"/>
      <c r="O275" s="11"/>
      <c r="P275" s="11" t="s">
        <v>48</v>
      </c>
      <c r="Q275" s="11"/>
      <c r="R275" s="11"/>
      <c r="S275" s="11"/>
      <c r="T275" s="11"/>
      <c r="U275" s="27"/>
      <c r="V275" s="11"/>
      <c r="W275" s="11" t="s">
        <v>48</v>
      </c>
      <c r="AB275" s="12" t="s">
        <v>48</v>
      </c>
      <c r="AC275" s="12" t="s">
        <v>48</v>
      </c>
      <c r="AD275" s="12" t="s">
        <v>48</v>
      </c>
      <c r="AE275" s="11"/>
      <c r="AF275" s="11"/>
      <c r="AG275" s="11"/>
      <c r="AH275" s="11"/>
      <c r="AI275" s="27"/>
      <c r="AJ275" s="11"/>
      <c r="AK275" s="11" t="s">
        <v>48</v>
      </c>
      <c r="AP275" s="12" t="s">
        <v>48</v>
      </c>
      <c r="AQ275" s="12" t="s">
        <v>48</v>
      </c>
      <c r="AR275" s="12" t="s">
        <v>48</v>
      </c>
      <c r="AS275" s="11"/>
      <c r="AT275" s="11"/>
      <c r="AU275" s="11"/>
      <c r="AV275" s="11"/>
      <c r="AW275" s="27"/>
      <c r="AX275" s="11"/>
      <c r="AY275" s="11" t="s">
        <v>48</v>
      </c>
      <c r="BD275" s="12" t="s">
        <v>48</v>
      </c>
      <c r="BE275" s="12" t="s">
        <v>48</v>
      </c>
      <c r="BF275" s="12" t="s">
        <v>48</v>
      </c>
      <c r="BG275" s="11"/>
      <c r="BH275" s="11"/>
      <c r="BI275" s="11"/>
      <c r="BJ275" s="11"/>
      <c r="BK275" s="27"/>
      <c r="BL275" s="11"/>
      <c r="BM275" s="11" t="s">
        <v>48</v>
      </c>
      <c r="BR275" s="12" t="s">
        <v>48</v>
      </c>
      <c r="BS275" s="12" t="s">
        <v>48</v>
      </c>
      <c r="BT275" s="12" t="s">
        <v>48</v>
      </c>
      <c r="BU275" s="11"/>
      <c r="BV275" s="11"/>
      <c r="BW275" s="11"/>
      <c r="BX275" s="11"/>
      <c r="BY275" s="27"/>
      <c r="BZ275" s="11"/>
      <c r="CA275" s="11" t="s">
        <v>48</v>
      </c>
      <c r="CF275" s="12" t="s">
        <v>48</v>
      </c>
      <c r="CG275" s="12" t="s">
        <v>48</v>
      </c>
      <c r="CH275" s="12" t="s">
        <v>48</v>
      </c>
      <c r="CI275" s="11"/>
      <c r="CJ275" s="11"/>
      <c r="CK275" s="11"/>
      <c r="CL275" s="11"/>
      <c r="CM275" s="27"/>
      <c r="CN275" s="11"/>
      <c r="CO275" s="11" t="s">
        <v>48</v>
      </c>
      <c r="CT275" s="12" t="s">
        <v>48</v>
      </c>
      <c r="CU275" s="12" t="s">
        <v>48</v>
      </c>
      <c r="CV275" s="12" t="s">
        <v>48</v>
      </c>
      <c r="CW275" s="11"/>
      <c r="CX275" s="11"/>
      <c r="CY275" s="11"/>
      <c r="CZ275" s="11"/>
      <c r="DA275" s="27"/>
      <c r="DB275" s="11"/>
      <c r="DC275" s="11" t="s">
        <v>48</v>
      </c>
      <c r="DH275" s="12" t="s">
        <v>48</v>
      </c>
      <c r="DI275" s="12" t="s">
        <v>48</v>
      </c>
      <c r="DJ275" s="12" t="s">
        <v>48</v>
      </c>
      <c r="DK275" s="11"/>
      <c r="DL275" s="11"/>
      <c r="DM275" s="11"/>
      <c r="DN275" s="11"/>
      <c r="DO275" s="27"/>
      <c r="DP275" s="11"/>
      <c r="DQ275" s="11" t="s">
        <v>48</v>
      </c>
      <c r="DV275" s="12" t="s">
        <v>48</v>
      </c>
      <c r="DW275" s="12" t="s">
        <v>48</v>
      </c>
      <c r="DX275" s="12" t="s">
        <v>48</v>
      </c>
      <c r="DY275" s="11"/>
      <c r="DZ275" s="11"/>
      <c r="EA275" s="11"/>
      <c r="EB275" s="11"/>
      <c r="EC275" s="27"/>
      <c r="ED275" s="11"/>
      <c r="EE275" s="11" t="s">
        <v>48</v>
      </c>
      <c r="EJ275" s="12" t="s">
        <v>48</v>
      </c>
      <c r="EK275" s="12" t="s">
        <v>48</v>
      </c>
      <c r="EL275" s="12" t="s">
        <v>48</v>
      </c>
      <c r="EM275" s="11"/>
      <c r="EN275" s="11"/>
      <c r="EO275" s="11"/>
      <c r="EP275" s="11"/>
      <c r="EQ275" s="27"/>
      <c r="ER275" s="11"/>
      <c r="ES275" s="11" t="s">
        <v>48</v>
      </c>
      <c r="EX275" s="12" t="s">
        <v>48</v>
      </c>
      <c r="EY275" s="12" t="s">
        <v>48</v>
      </c>
      <c r="EZ275" s="12" t="s">
        <v>48</v>
      </c>
      <c r="FA275" s="11"/>
      <c r="FB275" s="11"/>
      <c r="FC275" s="11"/>
      <c r="FD275" s="11"/>
      <c r="FE275" s="27"/>
      <c r="FF275" s="11"/>
      <c r="FG275" s="11" t="s">
        <v>48</v>
      </c>
      <c r="FL275" s="12" t="s">
        <v>48</v>
      </c>
      <c r="FM275" s="12" t="s">
        <v>48</v>
      </c>
      <c r="FN275" s="12" t="s">
        <v>48</v>
      </c>
      <c r="FO275" s="11"/>
      <c r="FP275" s="11"/>
      <c r="FQ275" s="11"/>
      <c r="FR275" s="11"/>
      <c r="FS275" s="27"/>
      <c r="FT275" s="11"/>
      <c r="FU275" s="11" t="s">
        <v>48</v>
      </c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N275" s="12" t="s">
        <v>48</v>
      </c>
      <c r="GO275" s="12" t="s">
        <v>48</v>
      </c>
      <c r="GP275" s="12" t="s">
        <v>48</v>
      </c>
      <c r="GQ275" s="11"/>
      <c r="GR275" s="11"/>
      <c r="GS275" s="11"/>
      <c r="GT275" s="11"/>
      <c r="GU275" s="27"/>
      <c r="GV275" s="11"/>
      <c r="GW275" s="11" t="s">
        <v>48</v>
      </c>
      <c r="GX275" s="11"/>
      <c r="GY275" s="11"/>
      <c r="GZ275" s="11"/>
      <c r="HA275" s="11"/>
      <c r="HB275" s="11"/>
      <c r="HC275" s="11"/>
      <c r="HD275" s="11"/>
      <c r="HI275" s="12" t="s">
        <v>48</v>
      </c>
      <c r="HJ275" s="12" t="s">
        <v>48</v>
      </c>
      <c r="HK275" s="12" t="s">
        <v>48</v>
      </c>
      <c r="HL275" s="11"/>
      <c r="HM275" s="11"/>
      <c r="HN275" s="11"/>
      <c r="HO275" s="11"/>
      <c r="HP275" s="27"/>
      <c r="HQ275" s="11"/>
      <c r="HR275" s="11" t="s">
        <v>48</v>
      </c>
      <c r="HW275" s="12" t="s">
        <v>48</v>
      </c>
      <c r="HX275" s="12" t="s">
        <v>48</v>
      </c>
      <c r="HY275" s="12" t="s">
        <v>48</v>
      </c>
    </row>
    <row r="276" spans="2:233" x14ac:dyDescent="0.2">
      <c r="B276" s="8">
        <v>44172</v>
      </c>
      <c r="C276" s="11"/>
      <c r="D276" s="11"/>
      <c r="E276" s="11"/>
      <c r="F276" s="11"/>
      <c r="G276" s="27"/>
      <c r="H276" s="11"/>
      <c r="I276" s="11" t="s">
        <v>48</v>
      </c>
      <c r="J276" s="11"/>
      <c r="K276" s="11"/>
      <c r="L276" s="11"/>
      <c r="M276" s="11"/>
      <c r="N276" s="27"/>
      <c r="O276" s="11"/>
      <c r="P276" s="11" t="s">
        <v>48</v>
      </c>
      <c r="Q276" s="11"/>
      <c r="R276" s="11"/>
      <c r="S276" s="11"/>
      <c r="T276" s="11"/>
      <c r="U276" s="27"/>
      <c r="V276" s="11"/>
      <c r="W276" s="11" t="s">
        <v>48</v>
      </c>
      <c r="AB276" s="12" t="s">
        <v>48</v>
      </c>
      <c r="AC276" s="12" t="s">
        <v>48</v>
      </c>
      <c r="AD276" s="12" t="s">
        <v>48</v>
      </c>
      <c r="AE276" s="11"/>
      <c r="AF276" s="11"/>
      <c r="AG276" s="11"/>
      <c r="AH276" s="11"/>
      <c r="AI276" s="27"/>
      <c r="AJ276" s="11"/>
      <c r="AK276" s="11" t="s">
        <v>48</v>
      </c>
      <c r="AP276" s="12" t="s">
        <v>48</v>
      </c>
      <c r="AQ276" s="12" t="s">
        <v>48</v>
      </c>
      <c r="AR276" s="12" t="s">
        <v>48</v>
      </c>
      <c r="AS276" s="11"/>
      <c r="AT276" s="11"/>
      <c r="AU276" s="11"/>
      <c r="AV276" s="11"/>
      <c r="AW276" s="27"/>
      <c r="AX276" s="11"/>
      <c r="AY276" s="11" t="s">
        <v>48</v>
      </c>
      <c r="BD276" s="12" t="s">
        <v>48</v>
      </c>
      <c r="BE276" s="12" t="s">
        <v>48</v>
      </c>
      <c r="BF276" s="12" t="s">
        <v>48</v>
      </c>
      <c r="BG276" s="11"/>
      <c r="BH276" s="11"/>
      <c r="BI276" s="11"/>
      <c r="BJ276" s="11"/>
      <c r="BK276" s="27"/>
      <c r="BL276" s="11"/>
      <c r="BM276" s="11" t="s">
        <v>48</v>
      </c>
      <c r="BR276" s="12" t="s">
        <v>48</v>
      </c>
      <c r="BS276" s="12" t="s">
        <v>48</v>
      </c>
      <c r="BT276" s="12" t="s">
        <v>48</v>
      </c>
      <c r="BU276" s="11"/>
      <c r="BV276" s="11"/>
      <c r="BW276" s="11"/>
      <c r="BX276" s="11"/>
      <c r="BY276" s="27"/>
      <c r="BZ276" s="11"/>
      <c r="CA276" s="11" t="s">
        <v>48</v>
      </c>
      <c r="CF276" s="12" t="s">
        <v>48</v>
      </c>
      <c r="CG276" s="12" t="s">
        <v>48</v>
      </c>
      <c r="CH276" s="12" t="s">
        <v>48</v>
      </c>
      <c r="CI276" s="11"/>
      <c r="CJ276" s="11"/>
      <c r="CK276" s="11"/>
      <c r="CL276" s="11"/>
      <c r="CM276" s="27"/>
      <c r="CN276" s="11"/>
      <c r="CO276" s="11" t="s">
        <v>48</v>
      </c>
      <c r="CT276" s="12" t="s">
        <v>48</v>
      </c>
      <c r="CU276" s="12" t="s">
        <v>48</v>
      </c>
      <c r="CV276" s="12" t="s">
        <v>48</v>
      </c>
      <c r="CW276" s="11"/>
      <c r="CX276" s="11"/>
      <c r="CY276" s="11"/>
      <c r="CZ276" s="11"/>
      <c r="DA276" s="27"/>
      <c r="DB276" s="11"/>
      <c r="DC276" s="11" t="s">
        <v>48</v>
      </c>
      <c r="DH276" s="12" t="s">
        <v>48</v>
      </c>
      <c r="DI276" s="12" t="s">
        <v>48</v>
      </c>
      <c r="DJ276" s="12" t="s">
        <v>48</v>
      </c>
      <c r="DK276" s="11"/>
      <c r="DL276" s="11"/>
      <c r="DM276" s="11"/>
      <c r="DN276" s="11"/>
      <c r="DO276" s="27"/>
      <c r="DP276" s="11"/>
      <c r="DQ276" s="11" t="s">
        <v>48</v>
      </c>
      <c r="DV276" s="12" t="s">
        <v>48</v>
      </c>
      <c r="DW276" s="12" t="s">
        <v>48</v>
      </c>
      <c r="DX276" s="12" t="s">
        <v>48</v>
      </c>
      <c r="DY276" s="11"/>
      <c r="DZ276" s="11"/>
      <c r="EA276" s="11"/>
      <c r="EB276" s="11"/>
      <c r="EC276" s="27"/>
      <c r="ED276" s="11"/>
      <c r="EE276" s="11" t="s">
        <v>48</v>
      </c>
      <c r="EJ276" s="12" t="s">
        <v>48</v>
      </c>
      <c r="EK276" s="12" t="s">
        <v>48</v>
      </c>
      <c r="EL276" s="12" t="s">
        <v>48</v>
      </c>
      <c r="EM276" s="11"/>
      <c r="EN276" s="11"/>
      <c r="EO276" s="11"/>
      <c r="EP276" s="11"/>
      <c r="EQ276" s="27"/>
      <c r="ER276" s="11"/>
      <c r="ES276" s="11" t="s">
        <v>48</v>
      </c>
      <c r="EX276" s="12" t="s">
        <v>48</v>
      </c>
      <c r="EY276" s="12" t="s">
        <v>48</v>
      </c>
      <c r="EZ276" s="12" t="s">
        <v>48</v>
      </c>
      <c r="FA276" s="11"/>
      <c r="FB276" s="11"/>
      <c r="FC276" s="11"/>
      <c r="FD276" s="11"/>
      <c r="FE276" s="27"/>
      <c r="FF276" s="11"/>
      <c r="FG276" s="11" t="s">
        <v>48</v>
      </c>
      <c r="FL276" s="12" t="s">
        <v>48</v>
      </c>
      <c r="FM276" s="12" t="s">
        <v>48</v>
      </c>
      <c r="FN276" s="12" t="s">
        <v>48</v>
      </c>
      <c r="FO276" s="11"/>
      <c r="FP276" s="11"/>
      <c r="FQ276" s="11"/>
      <c r="FR276" s="11"/>
      <c r="FS276" s="27"/>
      <c r="FT276" s="11"/>
      <c r="FU276" s="11" t="s">
        <v>48</v>
      </c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N276" s="12" t="s">
        <v>48</v>
      </c>
      <c r="GO276" s="12" t="s">
        <v>48</v>
      </c>
      <c r="GP276" s="12" t="s">
        <v>48</v>
      </c>
      <c r="GQ276" s="11"/>
      <c r="GR276" s="11"/>
      <c r="GS276" s="11"/>
      <c r="GT276" s="11"/>
      <c r="GU276" s="27"/>
      <c r="GV276" s="11"/>
      <c r="GW276" s="11" t="s">
        <v>48</v>
      </c>
      <c r="GX276" s="11"/>
      <c r="GY276" s="11"/>
      <c r="GZ276" s="11"/>
      <c r="HA276" s="11"/>
      <c r="HB276" s="11"/>
      <c r="HC276" s="11"/>
      <c r="HD276" s="11"/>
      <c r="HI276" s="12" t="s">
        <v>48</v>
      </c>
      <c r="HJ276" s="12" t="s">
        <v>48</v>
      </c>
      <c r="HK276" s="12" t="s">
        <v>48</v>
      </c>
      <c r="HL276" s="11"/>
      <c r="HM276" s="11"/>
      <c r="HN276" s="11"/>
      <c r="HO276" s="11"/>
      <c r="HP276" s="27"/>
      <c r="HQ276" s="11"/>
      <c r="HR276" s="11" t="s">
        <v>48</v>
      </c>
      <c r="HW276" s="12" t="s">
        <v>48</v>
      </c>
      <c r="HX276" s="12" t="s">
        <v>48</v>
      </c>
      <c r="HY276" s="12" t="s">
        <v>48</v>
      </c>
    </row>
    <row r="277" spans="2:233" x14ac:dyDescent="0.2">
      <c r="B277" s="8">
        <v>44173</v>
      </c>
      <c r="C277" s="11"/>
      <c r="D277" s="11"/>
      <c r="E277" s="11"/>
      <c r="F277" s="11"/>
      <c r="G277" s="27"/>
      <c r="H277" s="11"/>
      <c r="I277" s="11" t="s">
        <v>48</v>
      </c>
      <c r="J277" s="11"/>
      <c r="K277" s="11"/>
      <c r="L277" s="11"/>
      <c r="M277" s="11"/>
      <c r="N277" s="27"/>
      <c r="O277" s="11"/>
      <c r="P277" s="11" t="s">
        <v>48</v>
      </c>
      <c r="Q277" s="11"/>
      <c r="R277" s="11"/>
      <c r="S277" s="11"/>
      <c r="T277" s="11"/>
      <c r="U277" s="27"/>
      <c r="V277" s="11"/>
      <c r="W277" s="11" t="s">
        <v>48</v>
      </c>
      <c r="AB277" s="12" t="s">
        <v>48</v>
      </c>
      <c r="AC277" s="12" t="s">
        <v>48</v>
      </c>
      <c r="AD277" s="12" t="s">
        <v>48</v>
      </c>
      <c r="AE277" s="11"/>
      <c r="AF277" s="11"/>
      <c r="AG277" s="11"/>
      <c r="AH277" s="11"/>
      <c r="AI277" s="27"/>
      <c r="AJ277" s="11"/>
      <c r="AK277" s="11" t="s">
        <v>48</v>
      </c>
      <c r="AP277" s="12" t="s">
        <v>48</v>
      </c>
      <c r="AQ277" s="12" t="s">
        <v>48</v>
      </c>
      <c r="AR277" s="12" t="s">
        <v>48</v>
      </c>
      <c r="AS277" s="11"/>
      <c r="AT277" s="11"/>
      <c r="AU277" s="11"/>
      <c r="AV277" s="11"/>
      <c r="AW277" s="27"/>
      <c r="AX277" s="11"/>
      <c r="AY277" s="11" t="s">
        <v>48</v>
      </c>
      <c r="BD277" s="12" t="s">
        <v>48</v>
      </c>
      <c r="BE277" s="12" t="s">
        <v>48</v>
      </c>
      <c r="BF277" s="12" t="s">
        <v>48</v>
      </c>
      <c r="BG277" s="11"/>
      <c r="BH277" s="11"/>
      <c r="BI277" s="11"/>
      <c r="BJ277" s="11"/>
      <c r="BK277" s="27"/>
      <c r="BL277" s="11"/>
      <c r="BM277" s="11" t="s">
        <v>48</v>
      </c>
      <c r="BR277" s="12" t="s">
        <v>48</v>
      </c>
      <c r="BS277" s="12" t="s">
        <v>48</v>
      </c>
      <c r="BT277" s="12" t="s">
        <v>48</v>
      </c>
      <c r="BU277" s="11"/>
      <c r="BV277" s="11"/>
      <c r="BW277" s="11"/>
      <c r="BX277" s="11"/>
      <c r="BY277" s="27"/>
      <c r="BZ277" s="11"/>
      <c r="CA277" s="11" t="s">
        <v>48</v>
      </c>
      <c r="CF277" s="12" t="s">
        <v>48</v>
      </c>
      <c r="CG277" s="12" t="s">
        <v>48</v>
      </c>
      <c r="CH277" s="12" t="s">
        <v>48</v>
      </c>
      <c r="CI277" s="11"/>
      <c r="CJ277" s="11"/>
      <c r="CK277" s="11"/>
      <c r="CL277" s="11"/>
      <c r="CM277" s="27"/>
      <c r="CN277" s="11"/>
      <c r="CO277" s="11" t="s">
        <v>48</v>
      </c>
      <c r="CT277" s="12" t="s">
        <v>48</v>
      </c>
      <c r="CU277" s="12" t="s">
        <v>48</v>
      </c>
      <c r="CV277" s="12" t="s">
        <v>48</v>
      </c>
      <c r="CW277" s="11"/>
      <c r="CX277" s="11"/>
      <c r="CY277" s="11"/>
      <c r="CZ277" s="11"/>
      <c r="DA277" s="27"/>
      <c r="DB277" s="11"/>
      <c r="DC277" s="11" t="s">
        <v>48</v>
      </c>
      <c r="DH277" s="12" t="s">
        <v>48</v>
      </c>
      <c r="DI277" s="12" t="s">
        <v>48</v>
      </c>
      <c r="DJ277" s="12" t="s">
        <v>48</v>
      </c>
      <c r="DK277" s="11"/>
      <c r="DL277" s="11"/>
      <c r="DM277" s="11"/>
      <c r="DN277" s="11"/>
      <c r="DO277" s="27"/>
      <c r="DP277" s="11"/>
      <c r="DQ277" s="11" t="s">
        <v>48</v>
      </c>
      <c r="DV277" s="12" t="s">
        <v>48</v>
      </c>
      <c r="DW277" s="12" t="s">
        <v>48</v>
      </c>
      <c r="DX277" s="12" t="s">
        <v>48</v>
      </c>
      <c r="DY277" s="11"/>
      <c r="DZ277" s="11"/>
      <c r="EA277" s="11"/>
      <c r="EB277" s="11"/>
      <c r="EC277" s="27"/>
      <c r="ED277" s="11"/>
      <c r="EE277" s="11" t="s">
        <v>48</v>
      </c>
      <c r="EJ277" s="12" t="s">
        <v>48</v>
      </c>
      <c r="EK277" s="12" t="s">
        <v>48</v>
      </c>
      <c r="EL277" s="12" t="s">
        <v>48</v>
      </c>
      <c r="EM277" s="11"/>
      <c r="EN277" s="11"/>
      <c r="EO277" s="11"/>
      <c r="EP277" s="11"/>
      <c r="EQ277" s="27"/>
      <c r="ER277" s="11"/>
      <c r="ES277" s="11" t="s">
        <v>48</v>
      </c>
      <c r="EX277" s="12" t="s">
        <v>48</v>
      </c>
      <c r="EY277" s="12" t="s">
        <v>48</v>
      </c>
      <c r="EZ277" s="12" t="s">
        <v>48</v>
      </c>
      <c r="FA277" s="11"/>
      <c r="FB277" s="11"/>
      <c r="FC277" s="11"/>
      <c r="FD277" s="11"/>
      <c r="FE277" s="27"/>
      <c r="FF277" s="11"/>
      <c r="FG277" s="11" t="s">
        <v>48</v>
      </c>
      <c r="FL277" s="12" t="s">
        <v>48</v>
      </c>
      <c r="FM277" s="12" t="s">
        <v>48</v>
      </c>
      <c r="FN277" s="12" t="s">
        <v>48</v>
      </c>
      <c r="FO277" s="11"/>
      <c r="FP277" s="11"/>
      <c r="FQ277" s="11"/>
      <c r="FR277" s="11"/>
      <c r="FS277" s="27"/>
      <c r="FT277" s="11"/>
      <c r="FU277" s="11" t="s">
        <v>48</v>
      </c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N277" s="12" t="s">
        <v>48</v>
      </c>
      <c r="GO277" s="12" t="s">
        <v>48</v>
      </c>
      <c r="GP277" s="12" t="s">
        <v>48</v>
      </c>
      <c r="GQ277" s="11"/>
      <c r="GR277" s="11"/>
      <c r="GS277" s="11"/>
      <c r="GT277" s="11"/>
      <c r="GU277" s="27"/>
      <c r="GV277" s="11"/>
      <c r="GW277" s="11" t="s">
        <v>48</v>
      </c>
      <c r="GX277" s="11"/>
      <c r="GY277" s="11"/>
      <c r="GZ277" s="11"/>
      <c r="HA277" s="11"/>
      <c r="HB277" s="11"/>
      <c r="HC277" s="11"/>
      <c r="HD277" s="11"/>
      <c r="HI277" s="12" t="s">
        <v>48</v>
      </c>
      <c r="HJ277" s="12" t="s">
        <v>48</v>
      </c>
      <c r="HK277" s="12" t="s">
        <v>48</v>
      </c>
      <c r="HL277" s="11"/>
      <c r="HM277" s="11"/>
      <c r="HN277" s="11"/>
      <c r="HO277" s="11"/>
      <c r="HP277" s="27"/>
      <c r="HQ277" s="11"/>
      <c r="HR277" s="11" t="s">
        <v>48</v>
      </c>
      <c r="HW277" s="12" t="s">
        <v>48</v>
      </c>
      <c r="HX277" s="12" t="s">
        <v>48</v>
      </c>
      <c r="HY277" s="12" t="s">
        <v>48</v>
      </c>
    </row>
    <row r="278" spans="2:233" x14ac:dyDescent="0.2">
      <c r="B278" s="8">
        <v>44174</v>
      </c>
      <c r="C278" s="11"/>
      <c r="D278" s="11"/>
      <c r="E278" s="11"/>
      <c r="F278" s="11"/>
      <c r="G278" s="27"/>
      <c r="H278" s="11"/>
      <c r="I278" s="11" t="s">
        <v>48</v>
      </c>
      <c r="J278" s="11"/>
      <c r="K278" s="11"/>
      <c r="L278" s="11"/>
      <c r="M278" s="11"/>
      <c r="N278" s="27"/>
      <c r="O278" s="11"/>
      <c r="P278" s="11" t="s">
        <v>48</v>
      </c>
      <c r="Q278" s="11"/>
      <c r="R278" s="11"/>
      <c r="S278" s="11"/>
      <c r="T278" s="11"/>
      <c r="U278" s="27"/>
      <c r="V278" s="11"/>
      <c r="W278" s="11" t="s">
        <v>48</v>
      </c>
      <c r="AB278" s="12" t="s">
        <v>48</v>
      </c>
      <c r="AC278" s="12" t="s">
        <v>48</v>
      </c>
      <c r="AD278" s="12" t="s">
        <v>48</v>
      </c>
      <c r="AE278" s="11"/>
      <c r="AF278" s="11"/>
      <c r="AG278" s="11"/>
      <c r="AH278" s="11"/>
      <c r="AI278" s="27"/>
      <c r="AJ278" s="11"/>
      <c r="AK278" s="11" t="s">
        <v>48</v>
      </c>
      <c r="AP278" s="12" t="s">
        <v>48</v>
      </c>
      <c r="AQ278" s="12" t="s">
        <v>48</v>
      </c>
      <c r="AR278" s="12" t="s">
        <v>48</v>
      </c>
      <c r="AS278" s="11"/>
      <c r="AT278" s="11"/>
      <c r="AU278" s="11"/>
      <c r="AV278" s="11"/>
      <c r="AW278" s="27"/>
      <c r="AX278" s="11"/>
      <c r="AY278" s="11" t="s">
        <v>48</v>
      </c>
      <c r="BD278" s="12" t="s">
        <v>48</v>
      </c>
      <c r="BE278" s="12" t="s">
        <v>48</v>
      </c>
      <c r="BF278" s="12" t="s">
        <v>48</v>
      </c>
      <c r="BG278" s="11"/>
      <c r="BH278" s="11"/>
      <c r="BI278" s="11"/>
      <c r="BJ278" s="11"/>
      <c r="BK278" s="27"/>
      <c r="BL278" s="11"/>
      <c r="BM278" s="11" t="s">
        <v>48</v>
      </c>
      <c r="BR278" s="12" t="s">
        <v>48</v>
      </c>
      <c r="BS278" s="12" t="s">
        <v>48</v>
      </c>
      <c r="BT278" s="12" t="s">
        <v>48</v>
      </c>
      <c r="BU278" s="11"/>
      <c r="BV278" s="11"/>
      <c r="BW278" s="11"/>
      <c r="BX278" s="11"/>
      <c r="BY278" s="27"/>
      <c r="BZ278" s="11"/>
      <c r="CA278" s="11" t="s">
        <v>48</v>
      </c>
      <c r="CF278" s="12" t="s">
        <v>48</v>
      </c>
      <c r="CG278" s="12" t="s">
        <v>48</v>
      </c>
      <c r="CH278" s="12" t="s">
        <v>48</v>
      </c>
      <c r="CI278" s="11"/>
      <c r="CJ278" s="11"/>
      <c r="CK278" s="11"/>
      <c r="CL278" s="11"/>
      <c r="CM278" s="27"/>
      <c r="CN278" s="11"/>
      <c r="CO278" s="11" t="s">
        <v>48</v>
      </c>
      <c r="CT278" s="12" t="s">
        <v>48</v>
      </c>
      <c r="CU278" s="12" t="s">
        <v>48</v>
      </c>
      <c r="CV278" s="12" t="s">
        <v>48</v>
      </c>
      <c r="CW278" s="11"/>
      <c r="CX278" s="11"/>
      <c r="CY278" s="11"/>
      <c r="CZ278" s="11"/>
      <c r="DA278" s="27"/>
      <c r="DB278" s="11"/>
      <c r="DC278" s="11" t="s">
        <v>48</v>
      </c>
      <c r="DH278" s="12" t="s">
        <v>48</v>
      </c>
      <c r="DI278" s="12" t="s">
        <v>48</v>
      </c>
      <c r="DJ278" s="12" t="s">
        <v>48</v>
      </c>
      <c r="DK278" s="11"/>
      <c r="DL278" s="11"/>
      <c r="DM278" s="11"/>
      <c r="DN278" s="11"/>
      <c r="DO278" s="27"/>
      <c r="DP278" s="11"/>
      <c r="DQ278" s="11" t="s">
        <v>48</v>
      </c>
      <c r="DV278" s="12" t="s">
        <v>48</v>
      </c>
      <c r="DW278" s="12" t="s">
        <v>48</v>
      </c>
      <c r="DX278" s="12" t="s">
        <v>48</v>
      </c>
      <c r="DY278" s="11"/>
      <c r="DZ278" s="11"/>
      <c r="EA278" s="11"/>
      <c r="EB278" s="11"/>
      <c r="EC278" s="27"/>
      <c r="ED278" s="11"/>
      <c r="EE278" s="11" t="s">
        <v>48</v>
      </c>
      <c r="EJ278" s="12" t="s">
        <v>48</v>
      </c>
      <c r="EK278" s="12" t="s">
        <v>48</v>
      </c>
      <c r="EL278" s="12" t="s">
        <v>48</v>
      </c>
      <c r="EM278" s="11"/>
      <c r="EN278" s="11"/>
      <c r="EO278" s="11"/>
      <c r="EP278" s="11"/>
      <c r="EQ278" s="27"/>
      <c r="ER278" s="11"/>
      <c r="ES278" s="11" t="s">
        <v>48</v>
      </c>
      <c r="EX278" s="12" t="s">
        <v>48</v>
      </c>
      <c r="EY278" s="12" t="s">
        <v>48</v>
      </c>
      <c r="EZ278" s="12" t="s">
        <v>48</v>
      </c>
      <c r="FA278" s="11"/>
      <c r="FB278" s="11"/>
      <c r="FC278" s="11"/>
      <c r="FD278" s="11"/>
      <c r="FE278" s="27"/>
      <c r="FF278" s="11"/>
      <c r="FG278" s="11" t="s">
        <v>48</v>
      </c>
      <c r="FL278" s="12" t="s">
        <v>48</v>
      </c>
      <c r="FM278" s="12" t="s">
        <v>48</v>
      </c>
      <c r="FN278" s="12" t="s">
        <v>48</v>
      </c>
      <c r="FO278" s="11"/>
      <c r="FP278" s="11"/>
      <c r="FQ278" s="11"/>
      <c r="FR278" s="11"/>
      <c r="FS278" s="27"/>
      <c r="FT278" s="11"/>
      <c r="FU278" s="11" t="s">
        <v>48</v>
      </c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N278" s="12" t="s">
        <v>48</v>
      </c>
      <c r="GO278" s="12" t="s">
        <v>48</v>
      </c>
      <c r="GP278" s="12" t="s">
        <v>48</v>
      </c>
      <c r="GQ278" s="11"/>
      <c r="GR278" s="11"/>
      <c r="GS278" s="11"/>
      <c r="GT278" s="11"/>
      <c r="GU278" s="27"/>
      <c r="GV278" s="11"/>
      <c r="GW278" s="11" t="s">
        <v>48</v>
      </c>
      <c r="GX278" s="11"/>
      <c r="GY278" s="11"/>
      <c r="GZ278" s="11"/>
      <c r="HA278" s="11"/>
      <c r="HB278" s="11"/>
      <c r="HC278" s="11"/>
      <c r="HD278" s="11"/>
      <c r="HI278" s="12" t="s">
        <v>48</v>
      </c>
      <c r="HJ278" s="12" t="s">
        <v>48</v>
      </c>
      <c r="HK278" s="12" t="s">
        <v>48</v>
      </c>
      <c r="HL278" s="11"/>
      <c r="HM278" s="11"/>
      <c r="HN278" s="11"/>
      <c r="HO278" s="11"/>
      <c r="HP278" s="27"/>
      <c r="HQ278" s="11"/>
      <c r="HR278" s="11" t="s">
        <v>48</v>
      </c>
      <c r="HW278" s="12" t="s">
        <v>48</v>
      </c>
      <c r="HX278" s="12" t="s">
        <v>48</v>
      </c>
      <c r="HY278" s="12" t="s">
        <v>48</v>
      </c>
    </row>
    <row r="279" spans="2:233" x14ac:dyDescent="0.2">
      <c r="B279" s="8">
        <v>44175</v>
      </c>
      <c r="C279" s="11"/>
      <c r="D279" s="11"/>
      <c r="E279" s="11"/>
      <c r="F279" s="11"/>
      <c r="G279" s="27"/>
      <c r="H279" s="11"/>
      <c r="I279" s="11" t="s">
        <v>48</v>
      </c>
      <c r="J279" s="11"/>
      <c r="K279" s="11"/>
      <c r="L279" s="11"/>
      <c r="M279" s="11"/>
      <c r="N279" s="27"/>
      <c r="O279" s="11"/>
      <c r="P279" s="11" t="s">
        <v>48</v>
      </c>
      <c r="Q279" s="11"/>
      <c r="R279" s="11"/>
      <c r="S279" s="11"/>
      <c r="T279" s="11"/>
      <c r="U279" s="27"/>
      <c r="V279" s="11"/>
      <c r="W279" s="11" t="s">
        <v>48</v>
      </c>
      <c r="AB279" s="12" t="s">
        <v>48</v>
      </c>
      <c r="AC279" s="12" t="s">
        <v>48</v>
      </c>
      <c r="AD279" s="12" t="s">
        <v>48</v>
      </c>
      <c r="AE279" s="11"/>
      <c r="AF279" s="11"/>
      <c r="AG279" s="11"/>
      <c r="AH279" s="11"/>
      <c r="AI279" s="27"/>
      <c r="AJ279" s="11"/>
      <c r="AK279" s="11" t="s">
        <v>48</v>
      </c>
      <c r="AP279" s="12" t="s">
        <v>48</v>
      </c>
      <c r="AQ279" s="12" t="s">
        <v>48</v>
      </c>
      <c r="AR279" s="12" t="s">
        <v>48</v>
      </c>
      <c r="AS279" s="11"/>
      <c r="AT279" s="11"/>
      <c r="AU279" s="11"/>
      <c r="AV279" s="11"/>
      <c r="AW279" s="27"/>
      <c r="AX279" s="11"/>
      <c r="AY279" s="11" t="s">
        <v>48</v>
      </c>
      <c r="BD279" s="12" t="s">
        <v>48</v>
      </c>
      <c r="BE279" s="12" t="s">
        <v>48</v>
      </c>
      <c r="BF279" s="12" t="s">
        <v>48</v>
      </c>
      <c r="BG279" s="11"/>
      <c r="BH279" s="11"/>
      <c r="BI279" s="11"/>
      <c r="BJ279" s="11"/>
      <c r="BK279" s="27"/>
      <c r="BL279" s="11"/>
      <c r="BM279" s="11" t="s">
        <v>48</v>
      </c>
      <c r="BR279" s="12" t="s">
        <v>48</v>
      </c>
      <c r="BS279" s="12" t="s">
        <v>48</v>
      </c>
      <c r="BT279" s="12" t="s">
        <v>48</v>
      </c>
      <c r="BU279" s="11"/>
      <c r="BV279" s="11"/>
      <c r="BW279" s="11"/>
      <c r="BX279" s="11"/>
      <c r="BY279" s="27"/>
      <c r="BZ279" s="11"/>
      <c r="CA279" s="11" t="s">
        <v>48</v>
      </c>
      <c r="CF279" s="12" t="s">
        <v>48</v>
      </c>
      <c r="CG279" s="12" t="s">
        <v>48</v>
      </c>
      <c r="CH279" s="12" t="s">
        <v>48</v>
      </c>
      <c r="CI279" s="11"/>
      <c r="CJ279" s="11"/>
      <c r="CK279" s="11"/>
      <c r="CL279" s="11"/>
      <c r="CM279" s="27"/>
      <c r="CN279" s="11"/>
      <c r="CO279" s="11" t="s">
        <v>48</v>
      </c>
      <c r="CT279" s="12" t="s">
        <v>48</v>
      </c>
      <c r="CU279" s="12" t="s">
        <v>48</v>
      </c>
      <c r="CV279" s="12" t="s">
        <v>48</v>
      </c>
      <c r="CW279" s="11"/>
      <c r="CX279" s="11"/>
      <c r="CY279" s="11"/>
      <c r="CZ279" s="11"/>
      <c r="DA279" s="27"/>
      <c r="DB279" s="11"/>
      <c r="DC279" s="11" t="s">
        <v>48</v>
      </c>
      <c r="DH279" s="12" t="s">
        <v>48</v>
      </c>
      <c r="DI279" s="12" t="s">
        <v>48</v>
      </c>
      <c r="DJ279" s="12" t="s">
        <v>48</v>
      </c>
      <c r="DK279" s="11"/>
      <c r="DL279" s="11"/>
      <c r="DM279" s="11"/>
      <c r="DN279" s="11"/>
      <c r="DO279" s="27"/>
      <c r="DP279" s="11"/>
      <c r="DQ279" s="11" t="s">
        <v>48</v>
      </c>
      <c r="DV279" s="12" t="s">
        <v>48</v>
      </c>
      <c r="DW279" s="12" t="s">
        <v>48</v>
      </c>
      <c r="DX279" s="12" t="s">
        <v>48</v>
      </c>
      <c r="DY279" s="11"/>
      <c r="DZ279" s="11"/>
      <c r="EA279" s="11"/>
      <c r="EB279" s="11"/>
      <c r="EC279" s="27"/>
      <c r="ED279" s="11"/>
      <c r="EE279" s="11" t="s">
        <v>48</v>
      </c>
      <c r="EJ279" s="12" t="s">
        <v>48</v>
      </c>
      <c r="EK279" s="12" t="s">
        <v>48</v>
      </c>
      <c r="EL279" s="12" t="s">
        <v>48</v>
      </c>
      <c r="EM279" s="11"/>
      <c r="EN279" s="11"/>
      <c r="EO279" s="11"/>
      <c r="EP279" s="11"/>
      <c r="EQ279" s="27"/>
      <c r="ER279" s="11"/>
      <c r="ES279" s="11" t="s">
        <v>48</v>
      </c>
      <c r="EX279" s="12" t="s">
        <v>48</v>
      </c>
      <c r="EY279" s="12" t="s">
        <v>48</v>
      </c>
      <c r="EZ279" s="12" t="s">
        <v>48</v>
      </c>
      <c r="FA279" s="11"/>
      <c r="FB279" s="11"/>
      <c r="FC279" s="11"/>
      <c r="FD279" s="11"/>
      <c r="FE279" s="27"/>
      <c r="FF279" s="11"/>
      <c r="FG279" s="11" t="s">
        <v>48</v>
      </c>
      <c r="FL279" s="12" t="s">
        <v>48</v>
      </c>
      <c r="FM279" s="12" t="s">
        <v>48</v>
      </c>
      <c r="FN279" s="12" t="s">
        <v>48</v>
      </c>
      <c r="FO279" s="11"/>
      <c r="FP279" s="11"/>
      <c r="FQ279" s="11"/>
      <c r="FR279" s="11"/>
      <c r="FS279" s="27"/>
      <c r="FT279" s="11"/>
      <c r="FU279" s="11" t="s">
        <v>48</v>
      </c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N279" s="12" t="s">
        <v>48</v>
      </c>
      <c r="GO279" s="12" t="s">
        <v>48</v>
      </c>
      <c r="GP279" s="12" t="s">
        <v>48</v>
      </c>
      <c r="GQ279" s="11"/>
      <c r="GR279" s="11"/>
      <c r="GS279" s="11"/>
      <c r="GT279" s="11"/>
      <c r="GU279" s="27"/>
      <c r="GV279" s="11"/>
      <c r="GW279" s="11" t="s">
        <v>48</v>
      </c>
      <c r="GX279" s="11"/>
      <c r="GY279" s="11"/>
      <c r="GZ279" s="11"/>
      <c r="HA279" s="11"/>
      <c r="HB279" s="11"/>
      <c r="HC279" s="11"/>
      <c r="HD279" s="11"/>
      <c r="HI279" s="12" t="s">
        <v>48</v>
      </c>
      <c r="HJ279" s="12" t="s">
        <v>48</v>
      </c>
      <c r="HK279" s="12" t="s">
        <v>48</v>
      </c>
      <c r="HL279" s="11"/>
      <c r="HM279" s="11"/>
      <c r="HN279" s="11"/>
      <c r="HO279" s="11"/>
      <c r="HP279" s="27"/>
      <c r="HQ279" s="11"/>
      <c r="HR279" s="11" t="s">
        <v>48</v>
      </c>
      <c r="HW279" s="12" t="s">
        <v>48</v>
      </c>
      <c r="HX279" s="12" t="s">
        <v>48</v>
      </c>
      <c r="HY279" s="12" t="s">
        <v>48</v>
      </c>
    </row>
    <row r="280" spans="2:233" x14ac:dyDescent="0.2">
      <c r="B280" s="8">
        <v>44176</v>
      </c>
      <c r="C280" s="11"/>
      <c r="D280" s="11"/>
      <c r="E280" s="11"/>
      <c r="F280" s="11"/>
      <c r="G280" s="27"/>
      <c r="H280" s="11"/>
      <c r="I280" s="11" t="s">
        <v>48</v>
      </c>
      <c r="J280" s="11"/>
      <c r="K280" s="11"/>
      <c r="L280" s="11"/>
      <c r="M280" s="11"/>
      <c r="N280" s="27"/>
      <c r="O280" s="11"/>
      <c r="P280" s="11" t="s">
        <v>48</v>
      </c>
      <c r="Q280" s="11"/>
      <c r="R280" s="11"/>
      <c r="S280" s="11"/>
      <c r="T280" s="11"/>
      <c r="U280" s="27"/>
      <c r="V280" s="11"/>
      <c r="W280" s="11" t="s">
        <v>48</v>
      </c>
      <c r="AB280" s="12" t="s">
        <v>48</v>
      </c>
      <c r="AC280" s="12" t="s">
        <v>48</v>
      </c>
      <c r="AD280" s="12" t="s">
        <v>48</v>
      </c>
      <c r="AE280" s="11"/>
      <c r="AF280" s="11"/>
      <c r="AG280" s="11"/>
      <c r="AH280" s="11"/>
      <c r="AI280" s="27"/>
      <c r="AJ280" s="11"/>
      <c r="AK280" s="11" t="s">
        <v>48</v>
      </c>
      <c r="AP280" s="12" t="s">
        <v>48</v>
      </c>
      <c r="AQ280" s="12" t="s">
        <v>48</v>
      </c>
      <c r="AR280" s="12" t="s">
        <v>48</v>
      </c>
      <c r="AS280" s="11"/>
      <c r="AT280" s="11"/>
      <c r="AU280" s="11"/>
      <c r="AV280" s="11"/>
      <c r="AW280" s="27"/>
      <c r="AX280" s="11"/>
      <c r="AY280" s="11" t="s">
        <v>48</v>
      </c>
      <c r="BD280" s="12" t="s">
        <v>48</v>
      </c>
      <c r="BE280" s="12" t="s">
        <v>48</v>
      </c>
      <c r="BF280" s="12" t="s">
        <v>48</v>
      </c>
      <c r="BG280" s="11"/>
      <c r="BH280" s="11"/>
      <c r="BI280" s="11"/>
      <c r="BJ280" s="11"/>
      <c r="BK280" s="27"/>
      <c r="BL280" s="11"/>
      <c r="BM280" s="11" t="s">
        <v>48</v>
      </c>
      <c r="BR280" s="12" t="s">
        <v>48</v>
      </c>
      <c r="BS280" s="12" t="s">
        <v>48</v>
      </c>
      <c r="BT280" s="12" t="s">
        <v>48</v>
      </c>
      <c r="BU280" s="11"/>
      <c r="BV280" s="11"/>
      <c r="BW280" s="11"/>
      <c r="BX280" s="11"/>
      <c r="BY280" s="27"/>
      <c r="BZ280" s="11"/>
      <c r="CA280" s="11" t="s">
        <v>48</v>
      </c>
      <c r="CF280" s="12" t="s">
        <v>48</v>
      </c>
      <c r="CG280" s="12" t="s">
        <v>48</v>
      </c>
      <c r="CH280" s="12" t="s">
        <v>48</v>
      </c>
      <c r="CI280" s="11"/>
      <c r="CJ280" s="11"/>
      <c r="CK280" s="11"/>
      <c r="CL280" s="11"/>
      <c r="CM280" s="27"/>
      <c r="CN280" s="11"/>
      <c r="CO280" s="11" t="s">
        <v>48</v>
      </c>
      <c r="CT280" s="12" t="s">
        <v>48</v>
      </c>
      <c r="CU280" s="12" t="s">
        <v>48</v>
      </c>
      <c r="CV280" s="12" t="s">
        <v>48</v>
      </c>
      <c r="CW280" s="11"/>
      <c r="CX280" s="11"/>
      <c r="CY280" s="11"/>
      <c r="CZ280" s="11"/>
      <c r="DA280" s="27"/>
      <c r="DB280" s="11"/>
      <c r="DC280" s="11" t="s">
        <v>48</v>
      </c>
      <c r="DH280" s="12" t="s">
        <v>48</v>
      </c>
      <c r="DI280" s="12" t="s">
        <v>48</v>
      </c>
      <c r="DJ280" s="12" t="s">
        <v>48</v>
      </c>
      <c r="DK280" s="11"/>
      <c r="DL280" s="11"/>
      <c r="DM280" s="11"/>
      <c r="DN280" s="11"/>
      <c r="DO280" s="27"/>
      <c r="DP280" s="11"/>
      <c r="DQ280" s="11" t="s">
        <v>48</v>
      </c>
      <c r="DV280" s="12" t="s">
        <v>48</v>
      </c>
      <c r="DW280" s="12" t="s">
        <v>48</v>
      </c>
      <c r="DX280" s="12" t="s">
        <v>48</v>
      </c>
      <c r="DY280" s="11"/>
      <c r="DZ280" s="11"/>
      <c r="EA280" s="11"/>
      <c r="EB280" s="11"/>
      <c r="EC280" s="27"/>
      <c r="ED280" s="11"/>
      <c r="EE280" s="11" t="s">
        <v>48</v>
      </c>
      <c r="EJ280" s="12" t="s">
        <v>48</v>
      </c>
      <c r="EK280" s="12" t="s">
        <v>48</v>
      </c>
      <c r="EL280" s="12" t="s">
        <v>48</v>
      </c>
      <c r="EM280" s="11"/>
      <c r="EN280" s="11"/>
      <c r="EO280" s="11"/>
      <c r="EP280" s="11"/>
      <c r="EQ280" s="27"/>
      <c r="ER280" s="11"/>
      <c r="ES280" s="11" t="s">
        <v>48</v>
      </c>
      <c r="EX280" s="12" t="s">
        <v>48</v>
      </c>
      <c r="EY280" s="12" t="s">
        <v>48</v>
      </c>
      <c r="EZ280" s="12" t="s">
        <v>48</v>
      </c>
      <c r="FA280" s="11"/>
      <c r="FB280" s="11"/>
      <c r="FC280" s="11"/>
      <c r="FD280" s="11"/>
      <c r="FE280" s="27"/>
      <c r="FF280" s="11"/>
      <c r="FG280" s="11" t="s">
        <v>48</v>
      </c>
      <c r="FL280" s="12" t="s">
        <v>48</v>
      </c>
      <c r="FM280" s="12" t="s">
        <v>48</v>
      </c>
      <c r="FN280" s="12" t="s">
        <v>48</v>
      </c>
      <c r="FO280" s="11"/>
      <c r="FP280" s="11"/>
      <c r="FQ280" s="11"/>
      <c r="FR280" s="11"/>
      <c r="FS280" s="27"/>
      <c r="FT280" s="11"/>
      <c r="FU280" s="11" t="s">
        <v>48</v>
      </c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N280" s="12" t="s">
        <v>48</v>
      </c>
      <c r="GO280" s="12" t="s">
        <v>48</v>
      </c>
      <c r="GP280" s="12" t="s">
        <v>48</v>
      </c>
      <c r="GQ280" s="11"/>
      <c r="GR280" s="11"/>
      <c r="GS280" s="11"/>
      <c r="GT280" s="11"/>
      <c r="GU280" s="27"/>
      <c r="GV280" s="11"/>
      <c r="GW280" s="11" t="s">
        <v>48</v>
      </c>
      <c r="GX280" s="11"/>
      <c r="GY280" s="11"/>
      <c r="GZ280" s="11"/>
      <c r="HA280" s="11"/>
      <c r="HB280" s="11"/>
      <c r="HC280" s="11"/>
      <c r="HD280" s="11"/>
      <c r="HI280" s="12" t="s">
        <v>48</v>
      </c>
      <c r="HJ280" s="12" t="s">
        <v>48</v>
      </c>
      <c r="HK280" s="12" t="s">
        <v>48</v>
      </c>
      <c r="HL280" s="11"/>
      <c r="HM280" s="11"/>
      <c r="HN280" s="11"/>
      <c r="HO280" s="11"/>
      <c r="HP280" s="27"/>
      <c r="HQ280" s="11"/>
      <c r="HR280" s="11" t="s">
        <v>48</v>
      </c>
      <c r="HW280" s="12" t="s">
        <v>48</v>
      </c>
      <c r="HX280" s="12" t="s">
        <v>48</v>
      </c>
      <c r="HY280" s="12" t="s">
        <v>48</v>
      </c>
    </row>
    <row r="281" spans="2:233" x14ac:dyDescent="0.2">
      <c r="B281" s="8">
        <v>44177</v>
      </c>
      <c r="C281" s="11"/>
      <c r="D281" s="11"/>
      <c r="E281" s="11"/>
      <c r="F281" s="11"/>
      <c r="G281" s="27"/>
      <c r="H281" s="11"/>
      <c r="I281" s="11" t="s">
        <v>48</v>
      </c>
      <c r="J281" s="11"/>
      <c r="K281" s="11"/>
      <c r="L281" s="11"/>
      <c r="M281" s="11"/>
      <c r="N281" s="27"/>
      <c r="O281" s="11"/>
      <c r="P281" s="11" t="s">
        <v>48</v>
      </c>
      <c r="Q281" s="11"/>
      <c r="R281" s="11"/>
      <c r="S281" s="11"/>
      <c r="T281" s="11"/>
      <c r="U281" s="27"/>
      <c r="V281" s="11"/>
      <c r="W281" s="11" t="s">
        <v>48</v>
      </c>
      <c r="AB281" s="12" t="s">
        <v>48</v>
      </c>
      <c r="AC281" s="12" t="s">
        <v>48</v>
      </c>
      <c r="AD281" s="12" t="s">
        <v>48</v>
      </c>
      <c r="AE281" s="11"/>
      <c r="AF281" s="11"/>
      <c r="AG281" s="11"/>
      <c r="AH281" s="11"/>
      <c r="AI281" s="27"/>
      <c r="AJ281" s="11"/>
      <c r="AK281" s="11" t="s">
        <v>48</v>
      </c>
      <c r="AP281" s="12" t="s">
        <v>48</v>
      </c>
      <c r="AQ281" s="12" t="s">
        <v>48</v>
      </c>
      <c r="AR281" s="12" t="s">
        <v>48</v>
      </c>
      <c r="AS281" s="11"/>
      <c r="AT281" s="11"/>
      <c r="AU281" s="11"/>
      <c r="AV281" s="11"/>
      <c r="AW281" s="27"/>
      <c r="AX281" s="11"/>
      <c r="AY281" s="11" t="s">
        <v>48</v>
      </c>
      <c r="BD281" s="12" t="s">
        <v>48</v>
      </c>
      <c r="BE281" s="12" t="s">
        <v>48</v>
      </c>
      <c r="BF281" s="12" t="s">
        <v>48</v>
      </c>
      <c r="BG281" s="11"/>
      <c r="BH281" s="11"/>
      <c r="BI281" s="11"/>
      <c r="BJ281" s="11"/>
      <c r="BK281" s="27"/>
      <c r="BL281" s="11"/>
      <c r="BM281" s="11" t="s">
        <v>48</v>
      </c>
      <c r="BR281" s="12" t="s">
        <v>48</v>
      </c>
      <c r="BS281" s="12" t="s">
        <v>48</v>
      </c>
      <c r="BT281" s="12" t="s">
        <v>48</v>
      </c>
      <c r="BU281" s="11"/>
      <c r="BV281" s="11"/>
      <c r="BW281" s="11"/>
      <c r="BX281" s="11"/>
      <c r="BY281" s="27"/>
      <c r="BZ281" s="11"/>
      <c r="CA281" s="11" t="s">
        <v>48</v>
      </c>
      <c r="CF281" s="12" t="s">
        <v>48</v>
      </c>
      <c r="CG281" s="12" t="s">
        <v>48</v>
      </c>
      <c r="CH281" s="12" t="s">
        <v>48</v>
      </c>
      <c r="CI281" s="11"/>
      <c r="CJ281" s="11"/>
      <c r="CK281" s="11"/>
      <c r="CL281" s="11"/>
      <c r="CM281" s="27"/>
      <c r="CN281" s="11"/>
      <c r="CO281" s="11" t="s">
        <v>48</v>
      </c>
      <c r="CT281" s="12" t="s">
        <v>48</v>
      </c>
      <c r="CU281" s="12" t="s">
        <v>48</v>
      </c>
      <c r="CV281" s="12" t="s">
        <v>48</v>
      </c>
      <c r="CW281" s="11"/>
      <c r="CX281" s="11"/>
      <c r="CY281" s="11"/>
      <c r="CZ281" s="11"/>
      <c r="DA281" s="27"/>
      <c r="DB281" s="11"/>
      <c r="DC281" s="11" t="s">
        <v>48</v>
      </c>
      <c r="DH281" s="12" t="s">
        <v>48</v>
      </c>
      <c r="DI281" s="12" t="s">
        <v>48</v>
      </c>
      <c r="DJ281" s="12" t="s">
        <v>48</v>
      </c>
      <c r="DK281" s="11"/>
      <c r="DL281" s="11"/>
      <c r="DM281" s="11"/>
      <c r="DN281" s="11"/>
      <c r="DO281" s="27"/>
      <c r="DP281" s="11"/>
      <c r="DQ281" s="11" t="s">
        <v>48</v>
      </c>
      <c r="DV281" s="12" t="s">
        <v>48</v>
      </c>
      <c r="DW281" s="12" t="s">
        <v>48</v>
      </c>
      <c r="DX281" s="12" t="s">
        <v>48</v>
      </c>
      <c r="DY281" s="11"/>
      <c r="DZ281" s="11"/>
      <c r="EA281" s="11"/>
      <c r="EB281" s="11"/>
      <c r="EC281" s="27"/>
      <c r="ED281" s="11"/>
      <c r="EE281" s="11" t="s">
        <v>48</v>
      </c>
      <c r="EJ281" s="12" t="s">
        <v>48</v>
      </c>
      <c r="EK281" s="12" t="s">
        <v>48</v>
      </c>
      <c r="EL281" s="12" t="s">
        <v>48</v>
      </c>
      <c r="EM281" s="11"/>
      <c r="EN281" s="11"/>
      <c r="EO281" s="11"/>
      <c r="EP281" s="11"/>
      <c r="EQ281" s="27"/>
      <c r="ER281" s="11"/>
      <c r="ES281" s="11" t="s">
        <v>48</v>
      </c>
      <c r="EX281" s="12" t="s">
        <v>48</v>
      </c>
      <c r="EY281" s="12" t="s">
        <v>48</v>
      </c>
      <c r="EZ281" s="12" t="s">
        <v>48</v>
      </c>
      <c r="FA281" s="11"/>
      <c r="FB281" s="11"/>
      <c r="FC281" s="11"/>
      <c r="FD281" s="11"/>
      <c r="FE281" s="27"/>
      <c r="FF281" s="11"/>
      <c r="FG281" s="11" t="s">
        <v>48</v>
      </c>
      <c r="FL281" s="12" t="s">
        <v>48</v>
      </c>
      <c r="FM281" s="12" t="s">
        <v>48</v>
      </c>
      <c r="FN281" s="12" t="s">
        <v>48</v>
      </c>
      <c r="FO281" s="11"/>
      <c r="FP281" s="11"/>
      <c r="FQ281" s="11"/>
      <c r="FR281" s="11"/>
      <c r="FS281" s="27"/>
      <c r="FT281" s="11"/>
      <c r="FU281" s="11" t="s">
        <v>48</v>
      </c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N281" s="12" t="s">
        <v>48</v>
      </c>
      <c r="GO281" s="12" t="s">
        <v>48</v>
      </c>
      <c r="GP281" s="12" t="s">
        <v>48</v>
      </c>
      <c r="GQ281" s="11"/>
      <c r="GR281" s="11"/>
      <c r="GS281" s="11"/>
      <c r="GT281" s="11"/>
      <c r="GU281" s="27"/>
      <c r="GV281" s="11"/>
      <c r="GW281" s="11" t="s">
        <v>48</v>
      </c>
      <c r="GX281" s="11"/>
      <c r="GY281" s="11"/>
      <c r="GZ281" s="11"/>
      <c r="HA281" s="11"/>
      <c r="HB281" s="11"/>
      <c r="HC281" s="11"/>
      <c r="HD281" s="11"/>
      <c r="HI281" s="12" t="s">
        <v>48</v>
      </c>
      <c r="HJ281" s="12" t="s">
        <v>48</v>
      </c>
      <c r="HK281" s="12" t="s">
        <v>48</v>
      </c>
      <c r="HL281" s="11"/>
      <c r="HM281" s="11"/>
      <c r="HN281" s="11"/>
      <c r="HO281" s="11"/>
      <c r="HP281" s="27"/>
      <c r="HQ281" s="11"/>
      <c r="HR281" s="11" t="s">
        <v>48</v>
      </c>
      <c r="HW281" s="12" t="s">
        <v>48</v>
      </c>
      <c r="HX281" s="12" t="s">
        <v>48</v>
      </c>
      <c r="HY281" s="12" t="s">
        <v>48</v>
      </c>
    </row>
    <row r="282" spans="2:233" x14ac:dyDescent="0.2">
      <c r="B282" s="8">
        <v>44178</v>
      </c>
      <c r="C282" s="11"/>
      <c r="D282" s="11"/>
      <c r="E282" s="11"/>
      <c r="F282" s="11"/>
      <c r="G282" s="27"/>
      <c r="H282" s="11"/>
      <c r="I282" s="11" t="s">
        <v>48</v>
      </c>
      <c r="J282" s="11"/>
      <c r="K282" s="11"/>
      <c r="L282" s="11"/>
      <c r="M282" s="11"/>
      <c r="N282" s="27"/>
      <c r="O282" s="11"/>
      <c r="P282" s="11" t="s">
        <v>48</v>
      </c>
      <c r="Q282" s="11"/>
      <c r="R282" s="11"/>
      <c r="S282" s="11"/>
      <c r="T282" s="11"/>
      <c r="U282" s="27"/>
      <c r="V282" s="11"/>
      <c r="W282" s="11" t="s">
        <v>48</v>
      </c>
      <c r="AB282" s="12" t="s">
        <v>48</v>
      </c>
      <c r="AC282" s="12" t="s">
        <v>48</v>
      </c>
      <c r="AD282" s="12" t="s">
        <v>48</v>
      </c>
      <c r="AE282" s="11"/>
      <c r="AF282" s="11"/>
      <c r="AG282" s="11"/>
      <c r="AH282" s="11"/>
      <c r="AI282" s="27"/>
      <c r="AJ282" s="11"/>
      <c r="AK282" s="11" t="s">
        <v>48</v>
      </c>
      <c r="AP282" s="12" t="s">
        <v>48</v>
      </c>
      <c r="AQ282" s="12" t="s">
        <v>48</v>
      </c>
      <c r="AR282" s="12" t="s">
        <v>48</v>
      </c>
      <c r="AS282" s="11"/>
      <c r="AT282" s="11"/>
      <c r="AU282" s="11"/>
      <c r="AV282" s="11"/>
      <c r="AW282" s="27"/>
      <c r="AX282" s="11"/>
      <c r="AY282" s="11" t="s">
        <v>48</v>
      </c>
      <c r="BD282" s="12" t="s">
        <v>48</v>
      </c>
      <c r="BE282" s="12" t="s">
        <v>48</v>
      </c>
      <c r="BF282" s="12" t="s">
        <v>48</v>
      </c>
      <c r="BG282" s="11"/>
      <c r="BH282" s="11"/>
      <c r="BI282" s="11"/>
      <c r="BJ282" s="11"/>
      <c r="BK282" s="27"/>
      <c r="BL282" s="11"/>
      <c r="BM282" s="11" t="s">
        <v>48</v>
      </c>
      <c r="BR282" s="12" t="s">
        <v>48</v>
      </c>
      <c r="BS282" s="12" t="s">
        <v>48</v>
      </c>
      <c r="BT282" s="12" t="s">
        <v>48</v>
      </c>
      <c r="BU282" s="11"/>
      <c r="BV282" s="11"/>
      <c r="BW282" s="11"/>
      <c r="BX282" s="11"/>
      <c r="BY282" s="27"/>
      <c r="BZ282" s="11"/>
      <c r="CA282" s="11" t="s">
        <v>48</v>
      </c>
      <c r="CF282" s="12" t="s">
        <v>48</v>
      </c>
      <c r="CG282" s="12" t="s">
        <v>48</v>
      </c>
      <c r="CH282" s="12" t="s">
        <v>48</v>
      </c>
      <c r="CI282" s="11"/>
      <c r="CJ282" s="11"/>
      <c r="CK282" s="11"/>
      <c r="CL282" s="11"/>
      <c r="CM282" s="27"/>
      <c r="CN282" s="11"/>
      <c r="CO282" s="11" t="s">
        <v>48</v>
      </c>
      <c r="CT282" s="12" t="s">
        <v>48</v>
      </c>
      <c r="CU282" s="12" t="s">
        <v>48</v>
      </c>
      <c r="CV282" s="12" t="s">
        <v>48</v>
      </c>
      <c r="CW282" s="11"/>
      <c r="CX282" s="11"/>
      <c r="CY282" s="11"/>
      <c r="CZ282" s="11"/>
      <c r="DA282" s="27"/>
      <c r="DB282" s="11"/>
      <c r="DC282" s="11" t="s">
        <v>48</v>
      </c>
      <c r="DH282" s="12" t="s">
        <v>48</v>
      </c>
      <c r="DI282" s="12" t="s">
        <v>48</v>
      </c>
      <c r="DJ282" s="12" t="s">
        <v>48</v>
      </c>
      <c r="DK282" s="11"/>
      <c r="DL282" s="11"/>
      <c r="DM282" s="11"/>
      <c r="DN282" s="11"/>
      <c r="DO282" s="27"/>
      <c r="DP282" s="11"/>
      <c r="DQ282" s="11" t="s">
        <v>48</v>
      </c>
      <c r="DV282" s="12" t="s">
        <v>48</v>
      </c>
      <c r="DW282" s="12" t="s">
        <v>48</v>
      </c>
      <c r="DX282" s="12" t="s">
        <v>48</v>
      </c>
      <c r="DY282" s="11"/>
      <c r="DZ282" s="11"/>
      <c r="EA282" s="11"/>
      <c r="EB282" s="11"/>
      <c r="EC282" s="27"/>
      <c r="ED282" s="11"/>
      <c r="EE282" s="11" t="s">
        <v>48</v>
      </c>
      <c r="EJ282" s="12" t="s">
        <v>48</v>
      </c>
      <c r="EK282" s="12" t="s">
        <v>48</v>
      </c>
      <c r="EL282" s="12" t="s">
        <v>48</v>
      </c>
      <c r="EM282" s="11"/>
      <c r="EN282" s="11"/>
      <c r="EO282" s="11"/>
      <c r="EP282" s="11"/>
      <c r="EQ282" s="27"/>
      <c r="ER282" s="11"/>
      <c r="ES282" s="11" t="s">
        <v>48</v>
      </c>
      <c r="EX282" s="12" t="s">
        <v>48</v>
      </c>
      <c r="EY282" s="12" t="s">
        <v>48</v>
      </c>
      <c r="EZ282" s="12" t="s">
        <v>48</v>
      </c>
      <c r="FA282" s="11"/>
      <c r="FB282" s="11"/>
      <c r="FC282" s="11"/>
      <c r="FD282" s="11"/>
      <c r="FE282" s="27"/>
      <c r="FF282" s="11"/>
      <c r="FG282" s="11" t="s">
        <v>48</v>
      </c>
      <c r="FL282" s="12" t="s">
        <v>48</v>
      </c>
      <c r="FM282" s="12" t="s">
        <v>48</v>
      </c>
      <c r="FN282" s="12" t="s">
        <v>48</v>
      </c>
      <c r="FO282" s="11"/>
      <c r="FP282" s="11"/>
      <c r="FQ282" s="11"/>
      <c r="FR282" s="11"/>
      <c r="FS282" s="27"/>
      <c r="FT282" s="11"/>
      <c r="FU282" s="11" t="s">
        <v>48</v>
      </c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N282" s="12" t="s">
        <v>48</v>
      </c>
      <c r="GO282" s="12" t="s">
        <v>48</v>
      </c>
      <c r="GP282" s="12" t="s">
        <v>48</v>
      </c>
      <c r="GQ282" s="11"/>
      <c r="GR282" s="11"/>
      <c r="GS282" s="11"/>
      <c r="GT282" s="11"/>
      <c r="GU282" s="27"/>
      <c r="GV282" s="11"/>
      <c r="GW282" s="11" t="s">
        <v>48</v>
      </c>
      <c r="GX282" s="11"/>
      <c r="GY282" s="11"/>
      <c r="GZ282" s="11"/>
      <c r="HA282" s="11"/>
      <c r="HB282" s="11"/>
      <c r="HC282" s="11"/>
      <c r="HD282" s="11"/>
      <c r="HI282" s="12" t="s">
        <v>48</v>
      </c>
      <c r="HJ282" s="12" t="s">
        <v>48</v>
      </c>
      <c r="HK282" s="12" t="s">
        <v>48</v>
      </c>
      <c r="HL282" s="11"/>
      <c r="HM282" s="11"/>
      <c r="HN282" s="11"/>
      <c r="HO282" s="11"/>
      <c r="HP282" s="27"/>
      <c r="HQ282" s="11"/>
      <c r="HR282" s="11" t="s">
        <v>48</v>
      </c>
      <c r="HW282" s="12" t="s">
        <v>48</v>
      </c>
      <c r="HX282" s="12" t="s">
        <v>48</v>
      </c>
      <c r="HY282" s="12" t="s">
        <v>48</v>
      </c>
    </row>
    <row r="283" spans="2:233" x14ac:dyDescent="0.2">
      <c r="B283" s="8">
        <v>44179</v>
      </c>
      <c r="C283" s="11"/>
      <c r="D283" s="11"/>
      <c r="E283" s="11"/>
      <c r="F283" s="11"/>
      <c r="G283" s="27"/>
      <c r="H283" s="11"/>
      <c r="I283" s="11" t="s">
        <v>48</v>
      </c>
      <c r="J283" s="11"/>
      <c r="K283" s="11"/>
      <c r="L283" s="11"/>
      <c r="M283" s="11"/>
      <c r="N283" s="27"/>
      <c r="O283" s="11"/>
      <c r="P283" s="11" t="s">
        <v>48</v>
      </c>
      <c r="Q283" s="11"/>
      <c r="R283" s="11"/>
      <c r="S283" s="11"/>
      <c r="T283" s="11"/>
      <c r="U283" s="27"/>
      <c r="V283" s="11"/>
      <c r="W283" s="11" t="s">
        <v>48</v>
      </c>
      <c r="AB283" s="12" t="s">
        <v>48</v>
      </c>
      <c r="AC283" s="12" t="s">
        <v>48</v>
      </c>
      <c r="AD283" s="12" t="s">
        <v>48</v>
      </c>
      <c r="AE283" s="11"/>
      <c r="AF283" s="11"/>
      <c r="AG283" s="11"/>
      <c r="AH283" s="11"/>
      <c r="AI283" s="27"/>
      <c r="AJ283" s="11"/>
      <c r="AK283" s="11" t="s">
        <v>48</v>
      </c>
      <c r="AP283" s="12" t="s">
        <v>48</v>
      </c>
      <c r="AQ283" s="12" t="s">
        <v>48</v>
      </c>
      <c r="AR283" s="12" t="s">
        <v>48</v>
      </c>
      <c r="AS283" s="11"/>
      <c r="AT283" s="11"/>
      <c r="AU283" s="11"/>
      <c r="AV283" s="11"/>
      <c r="AW283" s="27"/>
      <c r="AX283" s="11"/>
      <c r="AY283" s="11" t="s">
        <v>48</v>
      </c>
      <c r="BD283" s="12" t="s">
        <v>48</v>
      </c>
      <c r="BE283" s="12" t="s">
        <v>48</v>
      </c>
      <c r="BF283" s="12" t="s">
        <v>48</v>
      </c>
      <c r="BG283" s="11"/>
      <c r="BH283" s="11"/>
      <c r="BI283" s="11"/>
      <c r="BJ283" s="11"/>
      <c r="BK283" s="27"/>
      <c r="BL283" s="11"/>
      <c r="BM283" s="11" t="s">
        <v>48</v>
      </c>
      <c r="BR283" s="12" t="s">
        <v>48</v>
      </c>
      <c r="BS283" s="12" t="s">
        <v>48</v>
      </c>
      <c r="BT283" s="12" t="s">
        <v>48</v>
      </c>
      <c r="BU283" s="11"/>
      <c r="BV283" s="11"/>
      <c r="BW283" s="11"/>
      <c r="BX283" s="11"/>
      <c r="BY283" s="27"/>
      <c r="BZ283" s="11"/>
      <c r="CA283" s="11" t="s">
        <v>48</v>
      </c>
      <c r="CF283" s="12" t="s">
        <v>48</v>
      </c>
      <c r="CG283" s="12" t="s">
        <v>48</v>
      </c>
      <c r="CH283" s="12" t="s">
        <v>48</v>
      </c>
      <c r="CI283" s="11"/>
      <c r="CJ283" s="11"/>
      <c r="CK283" s="11"/>
      <c r="CL283" s="11"/>
      <c r="CM283" s="27"/>
      <c r="CN283" s="11"/>
      <c r="CO283" s="11" t="s">
        <v>48</v>
      </c>
      <c r="CT283" s="12" t="s">
        <v>48</v>
      </c>
      <c r="CU283" s="12" t="s">
        <v>48</v>
      </c>
      <c r="CV283" s="12" t="s">
        <v>48</v>
      </c>
      <c r="CW283" s="11"/>
      <c r="CX283" s="11"/>
      <c r="CY283" s="11"/>
      <c r="CZ283" s="11"/>
      <c r="DA283" s="27"/>
      <c r="DB283" s="11"/>
      <c r="DC283" s="11" t="s">
        <v>48</v>
      </c>
      <c r="DH283" s="12" t="s">
        <v>48</v>
      </c>
      <c r="DI283" s="12" t="s">
        <v>48</v>
      </c>
      <c r="DJ283" s="12" t="s">
        <v>48</v>
      </c>
      <c r="DK283" s="11"/>
      <c r="DL283" s="11"/>
      <c r="DM283" s="11"/>
      <c r="DN283" s="11"/>
      <c r="DO283" s="27"/>
      <c r="DP283" s="11"/>
      <c r="DQ283" s="11" t="s">
        <v>48</v>
      </c>
      <c r="DV283" s="12" t="s">
        <v>48</v>
      </c>
      <c r="DW283" s="12" t="s">
        <v>48</v>
      </c>
      <c r="DX283" s="12" t="s">
        <v>48</v>
      </c>
      <c r="DY283" s="11"/>
      <c r="DZ283" s="11"/>
      <c r="EA283" s="11"/>
      <c r="EB283" s="11"/>
      <c r="EC283" s="27"/>
      <c r="ED283" s="11"/>
      <c r="EE283" s="11" t="s">
        <v>48</v>
      </c>
      <c r="EJ283" s="12" t="s">
        <v>48</v>
      </c>
      <c r="EK283" s="12" t="s">
        <v>48</v>
      </c>
      <c r="EL283" s="12" t="s">
        <v>48</v>
      </c>
      <c r="EM283" s="11"/>
      <c r="EN283" s="11"/>
      <c r="EO283" s="11"/>
      <c r="EP283" s="11"/>
      <c r="EQ283" s="27"/>
      <c r="ER283" s="11"/>
      <c r="ES283" s="11" t="s">
        <v>48</v>
      </c>
      <c r="EX283" s="12" t="s">
        <v>48</v>
      </c>
      <c r="EY283" s="12" t="s">
        <v>48</v>
      </c>
      <c r="EZ283" s="12" t="s">
        <v>48</v>
      </c>
      <c r="FA283" s="11"/>
      <c r="FB283" s="11"/>
      <c r="FC283" s="11"/>
      <c r="FD283" s="11"/>
      <c r="FE283" s="27"/>
      <c r="FF283" s="11"/>
      <c r="FG283" s="11" t="s">
        <v>48</v>
      </c>
      <c r="FL283" s="12" t="s">
        <v>48</v>
      </c>
      <c r="FM283" s="12" t="s">
        <v>48</v>
      </c>
      <c r="FN283" s="12" t="s">
        <v>48</v>
      </c>
      <c r="FO283" s="11"/>
      <c r="FP283" s="11"/>
      <c r="FQ283" s="11"/>
      <c r="FR283" s="11"/>
      <c r="FS283" s="27"/>
      <c r="FT283" s="11"/>
      <c r="FU283" s="11" t="s">
        <v>48</v>
      </c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N283" s="12" t="s">
        <v>48</v>
      </c>
      <c r="GO283" s="12" t="s">
        <v>48</v>
      </c>
      <c r="GP283" s="12" t="s">
        <v>48</v>
      </c>
      <c r="GQ283" s="11"/>
      <c r="GR283" s="11"/>
      <c r="GS283" s="11"/>
      <c r="GT283" s="11"/>
      <c r="GU283" s="27"/>
      <c r="GV283" s="11"/>
      <c r="GW283" s="11" t="s">
        <v>48</v>
      </c>
      <c r="GX283" s="11"/>
      <c r="GY283" s="11"/>
      <c r="GZ283" s="11"/>
      <c r="HA283" s="11"/>
      <c r="HB283" s="11"/>
      <c r="HC283" s="11"/>
      <c r="HD283" s="11"/>
      <c r="HI283" s="12" t="s">
        <v>48</v>
      </c>
      <c r="HJ283" s="12" t="s">
        <v>48</v>
      </c>
      <c r="HK283" s="12" t="s">
        <v>48</v>
      </c>
      <c r="HL283" s="11"/>
      <c r="HM283" s="11"/>
      <c r="HN283" s="11"/>
      <c r="HO283" s="11"/>
      <c r="HP283" s="27"/>
      <c r="HQ283" s="11"/>
      <c r="HR283" s="11" t="s">
        <v>48</v>
      </c>
      <c r="HW283" s="12" t="s">
        <v>48</v>
      </c>
      <c r="HX283" s="12" t="s">
        <v>48</v>
      </c>
      <c r="HY283" s="12" t="s">
        <v>48</v>
      </c>
    </row>
    <row r="284" spans="2:233" x14ac:dyDescent="0.2">
      <c r="B284" s="8">
        <v>44180</v>
      </c>
      <c r="C284" s="11"/>
      <c r="D284" s="11"/>
      <c r="E284" s="11"/>
      <c r="F284" s="11"/>
      <c r="G284" s="27"/>
      <c r="H284" s="11"/>
      <c r="I284" s="11" t="s">
        <v>48</v>
      </c>
      <c r="J284" s="11"/>
      <c r="K284" s="11"/>
      <c r="L284" s="11"/>
      <c r="M284" s="11"/>
      <c r="N284" s="27"/>
      <c r="O284" s="11"/>
      <c r="P284" s="11" t="s">
        <v>48</v>
      </c>
      <c r="Q284" s="11"/>
      <c r="R284" s="11"/>
      <c r="S284" s="11"/>
      <c r="T284" s="11"/>
      <c r="U284" s="27"/>
      <c r="V284" s="11"/>
      <c r="W284" s="11" t="s">
        <v>48</v>
      </c>
      <c r="AB284" s="12" t="s">
        <v>48</v>
      </c>
      <c r="AC284" s="12" t="s">
        <v>48</v>
      </c>
      <c r="AD284" s="12" t="s">
        <v>48</v>
      </c>
      <c r="AE284" s="11"/>
      <c r="AF284" s="11"/>
      <c r="AG284" s="11"/>
      <c r="AH284" s="11"/>
      <c r="AI284" s="27"/>
      <c r="AJ284" s="11"/>
      <c r="AK284" s="11" t="s">
        <v>48</v>
      </c>
      <c r="AP284" s="12" t="s">
        <v>48</v>
      </c>
      <c r="AQ284" s="12" t="s">
        <v>48</v>
      </c>
      <c r="AR284" s="12" t="s">
        <v>48</v>
      </c>
      <c r="AS284" s="11"/>
      <c r="AT284" s="11"/>
      <c r="AU284" s="11"/>
      <c r="AV284" s="11"/>
      <c r="AW284" s="27"/>
      <c r="AX284" s="11"/>
      <c r="AY284" s="11" t="s">
        <v>48</v>
      </c>
      <c r="BD284" s="12" t="s">
        <v>48</v>
      </c>
      <c r="BE284" s="12" t="s">
        <v>48</v>
      </c>
      <c r="BF284" s="12" t="s">
        <v>48</v>
      </c>
      <c r="BG284" s="11"/>
      <c r="BH284" s="11"/>
      <c r="BI284" s="11"/>
      <c r="BJ284" s="11"/>
      <c r="BK284" s="27"/>
      <c r="BL284" s="11"/>
      <c r="BM284" s="11" t="s">
        <v>48</v>
      </c>
      <c r="BR284" s="12" t="s">
        <v>48</v>
      </c>
      <c r="BS284" s="12" t="s">
        <v>48</v>
      </c>
      <c r="BT284" s="12" t="s">
        <v>48</v>
      </c>
      <c r="BU284" s="11"/>
      <c r="BV284" s="11"/>
      <c r="BW284" s="11"/>
      <c r="BX284" s="11"/>
      <c r="BY284" s="27"/>
      <c r="BZ284" s="11"/>
      <c r="CA284" s="11" t="s">
        <v>48</v>
      </c>
      <c r="CF284" s="12" t="s">
        <v>48</v>
      </c>
      <c r="CG284" s="12" t="s">
        <v>48</v>
      </c>
      <c r="CH284" s="12" t="s">
        <v>48</v>
      </c>
      <c r="CI284" s="11"/>
      <c r="CJ284" s="11"/>
      <c r="CK284" s="11"/>
      <c r="CL284" s="11"/>
      <c r="CM284" s="27"/>
      <c r="CN284" s="11"/>
      <c r="CO284" s="11" t="s">
        <v>48</v>
      </c>
      <c r="CT284" s="12" t="s">
        <v>48</v>
      </c>
      <c r="CU284" s="12" t="s">
        <v>48</v>
      </c>
      <c r="CV284" s="12" t="s">
        <v>48</v>
      </c>
      <c r="CW284" s="11"/>
      <c r="CX284" s="11"/>
      <c r="CY284" s="11"/>
      <c r="CZ284" s="11"/>
      <c r="DA284" s="27"/>
      <c r="DB284" s="11"/>
      <c r="DC284" s="11" t="s">
        <v>48</v>
      </c>
      <c r="DH284" s="12" t="s">
        <v>48</v>
      </c>
      <c r="DI284" s="12" t="s">
        <v>48</v>
      </c>
      <c r="DJ284" s="12" t="s">
        <v>48</v>
      </c>
      <c r="DK284" s="11"/>
      <c r="DL284" s="11"/>
      <c r="DM284" s="11"/>
      <c r="DN284" s="11"/>
      <c r="DO284" s="27"/>
      <c r="DP284" s="11"/>
      <c r="DQ284" s="11" t="s">
        <v>48</v>
      </c>
      <c r="DV284" s="12" t="s">
        <v>48</v>
      </c>
      <c r="DW284" s="12" t="s">
        <v>48</v>
      </c>
      <c r="DX284" s="12" t="s">
        <v>48</v>
      </c>
      <c r="DY284" s="11"/>
      <c r="DZ284" s="11"/>
      <c r="EA284" s="11"/>
      <c r="EB284" s="11"/>
      <c r="EC284" s="27"/>
      <c r="ED284" s="11"/>
      <c r="EE284" s="11" t="s">
        <v>48</v>
      </c>
      <c r="EJ284" s="12" t="s">
        <v>48</v>
      </c>
      <c r="EK284" s="12" t="s">
        <v>48</v>
      </c>
      <c r="EL284" s="12" t="s">
        <v>48</v>
      </c>
      <c r="EM284" s="11"/>
      <c r="EN284" s="11"/>
      <c r="EO284" s="11"/>
      <c r="EP284" s="11"/>
      <c r="EQ284" s="27"/>
      <c r="ER284" s="11"/>
      <c r="ES284" s="11" t="s">
        <v>48</v>
      </c>
      <c r="EX284" s="12" t="s">
        <v>48</v>
      </c>
      <c r="EY284" s="12" t="s">
        <v>48</v>
      </c>
      <c r="EZ284" s="12" t="s">
        <v>48</v>
      </c>
      <c r="FA284" s="11"/>
      <c r="FB284" s="11"/>
      <c r="FC284" s="11"/>
      <c r="FD284" s="11"/>
      <c r="FE284" s="27"/>
      <c r="FF284" s="11"/>
      <c r="FG284" s="11" t="s">
        <v>48</v>
      </c>
      <c r="FL284" s="12" t="s">
        <v>48</v>
      </c>
      <c r="FM284" s="12" t="s">
        <v>48</v>
      </c>
      <c r="FN284" s="12" t="s">
        <v>48</v>
      </c>
      <c r="FO284" s="11"/>
      <c r="FP284" s="11"/>
      <c r="FQ284" s="11"/>
      <c r="FR284" s="11"/>
      <c r="FS284" s="27"/>
      <c r="FT284" s="11"/>
      <c r="FU284" s="11" t="s">
        <v>48</v>
      </c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N284" s="12" t="s">
        <v>48</v>
      </c>
      <c r="GO284" s="12" t="s">
        <v>48</v>
      </c>
      <c r="GP284" s="12" t="s">
        <v>48</v>
      </c>
      <c r="GQ284" s="11"/>
      <c r="GR284" s="11"/>
      <c r="GS284" s="11"/>
      <c r="GT284" s="11"/>
      <c r="GU284" s="27"/>
      <c r="GV284" s="11"/>
      <c r="GW284" s="11" t="s">
        <v>48</v>
      </c>
      <c r="GX284" s="11"/>
      <c r="GY284" s="11"/>
      <c r="GZ284" s="11"/>
      <c r="HA284" s="11"/>
      <c r="HB284" s="11"/>
      <c r="HC284" s="11"/>
      <c r="HD284" s="11"/>
      <c r="HI284" s="12" t="s">
        <v>48</v>
      </c>
      <c r="HJ284" s="12" t="s">
        <v>48</v>
      </c>
      <c r="HK284" s="12" t="s">
        <v>48</v>
      </c>
      <c r="HL284" s="11"/>
      <c r="HM284" s="11"/>
      <c r="HN284" s="11"/>
      <c r="HO284" s="11"/>
      <c r="HP284" s="27"/>
      <c r="HQ284" s="11"/>
      <c r="HR284" s="11" t="s">
        <v>48</v>
      </c>
      <c r="HW284" s="12" t="s">
        <v>48</v>
      </c>
      <c r="HX284" s="12" t="s">
        <v>48</v>
      </c>
      <c r="HY284" s="12" t="s">
        <v>48</v>
      </c>
    </row>
    <row r="285" spans="2:233" x14ac:dyDescent="0.2">
      <c r="B285" s="8">
        <v>44181</v>
      </c>
      <c r="C285" s="11"/>
      <c r="D285" s="11"/>
      <c r="E285" s="11"/>
      <c r="F285" s="11"/>
      <c r="G285" s="27"/>
      <c r="H285" s="11"/>
      <c r="I285" s="11" t="s">
        <v>48</v>
      </c>
      <c r="J285" s="11"/>
      <c r="K285" s="11"/>
      <c r="L285" s="11"/>
      <c r="M285" s="11"/>
      <c r="N285" s="27"/>
      <c r="O285" s="11"/>
      <c r="P285" s="11" t="s">
        <v>48</v>
      </c>
      <c r="Q285" s="11"/>
      <c r="R285" s="11"/>
      <c r="S285" s="11"/>
      <c r="T285" s="11"/>
      <c r="U285" s="27"/>
      <c r="V285" s="11"/>
      <c r="W285" s="11" t="s">
        <v>48</v>
      </c>
      <c r="AB285" s="12" t="s">
        <v>48</v>
      </c>
      <c r="AC285" s="12" t="s">
        <v>48</v>
      </c>
      <c r="AD285" s="12" t="s">
        <v>48</v>
      </c>
      <c r="AE285" s="11"/>
      <c r="AF285" s="11"/>
      <c r="AG285" s="11"/>
      <c r="AH285" s="11"/>
      <c r="AI285" s="27"/>
      <c r="AJ285" s="11"/>
      <c r="AK285" s="11" t="s">
        <v>48</v>
      </c>
      <c r="AP285" s="12" t="s">
        <v>48</v>
      </c>
      <c r="AQ285" s="12" t="s">
        <v>48</v>
      </c>
      <c r="AR285" s="12" t="s">
        <v>48</v>
      </c>
      <c r="AS285" s="11"/>
      <c r="AT285" s="11"/>
      <c r="AU285" s="11"/>
      <c r="AV285" s="11"/>
      <c r="AW285" s="27"/>
      <c r="AX285" s="11"/>
      <c r="AY285" s="11" t="s">
        <v>48</v>
      </c>
      <c r="BD285" s="12" t="s">
        <v>48</v>
      </c>
      <c r="BE285" s="12" t="s">
        <v>48</v>
      </c>
      <c r="BF285" s="12" t="s">
        <v>48</v>
      </c>
      <c r="BG285" s="11"/>
      <c r="BH285" s="11"/>
      <c r="BI285" s="11"/>
      <c r="BJ285" s="11"/>
      <c r="BK285" s="27"/>
      <c r="BL285" s="11"/>
      <c r="BM285" s="11" t="s">
        <v>48</v>
      </c>
      <c r="BR285" s="12" t="s">
        <v>48</v>
      </c>
      <c r="BS285" s="12" t="s">
        <v>48</v>
      </c>
      <c r="BT285" s="12" t="s">
        <v>48</v>
      </c>
      <c r="BU285" s="11"/>
      <c r="BV285" s="11"/>
      <c r="BW285" s="11"/>
      <c r="BX285" s="11"/>
      <c r="BY285" s="27"/>
      <c r="BZ285" s="11"/>
      <c r="CA285" s="11" t="s">
        <v>48</v>
      </c>
      <c r="CF285" s="12" t="s">
        <v>48</v>
      </c>
      <c r="CG285" s="12" t="s">
        <v>48</v>
      </c>
      <c r="CH285" s="12" t="s">
        <v>48</v>
      </c>
      <c r="CI285" s="11"/>
      <c r="CJ285" s="11"/>
      <c r="CK285" s="11"/>
      <c r="CL285" s="11"/>
      <c r="CM285" s="27"/>
      <c r="CN285" s="11"/>
      <c r="CO285" s="11" t="s">
        <v>48</v>
      </c>
      <c r="CT285" s="12" t="s">
        <v>48</v>
      </c>
      <c r="CU285" s="12" t="s">
        <v>48</v>
      </c>
      <c r="CV285" s="12" t="s">
        <v>48</v>
      </c>
      <c r="CW285" s="11"/>
      <c r="CX285" s="11"/>
      <c r="CY285" s="11"/>
      <c r="CZ285" s="11"/>
      <c r="DA285" s="27"/>
      <c r="DB285" s="11"/>
      <c r="DC285" s="11" t="s">
        <v>48</v>
      </c>
      <c r="DH285" s="12" t="s">
        <v>48</v>
      </c>
      <c r="DI285" s="12" t="s">
        <v>48</v>
      </c>
      <c r="DJ285" s="12" t="s">
        <v>48</v>
      </c>
      <c r="DK285" s="11"/>
      <c r="DL285" s="11"/>
      <c r="DM285" s="11"/>
      <c r="DN285" s="11"/>
      <c r="DO285" s="27"/>
      <c r="DP285" s="11"/>
      <c r="DQ285" s="11" t="s">
        <v>48</v>
      </c>
      <c r="DV285" s="12" t="s">
        <v>48</v>
      </c>
      <c r="DW285" s="12" t="s">
        <v>48</v>
      </c>
      <c r="DX285" s="12" t="s">
        <v>48</v>
      </c>
      <c r="DY285" s="11"/>
      <c r="DZ285" s="11"/>
      <c r="EA285" s="11"/>
      <c r="EB285" s="11"/>
      <c r="EC285" s="27"/>
      <c r="ED285" s="11"/>
      <c r="EE285" s="11" t="s">
        <v>48</v>
      </c>
      <c r="EJ285" s="12" t="s">
        <v>48</v>
      </c>
      <c r="EK285" s="12" t="s">
        <v>48</v>
      </c>
      <c r="EL285" s="12" t="s">
        <v>48</v>
      </c>
      <c r="EM285" s="11"/>
      <c r="EN285" s="11"/>
      <c r="EO285" s="11"/>
      <c r="EP285" s="11"/>
      <c r="EQ285" s="27"/>
      <c r="ER285" s="11"/>
      <c r="ES285" s="11" t="s">
        <v>48</v>
      </c>
      <c r="EX285" s="12" t="s">
        <v>48</v>
      </c>
      <c r="EY285" s="12" t="s">
        <v>48</v>
      </c>
      <c r="EZ285" s="12" t="s">
        <v>48</v>
      </c>
      <c r="FA285" s="11"/>
      <c r="FB285" s="11"/>
      <c r="FC285" s="11"/>
      <c r="FD285" s="11"/>
      <c r="FE285" s="27"/>
      <c r="FF285" s="11"/>
      <c r="FG285" s="11" t="s">
        <v>48</v>
      </c>
      <c r="FL285" s="12" t="s">
        <v>48</v>
      </c>
      <c r="FM285" s="12" t="s">
        <v>48</v>
      </c>
      <c r="FN285" s="12" t="s">
        <v>48</v>
      </c>
      <c r="FO285" s="11"/>
      <c r="FP285" s="11"/>
      <c r="FQ285" s="11"/>
      <c r="FR285" s="11"/>
      <c r="FS285" s="27"/>
      <c r="FT285" s="11"/>
      <c r="FU285" s="11" t="s">
        <v>48</v>
      </c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N285" s="12" t="s">
        <v>48</v>
      </c>
      <c r="GO285" s="12" t="s">
        <v>48</v>
      </c>
      <c r="GP285" s="12" t="s">
        <v>48</v>
      </c>
      <c r="GQ285" s="11"/>
      <c r="GR285" s="11"/>
      <c r="GS285" s="11"/>
      <c r="GT285" s="11"/>
      <c r="GU285" s="27"/>
      <c r="GV285" s="11"/>
      <c r="GW285" s="11" t="s">
        <v>48</v>
      </c>
      <c r="GX285" s="11"/>
      <c r="GY285" s="11"/>
      <c r="GZ285" s="11"/>
      <c r="HA285" s="11"/>
      <c r="HB285" s="11"/>
      <c r="HC285" s="11"/>
      <c r="HD285" s="11"/>
      <c r="HI285" s="12" t="s">
        <v>48</v>
      </c>
      <c r="HJ285" s="12" t="s">
        <v>48</v>
      </c>
      <c r="HK285" s="12" t="s">
        <v>48</v>
      </c>
      <c r="HL285" s="11"/>
      <c r="HM285" s="11"/>
      <c r="HN285" s="11"/>
      <c r="HO285" s="11"/>
      <c r="HP285" s="27"/>
      <c r="HQ285" s="11"/>
      <c r="HR285" s="11" t="s">
        <v>48</v>
      </c>
      <c r="HW285" s="12" t="s">
        <v>48</v>
      </c>
      <c r="HX285" s="12" t="s">
        <v>48</v>
      </c>
      <c r="HY285" s="12" t="s">
        <v>48</v>
      </c>
    </row>
    <row r="286" spans="2:233" x14ac:dyDescent="0.2">
      <c r="B286" s="8">
        <v>44182</v>
      </c>
      <c r="C286" s="11"/>
      <c r="D286" s="11"/>
      <c r="E286" s="11"/>
      <c r="F286" s="11"/>
      <c r="G286" s="27"/>
      <c r="H286" s="11"/>
      <c r="I286" s="11" t="s">
        <v>48</v>
      </c>
      <c r="J286" s="11"/>
      <c r="K286" s="11"/>
      <c r="L286" s="11"/>
      <c r="M286" s="11"/>
      <c r="N286" s="27"/>
      <c r="O286" s="11"/>
      <c r="P286" s="11" t="s">
        <v>48</v>
      </c>
      <c r="Q286" s="11"/>
      <c r="R286" s="11"/>
      <c r="S286" s="11"/>
      <c r="T286" s="11"/>
      <c r="U286" s="27"/>
      <c r="V286" s="11"/>
      <c r="W286" s="11" t="s">
        <v>48</v>
      </c>
      <c r="AB286" s="12" t="s">
        <v>48</v>
      </c>
      <c r="AC286" s="12" t="s">
        <v>48</v>
      </c>
      <c r="AD286" s="12" t="s">
        <v>48</v>
      </c>
      <c r="AE286" s="11"/>
      <c r="AF286" s="11"/>
      <c r="AG286" s="11"/>
      <c r="AH286" s="11"/>
      <c r="AI286" s="27"/>
      <c r="AJ286" s="11"/>
      <c r="AK286" s="11" t="s">
        <v>48</v>
      </c>
      <c r="AP286" s="12" t="s">
        <v>48</v>
      </c>
      <c r="AQ286" s="12" t="s">
        <v>48</v>
      </c>
      <c r="AR286" s="12" t="s">
        <v>48</v>
      </c>
      <c r="AS286" s="11"/>
      <c r="AT286" s="11"/>
      <c r="AU286" s="11"/>
      <c r="AV286" s="11"/>
      <c r="AW286" s="27"/>
      <c r="AX286" s="11"/>
      <c r="AY286" s="11" t="s">
        <v>48</v>
      </c>
      <c r="BD286" s="12" t="s">
        <v>48</v>
      </c>
      <c r="BE286" s="12" t="s">
        <v>48</v>
      </c>
      <c r="BF286" s="12" t="s">
        <v>48</v>
      </c>
      <c r="BG286" s="11"/>
      <c r="BH286" s="11"/>
      <c r="BI286" s="11"/>
      <c r="BJ286" s="11"/>
      <c r="BK286" s="27"/>
      <c r="BL286" s="11"/>
      <c r="BM286" s="11" t="s">
        <v>48</v>
      </c>
      <c r="BR286" s="12" t="s">
        <v>48</v>
      </c>
      <c r="BS286" s="12" t="s">
        <v>48</v>
      </c>
      <c r="BT286" s="12" t="s">
        <v>48</v>
      </c>
      <c r="BU286" s="11"/>
      <c r="BV286" s="11"/>
      <c r="BW286" s="11"/>
      <c r="BX286" s="11"/>
      <c r="BY286" s="27"/>
      <c r="BZ286" s="11"/>
      <c r="CA286" s="11" t="s">
        <v>48</v>
      </c>
      <c r="CF286" s="12" t="s">
        <v>48</v>
      </c>
      <c r="CG286" s="12" t="s">
        <v>48</v>
      </c>
      <c r="CH286" s="12" t="s">
        <v>48</v>
      </c>
      <c r="CI286" s="11"/>
      <c r="CJ286" s="11"/>
      <c r="CK286" s="11"/>
      <c r="CL286" s="11"/>
      <c r="CM286" s="27"/>
      <c r="CN286" s="11"/>
      <c r="CO286" s="11" t="s">
        <v>48</v>
      </c>
      <c r="CT286" s="12" t="s">
        <v>48</v>
      </c>
      <c r="CU286" s="12" t="s">
        <v>48</v>
      </c>
      <c r="CV286" s="12" t="s">
        <v>48</v>
      </c>
      <c r="CW286" s="11"/>
      <c r="CX286" s="11"/>
      <c r="CY286" s="11"/>
      <c r="CZ286" s="11"/>
      <c r="DA286" s="27"/>
      <c r="DB286" s="11"/>
      <c r="DC286" s="11" t="s">
        <v>48</v>
      </c>
      <c r="DH286" s="12" t="s">
        <v>48</v>
      </c>
      <c r="DI286" s="12" t="s">
        <v>48</v>
      </c>
      <c r="DJ286" s="12" t="s">
        <v>48</v>
      </c>
      <c r="DK286" s="11"/>
      <c r="DL286" s="11"/>
      <c r="DM286" s="11"/>
      <c r="DN286" s="11"/>
      <c r="DO286" s="27"/>
      <c r="DP286" s="11"/>
      <c r="DQ286" s="11" t="s">
        <v>48</v>
      </c>
      <c r="DV286" s="12" t="s">
        <v>48</v>
      </c>
      <c r="DW286" s="12" t="s">
        <v>48</v>
      </c>
      <c r="DX286" s="12" t="s">
        <v>48</v>
      </c>
      <c r="DY286" s="11"/>
      <c r="DZ286" s="11"/>
      <c r="EA286" s="11"/>
      <c r="EB286" s="11"/>
      <c r="EC286" s="27"/>
      <c r="ED286" s="11"/>
      <c r="EE286" s="11" t="s">
        <v>48</v>
      </c>
      <c r="EJ286" s="12" t="s">
        <v>48</v>
      </c>
      <c r="EK286" s="12" t="s">
        <v>48</v>
      </c>
      <c r="EL286" s="12" t="s">
        <v>48</v>
      </c>
      <c r="EM286" s="11"/>
      <c r="EN286" s="11"/>
      <c r="EO286" s="11"/>
      <c r="EP286" s="11"/>
      <c r="EQ286" s="27"/>
      <c r="ER286" s="11"/>
      <c r="ES286" s="11" t="s">
        <v>48</v>
      </c>
      <c r="EX286" s="12" t="s">
        <v>48</v>
      </c>
      <c r="EY286" s="12" t="s">
        <v>48</v>
      </c>
      <c r="EZ286" s="12" t="s">
        <v>48</v>
      </c>
      <c r="FA286" s="11"/>
      <c r="FB286" s="11"/>
      <c r="FC286" s="11"/>
      <c r="FD286" s="11"/>
      <c r="FE286" s="27"/>
      <c r="FF286" s="11"/>
      <c r="FG286" s="11" t="s">
        <v>48</v>
      </c>
      <c r="FL286" s="12" t="s">
        <v>48</v>
      </c>
      <c r="FM286" s="12" t="s">
        <v>48</v>
      </c>
      <c r="FN286" s="12" t="s">
        <v>48</v>
      </c>
      <c r="FO286" s="11"/>
      <c r="FP286" s="11"/>
      <c r="FQ286" s="11"/>
      <c r="FR286" s="11"/>
      <c r="FS286" s="27"/>
      <c r="FT286" s="11"/>
      <c r="FU286" s="11" t="s">
        <v>48</v>
      </c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N286" s="12" t="s">
        <v>48</v>
      </c>
      <c r="GO286" s="12" t="s">
        <v>48</v>
      </c>
      <c r="GP286" s="12" t="s">
        <v>48</v>
      </c>
      <c r="GQ286" s="11"/>
      <c r="GR286" s="11"/>
      <c r="GS286" s="11"/>
      <c r="GT286" s="11"/>
      <c r="GU286" s="27"/>
      <c r="GV286" s="11"/>
      <c r="GW286" s="11" t="s">
        <v>48</v>
      </c>
      <c r="GX286" s="11"/>
      <c r="GY286" s="11"/>
      <c r="GZ286" s="11"/>
      <c r="HA286" s="11"/>
      <c r="HB286" s="11"/>
      <c r="HC286" s="11"/>
      <c r="HD286" s="11"/>
      <c r="HI286" s="12" t="s">
        <v>48</v>
      </c>
      <c r="HJ286" s="12" t="s">
        <v>48</v>
      </c>
      <c r="HK286" s="12" t="s">
        <v>48</v>
      </c>
      <c r="HL286" s="11"/>
      <c r="HM286" s="11"/>
      <c r="HN286" s="11"/>
      <c r="HO286" s="11"/>
      <c r="HP286" s="27"/>
      <c r="HQ286" s="11"/>
      <c r="HR286" s="11" t="s">
        <v>48</v>
      </c>
      <c r="HW286" s="12" t="s">
        <v>48</v>
      </c>
      <c r="HX286" s="12" t="s">
        <v>48</v>
      </c>
      <c r="HY286" s="12" t="s">
        <v>48</v>
      </c>
    </row>
    <row r="287" spans="2:233" x14ac:dyDescent="0.2">
      <c r="B287" s="8">
        <v>44183</v>
      </c>
      <c r="C287" s="11"/>
      <c r="D287" s="11"/>
      <c r="E287" s="11"/>
      <c r="F287" s="11"/>
      <c r="G287" s="27"/>
      <c r="H287" s="11"/>
      <c r="I287" s="11" t="s">
        <v>48</v>
      </c>
      <c r="J287" s="11"/>
      <c r="K287" s="11"/>
      <c r="L287" s="11"/>
      <c r="M287" s="11"/>
      <c r="N287" s="27"/>
      <c r="O287" s="11"/>
      <c r="P287" s="11" t="s">
        <v>48</v>
      </c>
      <c r="Q287" s="11"/>
      <c r="R287" s="11"/>
      <c r="S287" s="11"/>
      <c r="T287" s="11"/>
      <c r="U287" s="27"/>
      <c r="V287" s="11"/>
      <c r="W287" s="11" t="s">
        <v>48</v>
      </c>
      <c r="AB287" s="12" t="s">
        <v>48</v>
      </c>
      <c r="AC287" s="12" t="s">
        <v>48</v>
      </c>
      <c r="AD287" s="12" t="s">
        <v>48</v>
      </c>
      <c r="AE287" s="11"/>
      <c r="AF287" s="11"/>
      <c r="AG287" s="11"/>
      <c r="AH287" s="11"/>
      <c r="AI287" s="27"/>
      <c r="AJ287" s="11"/>
      <c r="AK287" s="11" t="s">
        <v>48</v>
      </c>
      <c r="AP287" s="12" t="s">
        <v>48</v>
      </c>
      <c r="AQ287" s="12" t="s">
        <v>48</v>
      </c>
      <c r="AR287" s="12" t="s">
        <v>48</v>
      </c>
      <c r="AS287" s="11"/>
      <c r="AT287" s="11"/>
      <c r="AU287" s="11"/>
      <c r="AV287" s="11"/>
      <c r="AW287" s="27"/>
      <c r="AX287" s="11"/>
      <c r="AY287" s="11" t="s">
        <v>48</v>
      </c>
      <c r="BD287" s="12" t="s">
        <v>48</v>
      </c>
      <c r="BE287" s="12" t="s">
        <v>48</v>
      </c>
      <c r="BF287" s="12" t="s">
        <v>48</v>
      </c>
      <c r="BG287" s="11"/>
      <c r="BH287" s="11"/>
      <c r="BI287" s="11"/>
      <c r="BJ287" s="11"/>
      <c r="BK287" s="27"/>
      <c r="BL287" s="11"/>
      <c r="BM287" s="11" t="s">
        <v>48</v>
      </c>
      <c r="BR287" s="12" t="s">
        <v>48</v>
      </c>
      <c r="BS287" s="12" t="s">
        <v>48</v>
      </c>
      <c r="BT287" s="12" t="s">
        <v>48</v>
      </c>
      <c r="BU287" s="11"/>
      <c r="BV287" s="11"/>
      <c r="BW287" s="11"/>
      <c r="BX287" s="11"/>
      <c r="BY287" s="27"/>
      <c r="BZ287" s="11"/>
      <c r="CA287" s="11" t="s">
        <v>48</v>
      </c>
      <c r="CF287" s="12" t="s">
        <v>48</v>
      </c>
      <c r="CG287" s="12" t="s">
        <v>48</v>
      </c>
      <c r="CH287" s="12" t="s">
        <v>48</v>
      </c>
      <c r="CI287" s="11"/>
      <c r="CJ287" s="11"/>
      <c r="CK287" s="11"/>
      <c r="CL287" s="11"/>
      <c r="CM287" s="27"/>
      <c r="CN287" s="11"/>
      <c r="CO287" s="11" t="s">
        <v>48</v>
      </c>
      <c r="CT287" s="12" t="s">
        <v>48</v>
      </c>
      <c r="CU287" s="12" t="s">
        <v>48</v>
      </c>
      <c r="CV287" s="12" t="s">
        <v>48</v>
      </c>
      <c r="CW287" s="11"/>
      <c r="CX287" s="11"/>
      <c r="CY287" s="11"/>
      <c r="CZ287" s="11"/>
      <c r="DA287" s="27"/>
      <c r="DB287" s="11"/>
      <c r="DC287" s="11" t="s">
        <v>48</v>
      </c>
      <c r="DH287" s="12" t="s">
        <v>48</v>
      </c>
      <c r="DI287" s="12" t="s">
        <v>48</v>
      </c>
      <c r="DJ287" s="12" t="s">
        <v>48</v>
      </c>
      <c r="DK287" s="11"/>
      <c r="DL287" s="11"/>
      <c r="DM287" s="11"/>
      <c r="DN287" s="11"/>
      <c r="DO287" s="27"/>
      <c r="DP287" s="11"/>
      <c r="DQ287" s="11" t="s">
        <v>48</v>
      </c>
      <c r="DV287" s="12" t="s">
        <v>48</v>
      </c>
      <c r="DW287" s="12" t="s">
        <v>48</v>
      </c>
      <c r="DX287" s="12" t="s">
        <v>48</v>
      </c>
      <c r="DY287" s="11"/>
      <c r="DZ287" s="11"/>
      <c r="EA287" s="11"/>
      <c r="EB287" s="11"/>
      <c r="EC287" s="27"/>
      <c r="ED287" s="11"/>
      <c r="EE287" s="11" t="s">
        <v>48</v>
      </c>
      <c r="EJ287" s="12" t="s">
        <v>48</v>
      </c>
      <c r="EK287" s="12" t="s">
        <v>48</v>
      </c>
      <c r="EL287" s="12" t="s">
        <v>48</v>
      </c>
      <c r="EM287" s="11"/>
      <c r="EN287" s="11"/>
      <c r="EO287" s="11"/>
      <c r="EP287" s="11"/>
      <c r="EQ287" s="27"/>
      <c r="ER287" s="11"/>
      <c r="ES287" s="11" t="s">
        <v>48</v>
      </c>
      <c r="EX287" s="12" t="s">
        <v>48</v>
      </c>
      <c r="EY287" s="12" t="s">
        <v>48</v>
      </c>
      <c r="EZ287" s="12" t="s">
        <v>48</v>
      </c>
      <c r="FA287" s="11"/>
      <c r="FB287" s="11"/>
      <c r="FC287" s="11"/>
      <c r="FD287" s="11"/>
      <c r="FE287" s="27"/>
      <c r="FF287" s="11"/>
      <c r="FG287" s="11" t="s">
        <v>48</v>
      </c>
      <c r="FL287" s="12" t="s">
        <v>48</v>
      </c>
      <c r="FM287" s="12" t="s">
        <v>48</v>
      </c>
      <c r="FN287" s="12" t="s">
        <v>48</v>
      </c>
      <c r="FO287" s="11"/>
      <c r="FP287" s="11"/>
      <c r="FQ287" s="11"/>
      <c r="FR287" s="11"/>
      <c r="FS287" s="27"/>
      <c r="FT287" s="11"/>
      <c r="FU287" s="11" t="s">
        <v>48</v>
      </c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N287" s="12" t="s">
        <v>48</v>
      </c>
      <c r="GO287" s="12" t="s">
        <v>48</v>
      </c>
      <c r="GP287" s="12" t="s">
        <v>48</v>
      </c>
      <c r="GQ287" s="11"/>
      <c r="GR287" s="11"/>
      <c r="GS287" s="11"/>
      <c r="GT287" s="11"/>
      <c r="GU287" s="27"/>
      <c r="GV287" s="11"/>
      <c r="GW287" s="11" t="s">
        <v>48</v>
      </c>
      <c r="GX287" s="11"/>
      <c r="GY287" s="11"/>
      <c r="GZ287" s="11"/>
      <c r="HA287" s="11"/>
      <c r="HB287" s="11"/>
      <c r="HC287" s="11"/>
      <c r="HD287" s="11"/>
      <c r="HI287" s="12" t="s">
        <v>48</v>
      </c>
      <c r="HJ287" s="12" t="s">
        <v>48</v>
      </c>
      <c r="HK287" s="12" t="s">
        <v>48</v>
      </c>
      <c r="HL287" s="11"/>
      <c r="HM287" s="11"/>
      <c r="HN287" s="11"/>
      <c r="HO287" s="11"/>
      <c r="HP287" s="27"/>
      <c r="HQ287" s="11"/>
      <c r="HR287" s="11" t="s">
        <v>48</v>
      </c>
      <c r="HW287" s="12" t="s">
        <v>48</v>
      </c>
      <c r="HX287" s="12" t="s">
        <v>48</v>
      </c>
      <c r="HY287" s="12" t="s">
        <v>48</v>
      </c>
    </row>
    <row r="288" spans="2:233" x14ac:dyDescent="0.2">
      <c r="B288" s="8">
        <v>44184</v>
      </c>
      <c r="C288" s="11"/>
      <c r="D288" s="11"/>
      <c r="E288" s="11"/>
      <c r="F288" s="11"/>
      <c r="G288" s="27"/>
      <c r="H288" s="11"/>
      <c r="I288" s="11" t="s">
        <v>48</v>
      </c>
      <c r="J288" s="11"/>
      <c r="K288" s="11"/>
      <c r="L288" s="11"/>
      <c r="M288" s="11"/>
      <c r="N288" s="27"/>
      <c r="O288" s="11"/>
      <c r="P288" s="11" t="s">
        <v>48</v>
      </c>
      <c r="Q288" s="11"/>
      <c r="R288" s="11"/>
      <c r="S288" s="11"/>
      <c r="T288" s="11"/>
      <c r="U288" s="27"/>
      <c r="V288" s="11"/>
      <c r="W288" s="11" t="s">
        <v>48</v>
      </c>
      <c r="AB288" s="12" t="s">
        <v>48</v>
      </c>
      <c r="AC288" s="12" t="s">
        <v>48</v>
      </c>
      <c r="AD288" s="12" t="s">
        <v>48</v>
      </c>
      <c r="AE288" s="11"/>
      <c r="AF288" s="11"/>
      <c r="AG288" s="11"/>
      <c r="AH288" s="11"/>
      <c r="AI288" s="27"/>
      <c r="AJ288" s="11"/>
      <c r="AK288" s="11" t="s">
        <v>48</v>
      </c>
      <c r="AP288" s="12" t="s">
        <v>48</v>
      </c>
      <c r="AQ288" s="12" t="s">
        <v>48</v>
      </c>
      <c r="AR288" s="12" t="s">
        <v>48</v>
      </c>
      <c r="AS288" s="11"/>
      <c r="AT288" s="11"/>
      <c r="AU288" s="11"/>
      <c r="AV288" s="11"/>
      <c r="AW288" s="27"/>
      <c r="AX288" s="11"/>
      <c r="AY288" s="11" t="s">
        <v>48</v>
      </c>
      <c r="BD288" s="12" t="s">
        <v>48</v>
      </c>
      <c r="BE288" s="12" t="s">
        <v>48</v>
      </c>
      <c r="BF288" s="12" t="s">
        <v>48</v>
      </c>
      <c r="BG288" s="11"/>
      <c r="BH288" s="11"/>
      <c r="BI288" s="11"/>
      <c r="BJ288" s="11"/>
      <c r="BK288" s="27"/>
      <c r="BL288" s="11"/>
      <c r="BM288" s="11" t="s">
        <v>48</v>
      </c>
      <c r="BR288" s="12" t="s">
        <v>48</v>
      </c>
      <c r="BS288" s="12" t="s">
        <v>48</v>
      </c>
      <c r="BT288" s="12" t="s">
        <v>48</v>
      </c>
      <c r="BU288" s="11"/>
      <c r="BV288" s="11"/>
      <c r="BW288" s="11"/>
      <c r="BX288" s="11"/>
      <c r="BY288" s="27"/>
      <c r="BZ288" s="11"/>
      <c r="CA288" s="11" t="s">
        <v>48</v>
      </c>
      <c r="CF288" s="12" t="s">
        <v>48</v>
      </c>
      <c r="CG288" s="12" t="s">
        <v>48</v>
      </c>
      <c r="CH288" s="12" t="s">
        <v>48</v>
      </c>
      <c r="CI288" s="11"/>
      <c r="CJ288" s="11"/>
      <c r="CK288" s="11"/>
      <c r="CL288" s="11"/>
      <c r="CM288" s="27"/>
      <c r="CN288" s="11"/>
      <c r="CO288" s="11" t="s">
        <v>48</v>
      </c>
      <c r="CT288" s="12" t="s">
        <v>48</v>
      </c>
      <c r="CU288" s="12" t="s">
        <v>48</v>
      </c>
      <c r="CV288" s="12" t="s">
        <v>48</v>
      </c>
      <c r="CW288" s="11"/>
      <c r="CX288" s="11"/>
      <c r="CY288" s="11"/>
      <c r="CZ288" s="11"/>
      <c r="DA288" s="27"/>
      <c r="DB288" s="11"/>
      <c r="DC288" s="11" t="s">
        <v>48</v>
      </c>
      <c r="DH288" s="12" t="s">
        <v>48</v>
      </c>
      <c r="DI288" s="12" t="s">
        <v>48</v>
      </c>
      <c r="DJ288" s="12" t="s">
        <v>48</v>
      </c>
      <c r="DK288" s="11"/>
      <c r="DL288" s="11"/>
      <c r="DM288" s="11"/>
      <c r="DN288" s="11"/>
      <c r="DO288" s="27"/>
      <c r="DP288" s="11"/>
      <c r="DQ288" s="11" t="s">
        <v>48</v>
      </c>
      <c r="DV288" s="12" t="s">
        <v>48</v>
      </c>
      <c r="DW288" s="12" t="s">
        <v>48</v>
      </c>
      <c r="DX288" s="12" t="s">
        <v>48</v>
      </c>
      <c r="DY288" s="11"/>
      <c r="DZ288" s="11"/>
      <c r="EA288" s="11"/>
      <c r="EB288" s="11"/>
      <c r="EC288" s="27"/>
      <c r="ED288" s="11"/>
      <c r="EE288" s="11" t="s">
        <v>48</v>
      </c>
      <c r="EJ288" s="12" t="s">
        <v>48</v>
      </c>
      <c r="EK288" s="12" t="s">
        <v>48</v>
      </c>
      <c r="EL288" s="12" t="s">
        <v>48</v>
      </c>
      <c r="EM288" s="11"/>
      <c r="EN288" s="11"/>
      <c r="EO288" s="11"/>
      <c r="EP288" s="11"/>
      <c r="EQ288" s="27"/>
      <c r="ER288" s="11"/>
      <c r="ES288" s="11" t="s">
        <v>48</v>
      </c>
      <c r="EX288" s="12" t="s">
        <v>48</v>
      </c>
      <c r="EY288" s="12" t="s">
        <v>48</v>
      </c>
      <c r="EZ288" s="12" t="s">
        <v>48</v>
      </c>
      <c r="FA288" s="11"/>
      <c r="FB288" s="11"/>
      <c r="FC288" s="11"/>
      <c r="FD288" s="11"/>
      <c r="FE288" s="27"/>
      <c r="FF288" s="11"/>
      <c r="FG288" s="11" t="s">
        <v>48</v>
      </c>
      <c r="FL288" s="12" t="s">
        <v>48</v>
      </c>
      <c r="FM288" s="12" t="s">
        <v>48</v>
      </c>
      <c r="FN288" s="12" t="s">
        <v>48</v>
      </c>
      <c r="FO288" s="11"/>
      <c r="FP288" s="11"/>
      <c r="FQ288" s="11"/>
      <c r="FR288" s="11"/>
      <c r="FS288" s="27"/>
      <c r="FT288" s="11"/>
      <c r="FU288" s="11" t="s">
        <v>48</v>
      </c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N288" s="12" t="s">
        <v>48</v>
      </c>
      <c r="GO288" s="12" t="s">
        <v>48</v>
      </c>
      <c r="GP288" s="12" t="s">
        <v>48</v>
      </c>
      <c r="GQ288" s="11"/>
      <c r="GR288" s="11"/>
      <c r="GS288" s="11"/>
      <c r="GT288" s="11"/>
      <c r="GU288" s="27"/>
      <c r="GV288" s="11"/>
      <c r="GW288" s="11" t="s">
        <v>48</v>
      </c>
      <c r="GX288" s="11"/>
      <c r="GY288" s="11"/>
      <c r="GZ288" s="11"/>
      <c r="HA288" s="11"/>
      <c r="HB288" s="11"/>
      <c r="HC288" s="11"/>
      <c r="HD288" s="11"/>
      <c r="HI288" s="12" t="s">
        <v>48</v>
      </c>
      <c r="HJ288" s="12" t="s">
        <v>48</v>
      </c>
      <c r="HK288" s="12" t="s">
        <v>48</v>
      </c>
      <c r="HL288" s="11"/>
      <c r="HM288" s="11"/>
      <c r="HN288" s="11"/>
      <c r="HO288" s="11"/>
      <c r="HP288" s="27"/>
      <c r="HQ288" s="11"/>
      <c r="HR288" s="11" t="s">
        <v>48</v>
      </c>
      <c r="HW288" s="12" t="s">
        <v>48</v>
      </c>
      <c r="HX288" s="12" t="s">
        <v>48</v>
      </c>
      <c r="HY288" s="12" t="s">
        <v>48</v>
      </c>
    </row>
    <row r="289" spans="2:233" x14ac:dyDescent="0.2">
      <c r="B289" s="8">
        <v>44185</v>
      </c>
      <c r="C289" s="11"/>
      <c r="D289" s="11"/>
      <c r="E289" s="11"/>
      <c r="F289" s="11"/>
      <c r="G289" s="27"/>
      <c r="H289" s="11"/>
      <c r="I289" s="11" t="s">
        <v>48</v>
      </c>
      <c r="J289" s="11"/>
      <c r="K289" s="11"/>
      <c r="L289" s="11"/>
      <c r="M289" s="11"/>
      <c r="N289" s="27"/>
      <c r="O289" s="11"/>
      <c r="P289" s="11" t="s">
        <v>48</v>
      </c>
      <c r="Q289" s="11"/>
      <c r="R289" s="11"/>
      <c r="S289" s="11"/>
      <c r="T289" s="11"/>
      <c r="U289" s="27"/>
      <c r="V289" s="11"/>
      <c r="W289" s="11" t="s">
        <v>48</v>
      </c>
      <c r="AB289" s="12" t="s">
        <v>48</v>
      </c>
      <c r="AC289" s="12" t="s">
        <v>48</v>
      </c>
      <c r="AD289" s="12" t="s">
        <v>48</v>
      </c>
      <c r="AE289" s="11"/>
      <c r="AF289" s="11"/>
      <c r="AG289" s="11"/>
      <c r="AH289" s="11"/>
      <c r="AI289" s="27"/>
      <c r="AJ289" s="11"/>
      <c r="AK289" s="11" t="s">
        <v>48</v>
      </c>
      <c r="AP289" s="12" t="s">
        <v>48</v>
      </c>
      <c r="AQ289" s="12" t="s">
        <v>48</v>
      </c>
      <c r="AR289" s="12" t="s">
        <v>48</v>
      </c>
      <c r="AS289" s="11"/>
      <c r="AT289" s="11"/>
      <c r="AU289" s="11"/>
      <c r="AV289" s="11"/>
      <c r="AW289" s="27"/>
      <c r="AX289" s="11"/>
      <c r="AY289" s="11" t="s">
        <v>48</v>
      </c>
      <c r="BD289" s="12" t="s">
        <v>48</v>
      </c>
      <c r="BE289" s="12" t="s">
        <v>48</v>
      </c>
      <c r="BF289" s="12" t="s">
        <v>48</v>
      </c>
      <c r="BG289" s="11"/>
      <c r="BH289" s="11"/>
      <c r="BI289" s="11"/>
      <c r="BJ289" s="11"/>
      <c r="BK289" s="27"/>
      <c r="BL289" s="11"/>
      <c r="BM289" s="11" t="s">
        <v>48</v>
      </c>
      <c r="BR289" s="12" t="s">
        <v>48</v>
      </c>
      <c r="BS289" s="12" t="s">
        <v>48</v>
      </c>
      <c r="BT289" s="12" t="s">
        <v>48</v>
      </c>
      <c r="BU289" s="11"/>
      <c r="BV289" s="11"/>
      <c r="BW289" s="11"/>
      <c r="BX289" s="11"/>
      <c r="BY289" s="27"/>
      <c r="BZ289" s="11"/>
      <c r="CA289" s="11" t="s">
        <v>48</v>
      </c>
      <c r="CF289" s="12" t="s">
        <v>48</v>
      </c>
      <c r="CG289" s="12" t="s">
        <v>48</v>
      </c>
      <c r="CH289" s="12" t="s">
        <v>48</v>
      </c>
      <c r="CI289" s="11"/>
      <c r="CJ289" s="11"/>
      <c r="CK289" s="11"/>
      <c r="CL289" s="11"/>
      <c r="CM289" s="27"/>
      <c r="CN289" s="11"/>
      <c r="CO289" s="11" t="s">
        <v>48</v>
      </c>
      <c r="CT289" s="12" t="s">
        <v>48</v>
      </c>
      <c r="CU289" s="12" t="s">
        <v>48</v>
      </c>
      <c r="CV289" s="12" t="s">
        <v>48</v>
      </c>
      <c r="CW289" s="11"/>
      <c r="CX289" s="11"/>
      <c r="CY289" s="11"/>
      <c r="CZ289" s="11"/>
      <c r="DA289" s="27"/>
      <c r="DB289" s="11"/>
      <c r="DC289" s="11" t="s">
        <v>48</v>
      </c>
      <c r="DH289" s="12" t="s">
        <v>48</v>
      </c>
      <c r="DI289" s="12" t="s">
        <v>48</v>
      </c>
      <c r="DJ289" s="12" t="s">
        <v>48</v>
      </c>
      <c r="DK289" s="11"/>
      <c r="DL289" s="11"/>
      <c r="DM289" s="11"/>
      <c r="DN289" s="11"/>
      <c r="DO289" s="27"/>
      <c r="DP289" s="11"/>
      <c r="DQ289" s="11" t="s">
        <v>48</v>
      </c>
      <c r="DV289" s="12" t="s">
        <v>48</v>
      </c>
      <c r="DW289" s="12" t="s">
        <v>48</v>
      </c>
      <c r="DX289" s="12" t="s">
        <v>48</v>
      </c>
      <c r="DY289" s="11"/>
      <c r="DZ289" s="11"/>
      <c r="EA289" s="11"/>
      <c r="EB289" s="11"/>
      <c r="EC289" s="27"/>
      <c r="ED289" s="11"/>
      <c r="EE289" s="11" t="s">
        <v>48</v>
      </c>
      <c r="EJ289" s="12" t="s">
        <v>48</v>
      </c>
      <c r="EK289" s="12" t="s">
        <v>48</v>
      </c>
      <c r="EL289" s="12" t="s">
        <v>48</v>
      </c>
      <c r="EM289" s="11"/>
      <c r="EN289" s="11"/>
      <c r="EO289" s="11"/>
      <c r="EP289" s="11"/>
      <c r="EQ289" s="27"/>
      <c r="ER289" s="11"/>
      <c r="ES289" s="11" t="s">
        <v>48</v>
      </c>
      <c r="EX289" s="12" t="s">
        <v>48</v>
      </c>
      <c r="EY289" s="12" t="s">
        <v>48</v>
      </c>
      <c r="EZ289" s="12" t="s">
        <v>48</v>
      </c>
      <c r="FA289" s="11"/>
      <c r="FB289" s="11"/>
      <c r="FC289" s="11"/>
      <c r="FD289" s="11"/>
      <c r="FE289" s="27"/>
      <c r="FF289" s="11"/>
      <c r="FG289" s="11" t="s">
        <v>48</v>
      </c>
      <c r="FL289" s="12" t="s">
        <v>48</v>
      </c>
      <c r="FM289" s="12" t="s">
        <v>48</v>
      </c>
      <c r="FN289" s="12" t="s">
        <v>48</v>
      </c>
      <c r="FO289" s="11"/>
      <c r="FP289" s="11"/>
      <c r="FQ289" s="11"/>
      <c r="FR289" s="11"/>
      <c r="FS289" s="27"/>
      <c r="FT289" s="11"/>
      <c r="FU289" s="11" t="s">
        <v>48</v>
      </c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N289" s="12" t="s">
        <v>48</v>
      </c>
      <c r="GO289" s="12" t="s">
        <v>48</v>
      </c>
      <c r="GP289" s="12" t="s">
        <v>48</v>
      </c>
      <c r="GQ289" s="11"/>
      <c r="GR289" s="11"/>
      <c r="GS289" s="11"/>
      <c r="GT289" s="11"/>
      <c r="GU289" s="27"/>
      <c r="GV289" s="11"/>
      <c r="GW289" s="11" t="s">
        <v>48</v>
      </c>
      <c r="GX289" s="11"/>
      <c r="GY289" s="11"/>
      <c r="GZ289" s="11"/>
      <c r="HA289" s="11"/>
      <c r="HB289" s="11"/>
      <c r="HC289" s="11"/>
      <c r="HD289" s="11"/>
      <c r="HI289" s="12" t="s">
        <v>48</v>
      </c>
      <c r="HJ289" s="12" t="s">
        <v>48</v>
      </c>
      <c r="HK289" s="12" t="s">
        <v>48</v>
      </c>
      <c r="HL289" s="11"/>
      <c r="HM289" s="11"/>
      <c r="HN289" s="11"/>
      <c r="HO289" s="11"/>
      <c r="HP289" s="27"/>
      <c r="HQ289" s="11"/>
      <c r="HR289" s="11" t="s">
        <v>48</v>
      </c>
      <c r="HW289" s="12" t="s">
        <v>48</v>
      </c>
      <c r="HX289" s="12" t="s">
        <v>48</v>
      </c>
      <c r="HY289" s="12" t="s">
        <v>48</v>
      </c>
    </row>
    <row r="290" spans="2:233" x14ac:dyDescent="0.2">
      <c r="B290" s="8">
        <v>44186</v>
      </c>
      <c r="C290" s="11"/>
      <c r="D290" s="11"/>
      <c r="E290" s="11"/>
      <c r="F290" s="11"/>
      <c r="G290" s="27"/>
      <c r="H290" s="11"/>
      <c r="I290" s="11" t="s">
        <v>48</v>
      </c>
      <c r="J290" s="11"/>
      <c r="K290" s="11"/>
      <c r="L290" s="11"/>
      <c r="M290" s="11"/>
      <c r="N290" s="27"/>
      <c r="O290" s="11"/>
      <c r="P290" s="11" t="s">
        <v>48</v>
      </c>
      <c r="Q290" s="11"/>
      <c r="R290" s="11"/>
      <c r="S290" s="11"/>
      <c r="T290" s="11"/>
      <c r="U290" s="27"/>
      <c r="V290" s="11"/>
      <c r="W290" s="11" t="s">
        <v>48</v>
      </c>
      <c r="AB290" s="12" t="s">
        <v>48</v>
      </c>
      <c r="AC290" s="12" t="s">
        <v>48</v>
      </c>
      <c r="AD290" s="12" t="s">
        <v>48</v>
      </c>
      <c r="AE290" s="11"/>
      <c r="AF290" s="11"/>
      <c r="AG290" s="11"/>
      <c r="AH290" s="11"/>
      <c r="AI290" s="27"/>
      <c r="AJ290" s="11"/>
      <c r="AK290" s="11" t="s">
        <v>48</v>
      </c>
      <c r="AP290" s="12" t="s">
        <v>48</v>
      </c>
      <c r="AQ290" s="12" t="s">
        <v>48</v>
      </c>
      <c r="AR290" s="12" t="s">
        <v>48</v>
      </c>
      <c r="AS290" s="11"/>
      <c r="AT290" s="11"/>
      <c r="AU290" s="11"/>
      <c r="AV290" s="11"/>
      <c r="AW290" s="27"/>
      <c r="AX290" s="11"/>
      <c r="AY290" s="11" t="s">
        <v>48</v>
      </c>
      <c r="BD290" s="12" t="s">
        <v>48</v>
      </c>
      <c r="BE290" s="12" t="s">
        <v>48</v>
      </c>
      <c r="BF290" s="12" t="s">
        <v>48</v>
      </c>
      <c r="BG290" s="11"/>
      <c r="BH290" s="11"/>
      <c r="BI290" s="11"/>
      <c r="BJ290" s="11"/>
      <c r="BK290" s="27"/>
      <c r="BL290" s="11"/>
      <c r="BM290" s="11" t="s">
        <v>48</v>
      </c>
      <c r="BR290" s="12" t="s">
        <v>48</v>
      </c>
      <c r="BS290" s="12" t="s">
        <v>48</v>
      </c>
      <c r="BT290" s="12" t="s">
        <v>48</v>
      </c>
      <c r="BU290" s="11"/>
      <c r="BV290" s="11"/>
      <c r="BW290" s="11"/>
      <c r="BX290" s="11"/>
      <c r="BY290" s="27"/>
      <c r="BZ290" s="11"/>
      <c r="CA290" s="11" t="s">
        <v>48</v>
      </c>
      <c r="CF290" s="12" t="s">
        <v>48</v>
      </c>
      <c r="CG290" s="12" t="s">
        <v>48</v>
      </c>
      <c r="CH290" s="12" t="s">
        <v>48</v>
      </c>
      <c r="CI290" s="11"/>
      <c r="CJ290" s="11"/>
      <c r="CK290" s="11"/>
      <c r="CL290" s="11"/>
      <c r="CM290" s="27"/>
      <c r="CN290" s="11"/>
      <c r="CO290" s="11" t="s">
        <v>48</v>
      </c>
      <c r="CT290" s="12" t="s">
        <v>48</v>
      </c>
      <c r="CU290" s="12" t="s">
        <v>48</v>
      </c>
      <c r="CV290" s="12" t="s">
        <v>48</v>
      </c>
      <c r="CW290" s="11"/>
      <c r="CX290" s="11"/>
      <c r="CY290" s="11"/>
      <c r="CZ290" s="11"/>
      <c r="DA290" s="27"/>
      <c r="DB290" s="11"/>
      <c r="DC290" s="11" t="s">
        <v>48</v>
      </c>
      <c r="DH290" s="12" t="s">
        <v>48</v>
      </c>
      <c r="DI290" s="12" t="s">
        <v>48</v>
      </c>
      <c r="DJ290" s="12" t="s">
        <v>48</v>
      </c>
      <c r="DK290" s="11"/>
      <c r="DL290" s="11"/>
      <c r="DM290" s="11"/>
      <c r="DN290" s="11"/>
      <c r="DO290" s="27"/>
      <c r="DP290" s="11"/>
      <c r="DQ290" s="11" t="s">
        <v>48</v>
      </c>
      <c r="DV290" s="12" t="s">
        <v>48</v>
      </c>
      <c r="DW290" s="12" t="s">
        <v>48</v>
      </c>
      <c r="DX290" s="12" t="s">
        <v>48</v>
      </c>
      <c r="DY290" s="11"/>
      <c r="DZ290" s="11"/>
      <c r="EA290" s="11"/>
      <c r="EB290" s="11"/>
      <c r="EC290" s="27"/>
      <c r="ED290" s="11"/>
      <c r="EE290" s="11" t="s">
        <v>48</v>
      </c>
      <c r="EJ290" s="12" t="s">
        <v>48</v>
      </c>
      <c r="EK290" s="12" t="s">
        <v>48</v>
      </c>
      <c r="EL290" s="12" t="s">
        <v>48</v>
      </c>
      <c r="EM290" s="11"/>
      <c r="EN290" s="11"/>
      <c r="EO290" s="11"/>
      <c r="EP290" s="11"/>
      <c r="EQ290" s="27"/>
      <c r="ER290" s="11"/>
      <c r="ES290" s="11" t="s">
        <v>48</v>
      </c>
      <c r="EX290" s="12" t="s">
        <v>48</v>
      </c>
      <c r="EY290" s="12" t="s">
        <v>48</v>
      </c>
      <c r="EZ290" s="12" t="s">
        <v>48</v>
      </c>
      <c r="FA290" s="11"/>
      <c r="FB290" s="11"/>
      <c r="FC290" s="11"/>
      <c r="FD290" s="11"/>
      <c r="FE290" s="27"/>
      <c r="FF290" s="11"/>
      <c r="FG290" s="11" t="s">
        <v>48</v>
      </c>
      <c r="FL290" s="12" t="s">
        <v>48</v>
      </c>
      <c r="FM290" s="12" t="s">
        <v>48</v>
      </c>
      <c r="FN290" s="12" t="s">
        <v>48</v>
      </c>
      <c r="FO290" s="11"/>
      <c r="FP290" s="11"/>
      <c r="FQ290" s="11"/>
      <c r="FR290" s="11"/>
      <c r="FS290" s="27"/>
      <c r="FT290" s="11"/>
      <c r="FU290" s="11" t="s">
        <v>48</v>
      </c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N290" s="12" t="s">
        <v>48</v>
      </c>
      <c r="GO290" s="12" t="s">
        <v>48</v>
      </c>
      <c r="GP290" s="12" t="s">
        <v>48</v>
      </c>
      <c r="GQ290" s="11"/>
      <c r="GR290" s="11"/>
      <c r="GS290" s="11"/>
      <c r="GT290" s="11"/>
      <c r="GU290" s="27"/>
      <c r="GV290" s="11"/>
      <c r="GW290" s="11" t="s">
        <v>48</v>
      </c>
      <c r="GX290" s="11"/>
      <c r="GY290" s="11"/>
      <c r="GZ290" s="11"/>
      <c r="HA290" s="11"/>
      <c r="HB290" s="11"/>
      <c r="HC290" s="11"/>
      <c r="HD290" s="11"/>
      <c r="HI290" s="12" t="s">
        <v>48</v>
      </c>
      <c r="HJ290" s="12" t="s">
        <v>48</v>
      </c>
      <c r="HK290" s="12" t="s">
        <v>48</v>
      </c>
      <c r="HL290" s="11"/>
      <c r="HM290" s="11"/>
      <c r="HN290" s="11"/>
      <c r="HO290" s="11"/>
      <c r="HP290" s="27"/>
      <c r="HQ290" s="11"/>
      <c r="HR290" s="11" t="s">
        <v>48</v>
      </c>
      <c r="HW290" s="12" t="s">
        <v>48</v>
      </c>
      <c r="HX290" s="12" t="s">
        <v>48</v>
      </c>
      <c r="HY290" s="12" t="s">
        <v>48</v>
      </c>
    </row>
    <row r="291" spans="2:233" x14ac:dyDescent="0.2">
      <c r="B291" s="8">
        <v>44187</v>
      </c>
      <c r="C291" s="11"/>
      <c r="D291" s="11"/>
      <c r="E291" s="11"/>
      <c r="F291" s="11"/>
      <c r="G291" s="27"/>
      <c r="H291" s="11"/>
      <c r="I291" s="11" t="s">
        <v>48</v>
      </c>
      <c r="J291" s="11"/>
      <c r="K291" s="11"/>
      <c r="L291" s="11"/>
      <c r="M291" s="11"/>
      <c r="N291" s="27"/>
      <c r="O291" s="11"/>
      <c r="P291" s="11" t="s">
        <v>48</v>
      </c>
      <c r="Q291" s="11"/>
      <c r="R291" s="11"/>
      <c r="S291" s="11"/>
      <c r="T291" s="11"/>
      <c r="U291" s="27"/>
      <c r="V291" s="11"/>
      <c r="W291" s="11" t="s">
        <v>48</v>
      </c>
      <c r="AB291" s="12" t="s">
        <v>48</v>
      </c>
      <c r="AC291" s="12" t="s">
        <v>48</v>
      </c>
      <c r="AD291" s="12" t="s">
        <v>48</v>
      </c>
      <c r="AE291" s="11"/>
      <c r="AF291" s="11"/>
      <c r="AG291" s="11"/>
      <c r="AH291" s="11"/>
      <c r="AI291" s="27"/>
      <c r="AJ291" s="11"/>
      <c r="AK291" s="11" t="s">
        <v>48</v>
      </c>
      <c r="AP291" s="12" t="s">
        <v>48</v>
      </c>
      <c r="AQ291" s="12" t="s">
        <v>48</v>
      </c>
      <c r="AR291" s="12" t="s">
        <v>48</v>
      </c>
      <c r="AS291" s="11"/>
      <c r="AT291" s="11"/>
      <c r="AU291" s="11"/>
      <c r="AV291" s="11"/>
      <c r="AW291" s="27"/>
      <c r="AX291" s="11"/>
      <c r="AY291" s="11" t="s">
        <v>48</v>
      </c>
      <c r="BD291" s="12" t="s">
        <v>48</v>
      </c>
      <c r="BE291" s="12" t="s">
        <v>48</v>
      </c>
      <c r="BF291" s="12" t="s">
        <v>48</v>
      </c>
      <c r="BG291" s="11"/>
      <c r="BH291" s="11"/>
      <c r="BI291" s="11"/>
      <c r="BJ291" s="11"/>
      <c r="BK291" s="27"/>
      <c r="BL291" s="11"/>
      <c r="BM291" s="11" t="s">
        <v>48</v>
      </c>
      <c r="BR291" s="12" t="s">
        <v>48</v>
      </c>
      <c r="BS291" s="12" t="s">
        <v>48</v>
      </c>
      <c r="BT291" s="12" t="s">
        <v>48</v>
      </c>
      <c r="BU291" s="11"/>
      <c r="BV291" s="11"/>
      <c r="BW291" s="11"/>
      <c r="BX291" s="11"/>
      <c r="BY291" s="27"/>
      <c r="BZ291" s="11"/>
      <c r="CA291" s="11" t="s">
        <v>48</v>
      </c>
      <c r="CF291" s="12" t="s">
        <v>48</v>
      </c>
      <c r="CG291" s="12" t="s">
        <v>48</v>
      </c>
      <c r="CH291" s="12" t="s">
        <v>48</v>
      </c>
      <c r="CI291" s="11"/>
      <c r="CJ291" s="11"/>
      <c r="CK291" s="11"/>
      <c r="CL291" s="11"/>
      <c r="CM291" s="27"/>
      <c r="CN291" s="11"/>
      <c r="CO291" s="11" t="s">
        <v>48</v>
      </c>
      <c r="CT291" s="12" t="s">
        <v>48</v>
      </c>
      <c r="CU291" s="12" t="s">
        <v>48</v>
      </c>
      <c r="CV291" s="12" t="s">
        <v>48</v>
      </c>
      <c r="CW291" s="11"/>
      <c r="CX291" s="11"/>
      <c r="CY291" s="11"/>
      <c r="CZ291" s="11"/>
      <c r="DA291" s="27"/>
      <c r="DB291" s="11"/>
      <c r="DC291" s="11" t="s">
        <v>48</v>
      </c>
      <c r="DH291" s="12" t="s">
        <v>48</v>
      </c>
      <c r="DI291" s="12" t="s">
        <v>48</v>
      </c>
      <c r="DJ291" s="12" t="s">
        <v>48</v>
      </c>
      <c r="DK291" s="11"/>
      <c r="DL291" s="11"/>
      <c r="DM291" s="11"/>
      <c r="DN291" s="11"/>
      <c r="DO291" s="27"/>
      <c r="DP291" s="11"/>
      <c r="DQ291" s="11" t="s">
        <v>48</v>
      </c>
      <c r="DV291" s="12" t="s">
        <v>48</v>
      </c>
      <c r="DW291" s="12" t="s">
        <v>48</v>
      </c>
      <c r="DX291" s="12" t="s">
        <v>48</v>
      </c>
      <c r="DY291" s="11"/>
      <c r="DZ291" s="11"/>
      <c r="EA291" s="11"/>
      <c r="EB291" s="11"/>
      <c r="EC291" s="27"/>
      <c r="ED291" s="11"/>
      <c r="EE291" s="11" t="s">
        <v>48</v>
      </c>
      <c r="EJ291" s="12" t="s">
        <v>48</v>
      </c>
      <c r="EK291" s="12" t="s">
        <v>48</v>
      </c>
      <c r="EL291" s="12" t="s">
        <v>48</v>
      </c>
      <c r="EM291" s="11"/>
      <c r="EN291" s="11"/>
      <c r="EO291" s="11"/>
      <c r="EP291" s="11"/>
      <c r="EQ291" s="27"/>
      <c r="ER291" s="11"/>
      <c r="ES291" s="11" t="s">
        <v>48</v>
      </c>
      <c r="EX291" s="12" t="s">
        <v>48</v>
      </c>
      <c r="EY291" s="12" t="s">
        <v>48</v>
      </c>
      <c r="EZ291" s="12" t="s">
        <v>48</v>
      </c>
      <c r="FA291" s="11"/>
      <c r="FB291" s="11"/>
      <c r="FC291" s="11"/>
      <c r="FD291" s="11"/>
      <c r="FE291" s="27"/>
      <c r="FF291" s="11"/>
      <c r="FG291" s="11" t="s">
        <v>48</v>
      </c>
      <c r="FL291" s="12" t="s">
        <v>48</v>
      </c>
      <c r="FM291" s="12" t="s">
        <v>48</v>
      </c>
      <c r="FN291" s="12" t="s">
        <v>48</v>
      </c>
      <c r="FO291" s="11"/>
      <c r="FP291" s="11"/>
      <c r="FQ291" s="11"/>
      <c r="FR291" s="11"/>
      <c r="FS291" s="27"/>
      <c r="FT291" s="11"/>
      <c r="FU291" s="11" t="s">
        <v>48</v>
      </c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N291" s="12" t="s">
        <v>48</v>
      </c>
      <c r="GO291" s="12" t="s">
        <v>48</v>
      </c>
      <c r="GP291" s="12" t="s">
        <v>48</v>
      </c>
      <c r="GQ291" s="11"/>
      <c r="GR291" s="11"/>
      <c r="GS291" s="11"/>
      <c r="GT291" s="11"/>
      <c r="GU291" s="27"/>
      <c r="GV291" s="11"/>
      <c r="GW291" s="11" t="s">
        <v>48</v>
      </c>
      <c r="GX291" s="11"/>
      <c r="GY291" s="11"/>
      <c r="GZ291" s="11"/>
      <c r="HA291" s="11"/>
      <c r="HB291" s="11"/>
      <c r="HC291" s="11"/>
      <c r="HD291" s="11"/>
      <c r="HI291" s="12" t="s">
        <v>48</v>
      </c>
      <c r="HJ291" s="12" t="s">
        <v>48</v>
      </c>
      <c r="HK291" s="12" t="s">
        <v>48</v>
      </c>
      <c r="HL291" s="11"/>
      <c r="HM291" s="11"/>
      <c r="HN291" s="11"/>
      <c r="HO291" s="11"/>
      <c r="HP291" s="27"/>
      <c r="HQ291" s="11"/>
      <c r="HR291" s="11" t="s">
        <v>48</v>
      </c>
      <c r="HW291" s="12" t="s">
        <v>48</v>
      </c>
      <c r="HX291" s="12" t="s">
        <v>48</v>
      </c>
      <c r="HY291" s="12" t="s">
        <v>48</v>
      </c>
    </row>
    <row r="292" spans="2:233" x14ac:dyDescent="0.2">
      <c r="B292" s="8">
        <v>44188</v>
      </c>
      <c r="C292" s="11"/>
      <c r="D292" s="11"/>
      <c r="E292" s="11"/>
      <c r="F292" s="11"/>
      <c r="G292" s="27"/>
      <c r="H292" s="11"/>
      <c r="I292" s="11" t="s">
        <v>48</v>
      </c>
      <c r="J292" s="11"/>
      <c r="K292" s="11"/>
      <c r="L292" s="11"/>
      <c r="M292" s="11"/>
      <c r="N292" s="27"/>
      <c r="O292" s="11"/>
      <c r="P292" s="11" t="s">
        <v>48</v>
      </c>
      <c r="Q292" s="11"/>
      <c r="R292" s="11"/>
      <c r="S292" s="11"/>
      <c r="T292" s="11"/>
      <c r="U292" s="27"/>
      <c r="V292" s="11"/>
      <c r="W292" s="11" t="s">
        <v>48</v>
      </c>
      <c r="AB292" s="12" t="s">
        <v>48</v>
      </c>
      <c r="AC292" s="12" t="s">
        <v>48</v>
      </c>
      <c r="AD292" s="12" t="s">
        <v>48</v>
      </c>
      <c r="AE292" s="11"/>
      <c r="AF292" s="11"/>
      <c r="AG292" s="11"/>
      <c r="AH292" s="11"/>
      <c r="AI292" s="27"/>
      <c r="AJ292" s="11"/>
      <c r="AK292" s="11" t="s">
        <v>48</v>
      </c>
      <c r="AP292" s="12" t="s">
        <v>48</v>
      </c>
      <c r="AQ292" s="12" t="s">
        <v>48</v>
      </c>
      <c r="AR292" s="12" t="s">
        <v>48</v>
      </c>
      <c r="AS292" s="11"/>
      <c r="AT292" s="11"/>
      <c r="AU292" s="11"/>
      <c r="AV292" s="11"/>
      <c r="AW292" s="27"/>
      <c r="AX292" s="11"/>
      <c r="AY292" s="11" t="s">
        <v>48</v>
      </c>
      <c r="BD292" s="12" t="s">
        <v>48</v>
      </c>
      <c r="BE292" s="12" t="s">
        <v>48</v>
      </c>
      <c r="BF292" s="12" t="s">
        <v>48</v>
      </c>
      <c r="BG292" s="11"/>
      <c r="BH292" s="11"/>
      <c r="BI292" s="11"/>
      <c r="BJ292" s="11"/>
      <c r="BK292" s="27"/>
      <c r="BL292" s="11"/>
      <c r="BM292" s="11" t="s">
        <v>48</v>
      </c>
      <c r="BR292" s="12" t="s">
        <v>48</v>
      </c>
      <c r="BS292" s="12" t="s">
        <v>48</v>
      </c>
      <c r="BT292" s="12" t="s">
        <v>48</v>
      </c>
      <c r="BU292" s="11"/>
      <c r="BV292" s="11"/>
      <c r="BW292" s="11"/>
      <c r="BX292" s="11"/>
      <c r="BY292" s="27"/>
      <c r="BZ292" s="11"/>
      <c r="CA292" s="11" t="s">
        <v>48</v>
      </c>
      <c r="CF292" s="12" t="s">
        <v>48</v>
      </c>
      <c r="CG292" s="12" t="s">
        <v>48</v>
      </c>
      <c r="CH292" s="12" t="s">
        <v>48</v>
      </c>
      <c r="CI292" s="11"/>
      <c r="CJ292" s="11"/>
      <c r="CK292" s="11"/>
      <c r="CL292" s="11"/>
      <c r="CM292" s="27"/>
      <c r="CN292" s="11"/>
      <c r="CO292" s="11" t="s">
        <v>48</v>
      </c>
      <c r="CT292" s="12" t="s">
        <v>48</v>
      </c>
      <c r="CU292" s="12" t="s">
        <v>48</v>
      </c>
      <c r="CV292" s="12" t="s">
        <v>48</v>
      </c>
      <c r="CW292" s="11"/>
      <c r="CX292" s="11"/>
      <c r="CY292" s="11"/>
      <c r="CZ292" s="11"/>
      <c r="DA292" s="27"/>
      <c r="DB292" s="11"/>
      <c r="DC292" s="11" t="s">
        <v>48</v>
      </c>
      <c r="DH292" s="12" t="s">
        <v>48</v>
      </c>
      <c r="DI292" s="12" t="s">
        <v>48</v>
      </c>
      <c r="DJ292" s="12" t="s">
        <v>48</v>
      </c>
      <c r="DK292" s="11"/>
      <c r="DL292" s="11"/>
      <c r="DM292" s="11"/>
      <c r="DN292" s="11"/>
      <c r="DO292" s="27"/>
      <c r="DP292" s="11"/>
      <c r="DQ292" s="11" t="s">
        <v>48</v>
      </c>
      <c r="DV292" s="12" t="s">
        <v>48</v>
      </c>
      <c r="DW292" s="12" t="s">
        <v>48</v>
      </c>
      <c r="DX292" s="12" t="s">
        <v>48</v>
      </c>
      <c r="DY292" s="11"/>
      <c r="DZ292" s="11"/>
      <c r="EA292" s="11"/>
      <c r="EB292" s="11"/>
      <c r="EC292" s="27"/>
      <c r="ED292" s="11"/>
      <c r="EE292" s="11" t="s">
        <v>48</v>
      </c>
      <c r="EJ292" s="12" t="s">
        <v>48</v>
      </c>
      <c r="EK292" s="12" t="s">
        <v>48</v>
      </c>
      <c r="EL292" s="12" t="s">
        <v>48</v>
      </c>
      <c r="EM292" s="11"/>
      <c r="EN292" s="11"/>
      <c r="EO292" s="11"/>
      <c r="EP292" s="11"/>
      <c r="EQ292" s="27"/>
      <c r="ER292" s="11"/>
      <c r="ES292" s="11" t="s">
        <v>48</v>
      </c>
      <c r="EX292" s="12" t="s">
        <v>48</v>
      </c>
      <c r="EY292" s="12" t="s">
        <v>48</v>
      </c>
      <c r="EZ292" s="12" t="s">
        <v>48</v>
      </c>
      <c r="FA292" s="11"/>
      <c r="FB292" s="11"/>
      <c r="FC292" s="11"/>
      <c r="FD292" s="11"/>
      <c r="FE292" s="27"/>
      <c r="FF292" s="11"/>
      <c r="FG292" s="11" t="s">
        <v>48</v>
      </c>
      <c r="FL292" s="12" t="s">
        <v>48</v>
      </c>
      <c r="FM292" s="12" t="s">
        <v>48</v>
      </c>
      <c r="FN292" s="12" t="s">
        <v>48</v>
      </c>
      <c r="FO292" s="11"/>
      <c r="FP292" s="11"/>
      <c r="FQ292" s="11"/>
      <c r="FR292" s="11"/>
      <c r="FS292" s="27"/>
      <c r="FT292" s="11"/>
      <c r="FU292" s="11" t="s">
        <v>48</v>
      </c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N292" s="12" t="s">
        <v>48</v>
      </c>
      <c r="GO292" s="12" t="s">
        <v>48</v>
      </c>
      <c r="GP292" s="12" t="s">
        <v>48</v>
      </c>
      <c r="GQ292" s="11"/>
      <c r="GR292" s="11"/>
      <c r="GS292" s="11"/>
      <c r="GT292" s="11"/>
      <c r="GU292" s="27"/>
      <c r="GV292" s="11"/>
      <c r="GW292" s="11" t="s">
        <v>48</v>
      </c>
      <c r="GX292" s="11"/>
      <c r="GY292" s="11"/>
      <c r="GZ292" s="11"/>
      <c r="HA292" s="11"/>
      <c r="HB292" s="11"/>
      <c r="HC292" s="11"/>
      <c r="HD292" s="11"/>
      <c r="HI292" s="12" t="s">
        <v>48</v>
      </c>
      <c r="HJ292" s="12" t="s">
        <v>48</v>
      </c>
      <c r="HK292" s="12" t="s">
        <v>48</v>
      </c>
      <c r="HL292" s="11"/>
      <c r="HM292" s="11"/>
      <c r="HN292" s="11"/>
      <c r="HO292" s="11"/>
      <c r="HP292" s="27"/>
      <c r="HQ292" s="11"/>
      <c r="HR292" s="11" t="s">
        <v>48</v>
      </c>
      <c r="HW292" s="12" t="s">
        <v>48</v>
      </c>
      <c r="HX292" s="12" t="s">
        <v>48</v>
      </c>
      <c r="HY292" s="12" t="s">
        <v>48</v>
      </c>
    </row>
    <row r="293" spans="2:233" x14ac:dyDescent="0.2">
      <c r="B293" s="8">
        <v>44189</v>
      </c>
      <c r="C293" s="11"/>
      <c r="D293" s="11"/>
      <c r="E293" s="11"/>
      <c r="F293" s="11"/>
      <c r="G293" s="27"/>
      <c r="H293" s="11"/>
      <c r="I293" s="11" t="s">
        <v>48</v>
      </c>
      <c r="J293" s="11"/>
      <c r="K293" s="11"/>
      <c r="L293" s="11"/>
      <c r="M293" s="11"/>
      <c r="N293" s="27"/>
      <c r="O293" s="11"/>
      <c r="P293" s="11" t="s">
        <v>48</v>
      </c>
      <c r="Q293" s="11"/>
      <c r="R293" s="11"/>
      <c r="S293" s="11"/>
      <c r="T293" s="11"/>
      <c r="U293" s="27"/>
      <c r="V293" s="11"/>
      <c r="W293" s="11" t="s">
        <v>48</v>
      </c>
      <c r="AB293" s="12" t="s">
        <v>48</v>
      </c>
      <c r="AC293" s="12" t="s">
        <v>48</v>
      </c>
      <c r="AD293" s="12" t="s">
        <v>48</v>
      </c>
      <c r="AE293" s="11"/>
      <c r="AF293" s="11"/>
      <c r="AG293" s="11"/>
      <c r="AH293" s="11"/>
      <c r="AI293" s="27"/>
      <c r="AJ293" s="11"/>
      <c r="AK293" s="11" t="s">
        <v>48</v>
      </c>
      <c r="AP293" s="12" t="s">
        <v>48</v>
      </c>
      <c r="AQ293" s="12" t="s">
        <v>48</v>
      </c>
      <c r="AR293" s="12" t="s">
        <v>48</v>
      </c>
      <c r="AS293" s="11"/>
      <c r="AT293" s="11"/>
      <c r="AU293" s="11"/>
      <c r="AV293" s="11"/>
      <c r="AW293" s="27"/>
      <c r="AX293" s="11"/>
      <c r="AY293" s="11" t="s">
        <v>48</v>
      </c>
      <c r="BD293" s="12" t="s">
        <v>48</v>
      </c>
      <c r="BE293" s="12" t="s">
        <v>48</v>
      </c>
      <c r="BF293" s="12" t="s">
        <v>48</v>
      </c>
      <c r="BG293" s="11"/>
      <c r="BH293" s="11"/>
      <c r="BI293" s="11"/>
      <c r="BJ293" s="11"/>
      <c r="BK293" s="27"/>
      <c r="BL293" s="11"/>
      <c r="BM293" s="11" t="s">
        <v>48</v>
      </c>
      <c r="BR293" s="12" t="s">
        <v>48</v>
      </c>
      <c r="BS293" s="12" t="s">
        <v>48</v>
      </c>
      <c r="BT293" s="12" t="s">
        <v>48</v>
      </c>
      <c r="BU293" s="11"/>
      <c r="BV293" s="11"/>
      <c r="BW293" s="11"/>
      <c r="BX293" s="11"/>
      <c r="BY293" s="27"/>
      <c r="BZ293" s="11"/>
      <c r="CA293" s="11" t="s">
        <v>48</v>
      </c>
      <c r="CF293" s="12" t="s">
        <v>48</v>
      </c>
      <c r="CG293" s="12" t="s">
        <v>48</v>
      </c>
      <c r="CH293" s="12" t="s">
        <v>48</v>
      </c>
      <c r="CI293" s="11"/>
      <c r="CJ293" s="11"/>
      <c r="CK293" s="11"/>
      <c r="CL293" s="11"/>
      <c r="CM293" s="27"/>
      <c r="CN293" s="11"/>
      <c r="CO293" s="11" t="s">
        <v>48</v>
      </c>
      <c r="CT293" s="12" t="s">
        <v>48</v>
      </c>
      <c r="CU293" s="12" t="s">
        <v>48</v>
      </c>
      <c r="CV293" s="12" t="s">
        <v>48</v>
      </c>
      <c r="CW293" s="11"/>
      <c r="CX293" s="11"/>
      <c r="CY293" s="11"/>
      <c r="CZ293" s="11"/>
      <c r="DA293" s="27"/>
      <c r="DB293" s="11"/>
      <c r="DC293" s="11" t="s">
        <v>48</v>
      </c>
      <c r="DH293" s="12" t="s">
        <v>48</v>
      </c>
      <c r="DI293" s="12" t="s">
        <v>48</v>
      </c>
      <c r="DJ293" s="12" t="s">
        <v>48</v>
      </c>
      <c r="DK293" s="11"/>
      <c r="DL293" s="11"/>
      <c r="DM293" s="11"/>
      <c r="DN293" s="11"/>
      <c r="DO293" s="27"/>
      <c r="DP293" s="11"/>
      <c r="DQ293" s="11" t="s">
        <v>48</v>
      </c>
      <c r="DV293" s="12" t="s">
        <v>48</v>
      </c>
      <c r="DW293" s="12" t="s">
        <v>48</v>
      </c>
      <c r="DX293" s="12" t="s">
        <v>48</v>
      </c>
      <c r="DY293" s="11"/>
      <c r="DZ293" s="11"/>
      <c r="EA293" s="11"/>
      <c r="EB293" s="11"/>
      <c r="EC293" s="27"/>
      <c r="ED293" s="11"/>
      <c r="EE293" s="11" t="s">
        <v>48</v>
      </c>
      <c r="EJ293" s="12" t="s">
        <v>48</v>
      </c>
      <c r="EK293" s="12" t="s">
        <v>48</v>
      </c>
      <c r="EL293" s="12" t="s">
        <v>48</v>
      </c>
      <c r="EM293" s="11"/>
      <c r="EN293" s="11"/>
      <c r="EO293" s="11"/>
      <c r="EP293" s="11"/>
      <c r="EQ293" s="27"/>
      <c r="ER293" s="11"/>
      <c r="ES293" s="11" t="s">
        <v>48</v>
      </c>
      <c r="EX293" s="12" t="s">
        <v>48</v>
      </c>
      <c r="EY293" s="12" t="s">
        <v>48</v>
      </c>
      <c r="EZ293" s="12" t="s">
        <v>48</v>
      </c>
      <c r="FA293" s="11"/>
      <c r="FB293" s="11"/>
      <c r="FC293" s="11"/>
      <c r="FD293" s="11"/>
      <c r="FE293" s="27"/>
      <c r="FF293" s="11"/>
      <c r="FG293" s="11" t="s">
        <v>48</v>
      </c>
      <c r="FL293" s="12" t="s">
        <v>48</v>
      </c>
      <c r="FM293" s="12" t="s">
        <v>48</v>
      </c>
      <c r="FN293" s="12" t="s">
        <v>48</v>
      </c>
      <c r="FO293" s="11"/>
      <c r="FP293" s="11"/>
      <c r="FQ293" s="11"/>
      <c r="FR293" s="11"/>
      <c r="FS293" s="27"/>
      <c r="FT293" s="11"/>
      <c r="FU293" s="11" t="s">
        <v>48</v>
      </c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N293" s="12" t="s">
        <v>48</v>
      </c>
      <c r="GO293" s="12" t="s">
        <v>48</v>
      </c>
      <c r="GP293" s="12" t="s">
        <v>48</v>
      </c>
      <c r="GQ293" s="11"/>
      <c r="GR293" s="11"/>
      <c r="GS293" s="11"/>
      <c r="GT293" s="11"/>
      <c r="GU293" s="27"/>
      <c r="GV293" s="11"/>
      <c r="GW293" s="11" t="s">
        <v>48</v>
      </c>
      <c r="GX293" s="11"/>
      <c r="GY293" s="11"/>
      <c r="GZ293" s="11"/>
      <c r="HA293" s="11"/>
      <c r="HB293" s="11"/>
      <c r="HC293" s="11"/>
      <c r="HD293" s="11"/>
      <c r="HI293" s="12" t="s">
        <v>48</v>
      </c>
      <c r="HJ293" s="12" t="s">
        <v>48</v>
      </c>
      <c r="HK293" s="12" t="s">
        <v>48</v>
      </c>
      <c r="HL293" s="11"/>
      <c r="HM293" s="11"/>
      <c r="HN293" s="11"/>
      <c r="HO293" s="11"/>
      <c r="HP293" s="27"/>
      <c r="HQ293" s="11"/>
      <c r="HR293" s="11" t="s">
        <v>48</v>
      </c>
      <c r="HW293" s="12" t="s">
        <v>48</v>
      </c>
      <c r="HX293" s="12" t="s">
        <v>48</v>
      </c>
      <c r="HY293" s="12" t="s">
        <v>48</v>
      </c>
    </row>
    <row r="294" spans="2:233" x14ac:dyDescent="0.2">
      <c r="B294" s="8">
        <v>44190</v>
      </c>
      <c r="C294" s="11"/>
      <c r="D294" s="11"/>
      <c r="E294" s="11"/>
      <c r="F294" s="11"/>
      <c r="G294" s="27"/>
      <c r="H294" s="11"/>
      <c r="I294" s="11" t="s">
        <v>48</v>
      </c>
      <c r="J294" s="11"/>
      <c r="K294" s="11"/>
      <c r="L294" s="11"/>
      <c r="M294" s="11"/>
      <c r="N294" s="27"/>
      <c r="O294" s="11"/>
      <c r="P294" s="11" t="s">
        <v>48</v>
      </c>
      <c r="Q294" s="11"/>
      <c r="R294" s="11"/>
      <c r="S294" s="11"/>
      <c r="T294" s="11"/>
      <c r="U294" s="27"/>
      <c r="V294" s="11"/>
      <c r="W294" s="11" t="s">
        <v>48</v>
      </c>
      <c r="AB294" s="12" t="s">
        <v>48</v>
      </c>
      <c r="AC294" s="12" t="s">
        <v>48</v>
      </c>
      <c r="AD294" s="12" t="s">
        <v>48</v>
      </c>
      <c r="AE294" s="11"/>
      <c r="AF294" s="11"/>
      <c r="AG294" s="11"/>
      <c r="AH294" s="11"/>
      <c r="AI294" s="27"/>
      <c r="AJ294" s="11"/>
      <c r="AK294" s="11" t="s">
        <v>48</v>
      </c>
      <c r="AP294" s="12" t="s">
        <v>48</v>
      </c>
      <c r="AQ294" s="12" t="s">
        <v>48</v>
      </c>
      <c r="AR294" s="12" t="s">
        <v>48</v>
      </c>
      <c r="AS294" s="11"/>
      <c r="AT294" s="11"/>
      <c r="AU294" s="11"/>
      <c r="AV294" s="11"/>
      <c r="AW294" s="27"/>
      <c r="AX294" s="11"/>
      <c r="AY294" s="11" t="s">
        <v>48</v>
      </c>
      <c r="BD294" s="12" t="s">
        <v>48</v>
      </c>
      <c r="BE294" s="12" t="s">
        <v>48</v>
      </c>
      <c r="BF294" s="12" t="s">
        <v>48</v>
      </c>
      <c r="BG294" s="11"/>
      <c r="BH294" s="11"/>
      <c r="BI294" s="11"/>
      <c r="BJ294" s="11"/>
      <c r="BK294" s="27"/>
      <c r="BL294" s="11"/>
      <c r="BM294" s="11" t="s">
        <v>48</v>
      </c>
      <c r="BR294" s="12" t="s">
        <v>48</v>
      </c>
      <c r="BS294" s="12" t="s">
        <v>48</v>
      </c>
      <c r="BT294" s="12" t="s">
        <v>48</v>
      </c>
      <c r="BU294" s="11"/>
      <c r="BV294" s="11"/>
      <c r="BW294" s="11"/>
      <c r="BX294" s="11"/>
      <c r="BY294" s="27"/>
      <c r="BZ294" s="11"/>
      <c r="CA294" s="11" t="s">
        <v>48</v>
      </c>
      <c r="CF294" s="12" t="s">
        <v>48</v>
      </c>
      <c r="CG294" s="12" t="s">
        <v>48</v>
      </c>
      <c r="CH294" s="12" t="s">
        <v>48</v>
      </c>
      <c r="CI294" s="11"/>
      <c r="CJ294" s="11"/>
      <c r="CK294" s="11"/>
      <c r="CL294" s="11"/>
      <c r="CM294" s="27"/>
      <c r="CN294" s="11"/>
      <c r="CO294" s="11" t="s">
        <v>48</v>
      </c>
      <c r="CT294" s="12" t="s">
        <v>48</v>
      </c>
      <c r="CU294" s="12" t="s">
        <v>48</v>
      </c>
      <c r="CV294" s="12" t="s">
        <v>48</v>
      </c>
      <c r="CW294" s="11"/>
      <c r="CX294" s="11"/>
      <c r="CY294" s="11"/>
      <c r="CZ294" s="11"/>
      <c r="DA294" s="27"/>
      <c r="DB294" s="11"/>
      <c r="DC294" s="11" t="s">
        <v>48</v>
      </c>
      <c r="DH294" s="12" t="s">
        <v>48</v>
      </c>
      <c r="DI294" s="12" t="s">
        <v>48</v>
      </c>
      <c r="DJ294" s="12" t="s">
        <v>48</v>
      </c>
      <c r="DK294" s="11"/>
      <c r="DL294" s="11"/>
      <c r="DM294" s="11"/>
      <c r="DN294" s="11"/>
      <c r="DO294" s="27"/>
      <c r="DP294" s="11"/>
      <c r="DQ294" s="11" t="s">
        <v>48</v>
      </c>
      <c r="DV294" s="12" t="s">
        <v>48</v>
      </c>
      <c r="DW294" s="12" t="s">
        <v>48</v>
      </c>
      <c r="DX294" s="12" t="s">
        <v>48</v>
      </c>
      <c r="DY294" s="11"/>
      <c r="DZ294" s="11"/>
      <c r="EA294" s="11"/>
      <c r="EB294" s="11"/>
      <c r="EC294" s="27"/>
      <c r="ED294" s="11"/>
      <c r="EE294" s="11" t="s">
        <v>48</v>
      </c>
      <c r="EJ294" s="12" t="s">
        <v>48</v>
      </c>
      <c r="EK294" s="12" t="s">
        <v>48</v>
      </c>
      <c r="EL294" s="12" t="s">
        <v>48</v>
      </c>
      <c r="EM294" s="11"/>
      <c r="EN294" s="11"/>
      <c r="EO294" s="11"/>
      <c r="EP294" s="11"/>
      <c r="EQ294" s="27"/>
      <c r="ER294" s="11"/>
      <c r="ES294" s="11" t="s">
        <v>48</v>
      </c>
      <c r="EX294" s="12" t="s">
        <v>48</v>
      </c>
      <c r="EY294" s="12" t="s">
        <v>48</v>
      </c>
      <c r="EZ294" s="12" t="s">
        <v>48</v>
      </c>
      <c r="FA294" s="11"/>
      <c r="FB294" s="11"/>
      <c r="FC294" s="11"/>
      <c r="FD294" s="11"/>
      <c r="FE294" s="27"/>
      <c r="FF294" s="11"/>
      <c r="FG294" s="11" t="s">
        <v>48</v>
      </c>
      <c r="FL294" s="12" t="s">
        <v>48</v>
      </c>
      <c r="FM294" s="12" t="s">
        <v>48</v>
      </c>
      <c r="FN294" s="12" t="s">
        <v>48</v>
      </c>
      <c r="FO294" s="11"/>
      <c r="FP294" s="11"/>
      <c r="FQ294" s="11"/>
      <c r="FR294" s="11"/>
      <c r="FS294" s="27"/>
      <c r="FT294" s="11"/>
      <c r="FU294" s="11" t="s">
        <v>48</v>
      </c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N294" s="12" t="s">
        <v>48</v>
      </c>
      <c r="GO294" s="12" t="s">
        <v>48</v>
      </c>
      <c r="GP294" s="12" t="s">
        <v>48</v>
      </c>
      <c r="GQ294" s="11"/>
      <c r="GR294" s="11"/>
      <c r="GS294" s="11"/>
      <c r="GT294" s="11"/>
      <c r="GU294" s="27"/>
      <c r="GV294" s="11"/>
      <c r="GW294" s="11" t="s">
        <v>48</v>
      </c>
      <c r="GX294" s="11"/>
      <c r="GY294" s="11"/>
      <c r="GZ294" s="11"/>
      <c r="HA294" s="11"/>
      <c r="HB294" s="11"/>
      <c r="HC294" s="11"/>
      <c r="HD294" s="11"/>
      <c r="HI294" s="12" t="s">
        <v>48</v>
      </c>
      <c r="HJ294" s="12" t="s">
        <v>48</v>
      </c>
      <c r="HK294" s="12" t="s">
        <v>48</v>
      </c>
      <c r="HL294" s="11"/>
      <c r="HM294" s="11"/>
      <c r="HN294" s="11"/>
      <c r="HO294" s="11"/>
      <c r="HP294" s="27"/>
      <c r="HQ294" s="11"/>
      <c r="HR294" s="11" t="s">
        <v>48</v>
      </c>
      <c r="HW294" s="12" t="s">
        <v>48</v>
      </c>
      <c r="HX294" s="12" t="s">
        <v>48</v>
      </c>
      <c r="HY294" s="12" t="s">
        <v>48</v>
      </c>
    </row>
    <row r="295" spans="2:233" x14ac:dyDescent="0.2">
      <c r="B295" s="8">
        <v>44191</v>
      </c>
      <c r="C295" s="11"/>
      <c r="D295" s="11"/>
      <c r="E295" s="11"/>
      <c r="F295" s="11"/>
      <c r="G295" s="27"/>
      <c r="H295" s="11"/>
      <c r="I295" s="11" t="s">
        <v>48</v>
      </c>
      <c r="J295" s="11"/>
      <c r="K295" s="11"/>
      <c r="L295" s="11"/>
      <c r="M295" s="11"/>
      <c r="N295" s="27"/>
      <c r="O295" s="11"/>
      <c r="P295" s="11" t="s">
        <v>48</v>
      </c>
      <c r="Q295" s="11"/>
      <c r="R295" s="11"/>
      <c r="S295" s="11"/>
      <c r="T295" s="11"/>
      <c r="U295" s="27"/>
      <c r="V295" s="11"/>
      <c r="W295" s="11" t="s">
        <v>48</v>
      </c>
      <c r="AB295" s="12" t="s">
        <v>48</v>
      </c>
      <c r="AC295" s="12" t="s">
        <v>48</v>
      </c>
      <c r="AD295" s="12" t="s">
        <v>48</v>
      </c>
      <c r="AE295" s="11"/>
      <c r="AF295" s="11"/>
      <c r="AG295" s="11"/>
      <c r="AH295" s="11"/>
      <c r="AI295" s="27"/>
      <c r="AJ295" s="11"/>
      <c r="AK295" s="11" t="s">
        <v>48</v>
      </c>
      <c r="AP295" s="12" t="s">
        <v>48</v>
      </c>
      <c r="AQ295" s="12" t="s">
        <v>48</v>
      </c>
      <c r="AR295" s="12" t="s">
        <v>48</v>
      </c>
      <c r="AS295" s="11"/>
      <c r="AT295" s="11"/>
      <c r="AU295" s="11"/>
      <c r="AV295" s="11"/>
      <c r="AW295" s="27"/>
      <c r="AX295" s="11"/>
      <c r="AY295" s="11" t="s">
        <v>48</v>
      </c>
      <c r="BD295" s="12" t="s">
        <v>48</v>
      </c>
      <c r="BE295" s="12" t="s">
        <v>48</v>
      </c>
      <c r="BF295" s="12" t="s">
        <v>48</v>
      </c>
      <c r="BG295" s="11"/>
      <c r="BH295" s="11"/>
      <c r="BI295" s="11"/>
      <c r="BJ295" s="11"/>
      <c r="BK295" s="27"/>
      <c r="BL295" s="11"/>
      <c r="BM295" s="11" t="s">
        <v>48</v>
      </c>
      <c r="BR295" s="12" t="s">
        <v>48</v>
      </c>
      <c r="BS295" s="12" t="s">
        <v>48</v>
      </c>
      <c r="BT295" s="12" t="s">
        <v>48</v>
      </c>
      <c r="BU295" s="11"/>
      <c r="BV295" s="11"/>
      <c r="BW295" s="11"/>
      <c r="BX295" s="11"/>
      <c r="BY295" s="27"/>
      <c r="BZ295" s="11"/>
      <c r="CA295" s="11" t="s">
        <v>48</v>
      </c>
      <c r="CF295" s="12" t="s">
        <v>48</v>
      </c>
      <c r="CG295" s="12" t="s">
        <v>48</v>
      </c>
      <c r="CH295" s="12" t="s">
        <v>48</v>
      </c>
      <c r="CI295" s="11"/>
      <c r="CJ295" s="11"/>
      <c r="CK295" s="11"/>
      <c r="CL295" s="11"/>
      <c r="CM295" s="27"/>
      <c r="CN295" s="11"/>
      <c r="CO295" s="11" t="s">
        <v>48</v>
      </c>
      <c r="CT295" s="12" t="s">
        <v>48</v>
      </c>
      <c r="CU295" s="12" t="s">
        <v>48</v>
      </c>
      <c r="CV295" s="12" t="s">
        <v>48</v>
      </c>
      <c r="CW295" s="11"/>
      <c r="CX295" s="11"/>
      <c r="CY295" s="11"/>
      <c r="CZ295" s="11"/>
      <c r="DA295" s="27"/>
      <c r="DB295" s="11"/>
      <c r="DC295" s="11" t="s">
        <v>48</v>
      </c>
      <c r="DH295" s="12" t="s">
        <v>48</v>
      </c>
      <c r="DI295" s="12" t="s">
        <v>48</v>
      </c>
      <c r="DJ295" s="12" t="s">
        <v>48</v>
      </c>
      <c r="DK295" s="11"/>
      <c r="DL295" s="11"/>
      <c r="DM295" s="11"/>
      <c r="DN295" s="11"/>
      <c r="DO295" s="27"/>
      <c r="DP295" s="11"/>
      <c r="DQ295" s="11" t="s">
        <v>48</v>
      </c>
      <c r="DV295" s="12" t="s">
        <v>48</v>
      </c>
      <c r="DW295" s="12" t="s">
        <v>48</v>
      </c>
      <c r="DX295" s="12" t="s">
        <v>48</v>
      </c>
      <c r="DY295" s="11"/>
      <c r="DZ295" s="11"/>
      <c r="EA295" s="11"/>
      <c r="EB295" s="11"/>
      <c r="EC295" s="27"/>
      <c r="ED295" s="11"/>
      <c r="EE295" s="11" t="s">
        <v>48</v>
      </c>
      <c r="EJ295" s="12" t="s">
        <v>48</v>
      </c>
      <c r="EK295" s="12" t="s">
        <v>48</v>
      </c>
      <c r="EL295" s="12" t="s">
        <v>48</v>
      </c>
      <c r="EM295" s="11"/>
      <c r="EN295" s="11"/>
      <c r="EO295" s="11"/>
      <c r="EP295" s="11"/>
      <c r="EQ295" s="27"/>
      <c r="ER295" s="11"/>
      <c r="ES295" s="11" t="s">
        <v>48</v>
      </c>
      <c r="EX295" s="12" t="s">
        <v>48</v>
      </c>
      <c r="EY295" s="12" t="s">
        <v>48</v>
      </c>
      <c r="EZ295" s="12" t="s">
        <v>48</v>
      </c>
      <c r="FA295" s="11"/>
      <c r="FB295" s="11"/>
      <c r="FC295" s="11"/>
      <c r="FD295" s="11"/>
      <c r="FE295" s="27"/>
      <c r="FF295" s="11"/>
      <c r="FG295" s="11" t="s">
        <v>48</v>
      </c>
      <c r="FL295" s="12" t="s">
        <v>48</v>
      </c>
      <c r="FM295" s="12" t="s">
        <v>48</v>
      </c>
      <c r="FN295" s="12" t="s">
        <v>48</v>
      </c>
      <c r="FO295" s="11"/>
      <c r="FP295" s="11"/>
      <c r="FQ295" s="11"/>
      <c r="FR295" s="11"/>
      <c r="FS295" s="27"/>
      <c r="FT295" s="11"/>
      <c r="FU295" s="11" t="s">
        <v>48</v>
      </c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N295" s="12" t="s">
        <v>48</v>
      </c>
      <c r="GO295" s="12" t="s">
        <v>48</v>
      </c>
      <c r="GP295" s="12" t="s">
        <v>48</v>
      </c>
      <c r="GQ295" s="11"/>
      <c r="GR295" s="11"/>
      <c r="GS295" s="11"/>
      <c r="GT295" s="11"/>
      <c r="GU295" s="27"/>
      <c r="GV295" s="11"/>
      <c r="GW295" s="11" t="s">
        <v>48</v>
      </c>
      <c r="GX295" s="11"/>
      <c r="GY295" s="11"/>
      <c r="GZ295" s="11"/>
      <c r="HA295" s="11"/>
      <c r="HB295" s="11"/>
      <c r="HC295" s="11"/>
      <c r="HD295" s="11"/>
      <c r="HI295" s="12" t="s">
        <v>48</v>
      </c>
      <c r="HJ295" s="12" t="s">
        <v>48</v>
      </c>
      <c r="HK295" s="12" t="s">
        <v>48</v>
      </c>
      <c r="HL295" s="11"/>
      <c r="HM295" s="11"/>
      <c r="HN295" s="11"/>
      <c r="HO295" s="11"/>
      <c r="HP295" s="27"/>
      <c r="HQ295" s="11"/>
      <c r="HR295" s="11" t="s">
        <v>48</v>
      </c>
      <c r="HW295" s="12" t="s">
        <v>48</v>
      </c>
      <c r="HX295" s="12" t="s">
        <v>48</v>
      </c>
      <c r="HY295" s="12" t="s">
        <v>48</v>
      </c>
    </row>
    <row r="296" spans="2:233" x14ac:dyDescent="0.2">
      <c r="B296" s="8">
        <v>44192</v>
      </c>
      <c r="C296" s="11"/>
      <c r="D296" s="11"/>
      <c r="E296" s="11"/>
      <c r="F296" s="11"/>
      <c r="G296" s="27"/>
      <c r="H296" s="11"/>
      <c r="I296" s="11" t="s">
        <v>48</v>
      </c>
      <c r="J296" s="11"/>
      <c r="K296" s="11"/>
      <c r="L296" s="11"/>
      <c r="M296" s="11"/>
      <c r="N296" s="27"/>
      <c r="O296" s="11"/>
      <c r="P296" s="11" t="s">
        <v>48</v>
      </c>
      <c r="Q296" s="11"/>
      <c r="R296" s="11"/>
      <c r="S296" s="11"/>
      <c r="T296" s="11"/>
      <c r="U296" s="27"/>
      <c r="V296" s="11"/>
      <c r="W296" s="11" t="s">
        <v>48</v>
      </c>
      <c r="AB296" s="12" t="s">
        <v>48</v>
      </c>
      <c r="AC296" s="12" t="s">
        <v>48</v>
      </c>
      <c r="AD296" s="12" t="s">
        <v>48</v>
      </c>
      <c r="AE296" s="11"/>
      <c r="AF296" s="11"/>
      <c r="AG296" s="11"/>
      <c r="AH296" s="11"/>
      <c r="AI296" s="27"/>
      <c r="AJ296" s="11"/>
      <c r="AK296" s="11" t="s">
        <v>48</v>
      </c>
      <c r="AP296" s="12" t="s">
        <v>48</v>
      </c>
      <c r="AQ296" s="12" t="s">
        <v>48</v>
      </c>
      <c r="AR296" s="12" t="s">
        <v>48</v>
      </c>
      <c r="AS296" s="11"/>
      <c r="AT296" s="11"/>
      <c r="AU296" s="11"/>
      <c r="AV296" s="11"/>
      <c r="AW296" s="27"/>
      <c r="AX296" s="11"/>
      <c r="AY296" s="11" t="s">
        <v>48</v>
      </c>
      <c r="BD296" s="12" t="s">
        <v>48</v>
      </c>
      <c r="BE296" s="12" t="s">
        <v>48</v>
      </c>
      <c r="BF296" s="12" t="s">
        <v>48</v>
      </c>
      <c r="BG296" s="11"/>
      <c r="BH296" s="11"/>
      <c r="BI296" s="11"/>
      <c r="BJ296" s="11"/>
      <c r="BK296" s="27"/>
      <c r="BL296" s="11"/>
      <c r="BM296" s="11" t="s">
        <v>48</v>
      </c>
      <c r="BR296" s="12" t="s">
        <v>48</v>
      </c>
      <c r="BS296" s="12" t="s">
        <v>48</v>
      </c>
      <c r="BT296" s="12" t="s">
        <v>48</v>
      </c>
      <c r="BU296" s="11"/>
      <c r="BV296" s="11"/>
      <c r="BW296" s="11"/>
      <c r="BX296" s="11"/>
      <c r="BY296" s="27"/>
      <c r="BZ296" s="11"/>
      <c r="CA296" s="11" t="s">
        <v>48</v>
      </c>
      <c r="CF296" s="12" t="s">
        <v>48</v>
      </c>
      <c r="CG296" s="12" t="s">
        <v>48</v>
      </c>
      <c r="CH296" s="12" t="s">
        <v>48</v>
      </c>
      <c r="CI296" s="11"/>
      <c r="CJ296" s="11"/>
      <c r="CK296" s="11"/>
      <c r="CL296" s="11"/>
      <c r="CM296" s="27"/>
      <c r="CN296" s="11"/>
      <c r="CO296" s="11" t="s">
        <v>48</v>
      </c>
      <c r="CT296" s="12" t="s">
        <v>48</v>
      </c>
      <c r="CU296" s="12" t="s">
        <v>48</v>
      </c>
      <c r="CV296" s="12" t="s">
        <v>48</v>
      </c>
      <c r="CW296" s="11"/>
      <c r="CX296" s="11"/>
      <c r="CY296" s="11"/>
      <c r="CZ296" s="11"/>
      <c r="DA296" s="27"/>
      <c r="DB296" s="11"/>
      <c r="DC296" s="11" t="s">
        <v>48</v>
      </c>
      <c r="DH296" s="12" t="s">
        <v>48</v>
      </c>
      <c r="DI296" s="12" t="s">
        <v>48</v>
      </c>
      <c r="DJ296" s="12" t="s">
        <v>48</v>
      </c>
      <c r="DK296" s="11"/>
      <c r="DL296" s="11"/>
      <c r="DM296" s="11"/>
      <c r="DN296" s="11"/>
      <c r="DO296" s="27"/>
      <c r="DP296" s="11"/>
      <c r="DQ296" s="11" t="s">
        <v>48</v>
      </c>
      <c r="DV296" s="12" t="s">
        <v>48</v>
      </c>
      <c r="DW296" s="12" t="s">
        <v>48</v>
      </c>
      <c r="DX296" s="12" t="s">
        <v>48</v>
      </c>
      <c r="DY296" s="11"/>
      <c r="DZ296" s="11"/>
      <c r="EA296" s="11"/>
      <c r="EB296" s="11"/>
      <c r="EC296" s="27"/>
      <c r="ED296" s="11"/>
      <c r="EE296" s="11" t="s">
        <v>48</v>
      </c>
      <c r="EJ296" s="12" t="s">
        <v>48</v>
      </c>
      <c r="EK296" s="12" t="s">
        <v>48</v>
      </c>
      <c r="EL296" s="12" t="s">
        <v>48</v>
      </c>
      <c r="EM296" s="11"/>
      <c r="EN296" s="11"/>
      <c r="EO296" s="11"/>
      <c r="EP296" s="11"/>
      <c r="EQ296" s="27"/>
      <c r="ER296" s="11"/>
      <c r="ES296" s="11" t="s">
        <v>48</v>
      </c>
      <c r="EX296" s="12" t="s">
        <v>48</v>
      </c>
      <c r="EY296" s="12" t="s">
        <v>48</v>
      </c>
      <c r="EZ296" s="12" t="s">
        <v>48</v>
      </c>
      <c r="FA296" s="11"/>
      <c r="FB296" s="11"/>
      <c r="FC296" s="11"/>
      <c r="FD296" s="11"/>
      <c r="FE296" s="27"/>
      <c r="FF296" s="11"/>
      <c r="FG296" s="11" t="s">
        <v>48</v>
      </c>
      <c r="FL296" s="12" t="s">
        <v>48</v>
      </c>
      <c r="FM296" s="12" t="s">
        <v>48</v>
      </c>
      <c r="FN296" s="12" t="s">
        <v>48</v>
      </c>
      <c r="FO296" s="11"/>
      <c r="FP296" s="11"/>
      <c r="FQ296" s="11"/>
      <c r="FR296" s="11"/>
      <c r="FS296" s="27"/>
      <c r="FT296" s="11"/>
      <c r="FU296" s="11" t="s">
        <v>48</v>
      </c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N296" s="12" t="s">
        <v>48</v>
      </c>
      <c r="GO296" s="12" t="s">
        <v>48</v>
      </c>
      <c r="GP296" s="12" t="s">
        <v>48</v>
      </c>
      <c r="GQ296" s="11"/>
      <c r="GR296" s="11"/>
      <c r="GS296" s="11"/>
      <c r="GT296" s="11"/>
      <c r="GU296" s="27"/>
      <c r="GV296" s="11"/>
      <c r="GW296" s="11" t="s">
        <v>48</v>
      </c>
      <c r="GX296" s="11"/>
      <c r="GY296" s="11"/>
      <c r="GZ296" s="11"/>
      <c r="HA296" s="11"/>
      <c r="HB296" s="11"/>
      <c r="HC296" s="11"/>
      <c r="HD296" s="11"/>
      <c r="HI296" s="12" t="s">
        <v>48</v>
      </c>
      <c r="HJ296" s="12" t="s">
        <v>48</v>
      </c>
      <c r="HK296" s="12" t="s">
        <v>48</v>
      </c>
      <c r="HL296" s="11"/>
      <c r="HM296" s="11"/>
      <c r="HN296" s="11"/>
      <c r="HO296" s="11"/>
      <c r="HP296" s="27"/>
      <c r="HQ296" s="11"/>
      <c r="HR296" s="11" t="s">
        <v>48</v>
      </c>
      <c r="HW296" s="12" t="s">
        <v>48</v>
      </c>
      <c r="HX296" s="12" t="s">
        <v>48</v>
      </c>
      <c r="HY296" s="12" t="s">
        <v>48</v>
      </c>
    </row>
    <row r="297" spans="2:233" x14ac:dyDescent="0.2">
      <c r="B297" s="8">
        <v>44193</v>
      </c>
      <c r="C297" s="11"/>
      <c r="D297" s="11"/>
      <c r="E297" s="11"/>
      <c r="F297" s="11"/>
      <c r="G297" s="27"/>
      <c r="H297" s="11"/>
      <c r="I297" s="11" t="s">
        <v>48</v>
      </c>
      <c r="J297" s="11"/>
      <c r="K297" s="11"/>
      <c r="L297" s="11"/>
      <c r="M297" s="11"/>
      <c r="N297" s="27"/>
      <c r="O297" s="11"/>
      <c r="P297" s="11" t="s">
        <v>48</v>
      </c>
      <c r="Q297" s="11"/>
      <c r="R297" s="11"/>
      <c r="S297" s="11"/>
      <c r="T297" s="11"/>
      <c r="U297" s="27"/>
      <c r="V297" s="11"/>
      <c r="W297" s="11" t="s">
        <v>48</v>
      </c>
      <c r="AB297" s="12" t="s">
        <v>48</v>
      </c>
      <c r="AC297" s="12" t="s">
        <v>48</v>
      </c>
      <c r="AD297" s="12" t="s">
        <v>48</v>
      </c>
      <c r="AE297" s="11"/>
      <c r="AF297" s="11"/>
      <c r="AG297" s="11"/>
      <c r="AH297" s="11"/>
      <c r="AI297" s="27"/>
      <c r="AJ297" s="11"/>
      <c r="AK297" s="11" t="s">
        <v>48</v>
      </c>
      <c r="AP297" s="12" t="s">
        <v>48</v>
      </c>
      <c r="AQ297" s="12" t="s">
        <v>48</v>
      </c>
      <c r="AR297" s="12" t="s">
        <v>48</v>
      </c>
      <c r="AS297" s="11"/>
      <c r="AT297" s="11"/>
      <c r="AU297" s="11"/>
      <c r="AV297" s="11"/>
      <c r="AW297" s="27"/>
      <c r="AX297" s="11"/>
      <c r="AY297" s="11" t="s">
        <v>48</v>
      </c>
      <c r="BD297" s="12" t="s">
        <v>48</v>
      </c>
      <c r="BE297" s="12" t="s">
        <v>48</v>
      </c>
      <c r="BF297" s="12" t="s">
        <v>48</v>
      </c>
      <c r="BG297" s="11"/>
      <c r="BH297" s="11"/>
      <c r="BI297" s="11"/>
      <c r="BJ297" s="11"/>
      <c r="BK297" s="27"/>
      <c r="BL297" s="11"/>
      <c r="BM297" s="11" t="s">
        <v>48</v>
      </c>
      <c r="BR297" s="12" t="s">
        <v>48</v>
      </c>
      <c r="BS297" s="12" t="s">
        <v>48</v>
      </c>
      <c r="BT297" s="12" t="s">
        <v>48</v>
      </c>
      <c r="BU297" s="11"/>
      <c r="BV297" s="11"/>
      <c r="BW297" s="11"/>
      <c r="BX297" s="11"/>
      <c r="BY297" s="27"/>
      <c r="BZ297" s="11"/>
      <c r="CA297" s="11" t="s">
        <v>48</v>
      </c>
      <c r="CF297" s="12" t="s">
        <v>48</v>
      </c>
      <c r="CG297" s="12" t="s">
        <v>48</v>
      </c>
      <c r="CH297" s="12" t="s">
        <v>48</v>
      </c>
      <c r="CI297" s="11"/>
      <c r="CJ297" s="11"/>
      <c r="CK297" s="11"/>
      <c r="CL297" s="11"/>
      <c r="CM297" s="27"/>
      <c r="CN297" s="11"/>
      <c r="CO297" s="11" t="s">
        <v>48</v>
      </c>
      <c r="CT297" s="12" t="s">
        <v>48</v>
      </c>
      <c r="CU297" s="12" t="s">
        <v>48</v>
      </c>
      <c r="CV297" s="12" t="s">
        <v>48</v>
      </c>
      <c r="CW297" s="11"/>
      <c r="CX297" s="11"/>
      <c r="CY297" s="11"/>
      <c r="CZ297" s="11"/>
      <c r="DA297" s="27"/>
      <c r="DB297" s="11"/>
      <c r="DC297" s="11" t="s">
        <v>48</v>
      </c>
      <c r="DH297" s="12" t="s">
        <v>48</v>
      </c>
      <c r="DI297" s="12" t="s">
        <v>48</v>
      </c>
      <c r="DJ297" s="12" t="s">
        <v>48</v>
      </c>
      <c r="DK297" s="11"/>
      <c r="DL297" s="11"/>
      <c r="DM297" s="11"/>
      <c r="DN297" s="11"/>
      <c r="DO297" s="27"/>
      <c r="DP297" s="11"/>
      <c r="DQ297" s="11" t="s">
        <v>48</v>
      </c>
      <c r="DV297" s="12" t="s">
        <v>48</v>
      </c>
      <c r="DW297" s="12" t="s">
        <v>48</v>
      </c>
      <c r="DX297" s="12" t="s">
        <v>48</v>
      </c>
      <c r="DY297" s="11"/>
      <c r="DZ297" s="11"/>
      <c r="EA297" s="11"/>
      <c r="EB297" s="11"/>
      <c r="EC297" s="27"/>
      <c r="ED297" s="11"/>
      <c r="EE297" s="11" t="s">
        <v>48</v>
      </c>
      <c r="EJ297" s="12" t="s">
        <v>48</v>
      </c>
      <c r="EK297" s="12" t="s">
        <v>48</v>
      </c>
      <c r="EL297" s="12" t="s">
        <v>48</v>
      </c>
      <c r="EM297" s="11"/>
      <c r="EN297" s="11"/>
      <c r="EO297" s="11"/>
      <c r="EP297" s="11"/>
      <c r="EQ297" s="27"/>
      <c r="ER297" s="11"/>
      <c r="ES297" s="11" t="s">
        <v>48</v>
      </c>
      <c r="EX297" s="12" t="s">
        <v>48</v>
      </c>
      <c r="EY297" s="12" t="s">
        <v>48</v>
      </c>
      <c r="EZ297" s="12" t="s">
        <v>48</v>
      </c>
      <c r="FA297" s="11"/>
      <c r="FB297" s="11"/>
      <c r="FC297" s="11"/>
      <c r="FD297" s="11"/>
      <c r="FE297" s="27"/>
      <c r="FF297" s="11"/>
      <c r="FG297" s="11" t="s">
        <v>48</v>
      </c>
      <c r="FL297" s="12" t="s">
        <v>48</v>
      </c>
      <c r="FM297" s="12" t="s">
        <v>48</v>
      </c>
      <c r="FN297" s="12" t="s">
        <v>48</v>
      </c>
      <c r="FO297" s="11"/>
      <c r="FP297" s="11"/>
      <c r="FQ297" s="11"/>
      <c r="FR297" s="11"/>
      <c r="FS297" s="27"/>
      <c r="FT297" s="11"/>
      <c r="FU297" s="11" t="s">
        <v>48</v>
      </c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N297" s="12" t="s">
        <v>48</v>
      </c>
      <c r="GO297" s="12" t="s">
        <v>48</v>
      </c>
      <c r="GP297" s="12" t="s">
        <v>48</v>
      </c>
      <c r="GQ297" s="11"/>
      <c r="GR297" s="11"/>
      <c r="GS297" s="11"/>
      <c r="GT297" s="11"/>
      <c r="GU297" s="27"/>
      <c r="GV297" s="11"/>
      <c r="GW297" s="11" t="s">
        <v>48</v>
      </c>
      <c r="GX297" s="11"/>
      <c r="GY297" s="11"/>
      <c r="GZ297" s="11"/>
      <c r="HA297" s="11"/>
      <c r="HB297" s="11"/>
      <c r="HC297" s="11"/>
      <c r="HD297" s="11"/>
      <c r="HI297" s="12" t="s">
        <v>48</v>
      </c>
      <c r="HJ297" s="12" t="s">
        <v>48</v>
      </c>
      <c r="HK297" s="12" t="s">
        <v>48</v>
      </c>
      <c r="HL297" s="11"/>
      <c r="HM297" s="11"/>
      <c r="HN297" s="11"/>
      <c r="HO297" s="11"/>
      <c r="HP297" s="27"/>
      <c r="HQ297" s="11"/>
      <c r="HR297" s="11" t="s">
        <v>48</v>
      </c>
      <c r="HW297" s="12" t="s">
        <v>48</v>
      </c>
      <c r="HX297" s="12" t="s">
        <v>48</v>
      </c>
      <c r="HY297" s="12" t="s">
        <v>48</v>
      </c>
    </row>
    <row r="298" spans="2:233" x14ac:dyDescent="0.2">
      <c r="B298" s="8">
        <v>44194</v>
      </c>
      <c r="C298" s="11"/>
      <c r="D298" s="11"/>
      <c r="E298" s="11"/>
      <c r="F298" s="11"/>
      <c r="G298" s="27"/>
      <c r="H298" s="11"/>
      <c r="I298" s="11" t="s">
        <v>48</v>
      </c>
      <c r="J298" s="11"/>
      <c r="K298" s="11"/>
      <c r="L298" s="11"/>
      <c r="M298" s="11"/>
      <c r="N298" s="27"/>
      <c r="O298" s="11"/>
      <c r="P298" s="11" t="s">
        <v>48</v>
      </c>
      <c r="Q298" s="11"/>
      <c r="R298" s="11"/>
      <c r="S298" s="11"/>
      <c r="T298" s="11"/>
      <c r="U298" s="27"/>
      <c r="V298" s="11"/>
      <c r="W298" s="11" t="s">
        <v>48</v>
      </c>
      <c r="AB298" s="12" t="s">
        <v>48</v>
      </c>
      <c r="AC298" s="12" t="s">
        <v>48</v>
      </c>
      <c r="AD298" s="12" t="s">
        <v>48</v>
      </c>
      <c r="AE298" s="11"/>
      <c r="AF298" s="11"/>
      <c r="AG298" s="11"/>
      <c r="AH298" s="11"/>
      <c r="AI298" s="27"/>
      <c r="AJ298" s="11"/>
      <c r="AK298" s="11" t="s">
        <v>48</v>
      </c>
      <c r="AP298" s="12" t="s">
        <v>48</v>
      </c>
      <c r="AQ298" s="12" t="s">
        <v>48</v>
      </c>
      <c r="AR298" s="12" t="s">
        <v>48</v>
      </c>
      <c r="AS298" s="11"/>
      <c r="AT298" s="11"/>
      <c r="AU298" s="11"/>
      <c r="AV298" s="11"/>
      <c r="AW298" s="27"/>
      <c r="AX298" s="11"/>
      <c r="AY298" s="11" t="s">
        <v>48</v>
      </c>
      <c r="BD298" s="12" t="s">
        <v>48</v>
      </c>
      <c r="BE298" s="12" t="s">
        <v>48</v>
      </c>
      <c r="BF298" s="12" t="s">
        <v>48</v>
      </c>
      <c r="BG298" s="11"/>
      <c r="BH298" s="11"/>
      <c r="BI298" s="11"/>
      <c r="BJ298" s="11"/>
      <c r="BK298" s="27"/>
      <c r="BL298" s="11"/>
      <c r="BM298" s="11" t="s">
        <v>48</v>
      </c>
      <c r="BR298" s="12" t="s">
        <v>48</v>
      </c>
      <c r="BS298" s="12" t="s">
        <v>48</v>
      </c>
      <c r="BT298" s="12" t="s">
        <v>48</v>
      </c>
      <c r="BU298" s="11"/>
      <c r="BV298" s="11"/>
      <c r="BW298" s="11"/>
      <c r="BX298" s="11"/>
      <c r="BY298" s="27"/>
      <c r="BZ298" s="11"/>
      <c r="CA298" s="11" t="s">
        <v>48</v>
      </c>
      <c r="CF298" s="12" t="s">
        <v>48</v>
      </c>
      <c r="CG298" s="12" t="s">
        <v>48</v>
      </c>
      <c r="CH298" s="12" t="s">
        <v>48</v>
      </c>
      <c r="CI298" s="11"/>
      <c r="CJ298" s="11"/>
      <c r="CK298" s="11"/>
      <c r="CL298" s="11"/>
      <c r="CM298" s="27"/>
      <c r="CN298" s="11"/>
      <c r="CO298" s="11" t="s">
        <v>48</v>
      </c>
      <c r="CT298" s="12" t="s">
        <v>48</v>
      </c>
      <c r="CU298" s="12" t="s">
        <v>48</v>
      </c>
      <c r="CV298" s="12" t="s">
        <v>48</v>
      </c>
      <c r="CW298" s="11"/>
      <c r="CX298" s="11"/>
      <c r="CY298" s="11"/>
      <c r="CZ298" s="11"/>
      <c r="DA298" s="27"/>
      <c r="DB298" s="11"/>
      <c r="DC298" s="11" t="s">
        <v>48</v>
      </c>
      <c r="DH298" s="12" t="s">
        <v>48</v>
      </c>
      <c r="DI298" s="12" t="s">
        <v>48</v>
      </c>
      <c r="DJ298" s="12" t="s">
        <v>48</v>
      </c>
      <c r="DK298" s="11"/>
      <c r="DL298" s="11"/>
      <c r="DM298" s="11"/>
      <c r="DN298" s="11"/>
      <c r="DO298" s="27"/>
      <c r="DP298" s="11"/>
      <c r="DQ298" s="11" t="s">
        <v>48</v>
      </c>
      <c r="DV298" s="12" t="s">
        <v>48</v>
      </c>
      <c r="DW298" s="12" t="s">
        <v>48</v>
      </c>
      <c r="DX298" s="12" t="s">
        <v>48</v>
      </c>
      <c r="DY298" s="11"/>
      <c r="DZ298" s="11"/>
      <c r="EA298" s="11"/>
      <c r="EB298" s="11"/>
      <c r="EC298" s="27"/>
      <c r="ED298" s="11"/>
      <c r="EE298" s="11" t="s">
        <v>48</v>
      </c>
      <c r="EJ298" s="12" t="s">
        <v>48</v>
      </c>
      <c r="EK298" s="12" t="s">
        <v>48</v>
      </c>
      <c r="EL298" s="12" t="s">
        <v>48</v>
      </c>
      <c r="EM298" s="11"/>
      <c r="EN298" s="11"/>
      <c r="EO298" s="11"/>
      <c r="EP298" s="11"/>
      <c r="EQ298" s="27"/>
      <c r="ER298" s="11"/>
      <c r="ES298" s="11" t="s">
        <v>48</v>
      </c>
      <c r="EX298" s="12" t="s">
        <v>48</v>
      </c>
      <c r="EY298" s="12" t="s">
        <v>48</v>
      </c>
      <c r="EZ298" s="12" t="s">
        <v>48</v>
      </c>
      <c r="FA298" s="11"/>
      <c r="FB298" s="11"/>
      <c r="FC298" s="11"/>
      <c r="FD298" s="11"/>
      <c r="FE298" s="27"/>
      <c r="FF298" s="11"/>
      <c r="FG298" s="11" t="s">
        <v>48</v>
      </c>
      <c r="FL298" s="12" t="s">
        <v>48</v>
      </c>
      <c r="FM298" s="12" t="s">
        <v>48</v>
      </c>
      <c r="FN298" s="12" t="s">
        <v>48</v>
      </c>
      <c r="FO298" s="11"/>
      <c r="FP298" s="11"/>
      <c r="FQ298" s="11"/>
      <c r="FR298" s="11"/>
      <c r="FS298" s="27"/>
      <c r="FT298" s="11"/>
      <c r="FU298" s="11" t="s">
        <v>48</v>
      </c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N298" s="12" t="s">
        <v>48</v>
      </c>
      <c r="GO298" s="12" t="s">
        <v>48</v>
      </c>
      <c r="GP298" s="12" t="s">
        <v>48</v>
      </c>
      <c r="GQ298" s="11"/>
      <c r="GR298" s="11"/>
      <c r="GS298" s="11"/>
      <c r="GT298" s="11"/>
      <c r="GU298" s="27"/>
      <c r="GV298" s="11"/>
      <c r="GW298" s="11" t="s">
        <v>48</v>
      </c>
      <c r="GX298" s="11"/>
      <c r="GY298" s="11"/>
      <c r="GZ298" s="11"/>
      <c r="HA298" s="11"/>
      <c r="HB298" s="11"/>
      <c r="HC298" s="11"/>
      <c r="HD298" s="11"/>
      <c r="HI298" s="12" t="s">
        <v>48</v>
      </c>
      <c r="HJ298" s="12" t="s">
        <v>48</v>
      </c>
      <c r="HK298" s="12" t="s">
        <v>48</v>
      </c>
      <c r="HL298" s="11"/>
      <c r="HM298" s="11"/>
      <c r="HN298" s="11"/>
      <c r="HO298" s="11"/>
      <c r="HP298" s="27"/>
      <c r="HQ298" s="11"/>
      <c r="HR298" s="11" t="s">
        <v>48</v>
      </c>
      <c r="HW298" s="12" t="s">
        <v>48</v>
      </c>
      <c r="HX298" s="12" t="s">
        <v>48</v>
      </c>
      <c r="HY298" s="12" t="s">
        <v>48</v>
      </c>
    </row>
    <row r="299" spans="2:233" x14ac:dyDescent="0.2">
      <c r="B299" s="8">
        <v>44195</v>
      </c>
      <c r="C299" s="11"/>
      <c r="D299" s="11"/>
      <c r="E299" s="11"/>
      <c r="F299" s="11"/>
      <c r="G299" s="27"/>
      <c r="H299" s="11"/>
      <c r="I299" s="11" t="s">
        <v>48</v>
      </c>
      <c r="J299" s="11"/>
      <c r="K299" s="11"/>
      <c r="L299" s="11"/>
      <c r="M299" s="11"/>
      <c r="N299" s="27"/>
      <c r="O299" s="11"/>
      <c r="P299" s="11" t="s">
        <v>48</v>
      </c>
      <c r="Q299" s="11"/>
      <c r="R299" s="11"/>
      <c r="S299" s="11"/>
      <c r="T299" s="11"/>
      <c r="U299" s="27"/>
      <c r="V299" s="11"/>
      <c r="W299" s="11" t="s">
        <v>48</v>
      </c>
      <c r="AB299" s="12" t="s">
        <v>48</v>
      </c>
      <c r="AC299" s="12" t="s">
        <v>48</v>
      </c>
      <c r="AD299" s="12" t="s">
        <v>48</v>
      </c>
      <c r="AE299" s="11"/>
      <c r="AF299" s="11"/>
      <c r="AG299" s="11"/>
      <c r="AH299" s="11"/>
      <c r="AI299" s="27"/>
      <c r="AJ299" s="11"/>
      <c r="AK299" s="11" t="s">
        <v>48</v>
      </c>
      <c r="AP299" s="12" t="s">
        <v>48</v>
      </c>
      <c r="AQ299" s="12" t="s">
        <v>48</v>
      </c>
      <c r="AR299" s="12" t="s">
        <v>48</v>
      </c>
      <c r="AS299" s="11"/>
      <c r="AT299" s="11"/>
      <c r="AU299" s="11"/>
      <c r="AV299" s="11"/>
      <c r="AW299" s="27"/>
      <c r="AX299" s="11"/>
      <c r="AY299" s="11" t="s">
        <v>48</v>
      </c>
      <c r="BD299" s="12" t="s">
        <v>48</v>
      </c>
      <c r="BE299" s="12" t="s">
        <v>48</v>
      </c>
      <c r="BF299" s="12" t="s">
        <v>48</v>
      </c>
      <c r="BG299" s="11"/>
      <c r="BH299" s="11"/>
      <c r="BI299" s="11"/>
      <c r="BJ299" s="11"/>
      <c r="BK299" s="27"/>
      <c r="BL299" s="11"/>
      <c r="BM299" s="11" t="s">
        <v>48</v>
      </c>
      <c r="BR299" s="12" t="s">
        <v>48</v>
      </c>
      <c r="BS299" s="12" t="s">
        <v>48</v>
      </c>
      <c r="BT299" s="12" t="s">
        <v>48</v>
      </c>
      <c r="BU299" s="11"/>
      <c r="BV299" s="11"/>
      <c r="BW299" s="11"/>
      <c r="BX299" s="11"/>
      <c r="BY299" s="27"/>
      <c r="BZ299" s="11"/>
      <c r="CA299" s="11" t="s">
        <v>48</v>
      </c>
      <c r="CF299" s="12" t="s">
        <v>48</v>
      </c>
      <c r="CG299" s="12" t="s">
        <v>48</v>
      </c>
      <c r="CH299" s="12" t="s">
        <v>48</v>
      </c>
      <c r="CI299" s="11"/>
      <c r="CJ299" s="11"/>
      <c r="CK299" s="11"/>
      <c r="CL299" s="11"/>
      <c r="CM299" s="27"/>
      <c r="CN299" s="11"/>
      <c r="CO299" s="11" t="s">
        <v>48</v>
      </c>
      <c r="CT299" s="12" t="s">
        <v>48</v>
      </c>
      <c r="CU299" s="12" t="s">
        <v>48</v>
      </c>
      <c r="CV299" s="12" t="s">
        <v>48</v>
      </c>
      <c r="CW299" s="11"/>
      <c r="CX299" s="11"/>
      <c r="CY299" s="11"/>
      <c r="CZ299" s="11"/>
      <c r="DA299" s="27"/>
      <c r="DB299" s="11"/>
      <c r="DC299" s="11" t="s">
        <v>48</v>
      </c>
      <c r="DH299" s="12" t="s">
        <v>48</v>
      </c>
      <c r="DI299" s="12" t="s">
        <v>48</v>
      </c>
      <c r="DJ299" s="12" t="s">
        <v>48</v>
      </c>
      <c r="DK299" s="11"/>
      <c r="DL299" s="11"/>
      <c r="DM299" s="11"/>
      <c r="DN299" s="11"/>
      <c r="DO299" s="27"/>
      <c r="DP299" s="11"/>
      <c r="DQ299" s="11" t="s">
        <v>48</v>
      </c>
      <c r="DV299" s="12" t="s">
        <v>48</v>
      </c>
      <c r="DW299" s="12" t="s">
        <v>48</v>
      </c>
      <c r="DX299" s="12" t="s">
        <v>48</v>
      </c>
      <c r="DY299" s="11"/>
      <c r="DZ299" s="11"/>
      <c r="EA299" s="11"/>
      <c r="EB299" s="11"/>
      <c r="EC299" s="27"/>
      <c r="ED299" s="11"/>
      <c r="EE299" s="11" t="s">
        <v>48</v>
      </c>
      <c r="EJ299" s="12" t="s">
        <v>48</v>
      </c>
      <c r="EK299" s="12" t="s">
        <v>48</v>
      </c>
      <c r="EL299" s="12" t="s">
        <v>48</v>
      </c>
      <c r="EM299" s="11"/>
      <c r="EN299" s="11"/>
      <c r="EO299" s="11"/>
      <c r="EP299" s="11"/>
      <c r="EQ299" s="27"/>
      <c r="ER299" s="11"/>
      <c r="ES299" s="11" t="s">
        <v>48</v>
      </c>
      <c r="EX299" s="12" t="s">
        <v>48</v>
      </c>
      <c r="EY299" s="12" t="s">
        <v>48</v>
      </c>
      <c r="EZ299" s="12" t="s">
        <v>48</v>
      </c>
      <c r="FA299" s="11"/>
      <c r="FB299" s="11"/>
      <c r="FC299" s="11"/>
      <c r="FD299" s="11"/>
      <c r="FE299" s="27"/>
      <c r="FF299" s="11"/>
      <c r="FG299" s="11" t="s">
        <v>48</v>
      </c>
      <c r="FL299" s="12" t="s">
        <v>48</v>
      </c>
      <c r="FM299" s="12" t="s">
        <v>48</v>
      </c>
      <c r="FN299" s="12" t="s">
        <v>48</v>
      </c>
      <c r="FO299" s="11"/>
      <c r="FP299" s="11"/>
      <c r="FQ299" s="11"/>
      <c r="FR299" s="11"/>
      <c r="FS299" s="27"/>
      <c r="FT299" s="11"/>
      <c r="FU299" s="11" t="s">
        <v>48</v>
      </c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N299" s="12" t="s">
        <v>48</v>
      </c>
      <c r="GO299" s="12" t="s">
        <v>48</v>
      </c>
      <c r="GP299" s="12" t="s">
        <v>48</v>
      </c>
      <c r="GQ299" s="11"/>
      <c r="GR299" s="11"/>
      <c r="GS299" s="11"/>
      <c r="GT299" s="11"/>
      <c r="GU299" s="27"/>
      <c r="GV299" s="11"/>
      <c r="GW299" s="11" t="s">
        <v>48</v>
      </c>
      <c r="GX299" s="11"/>
      <c r="GY299" s="11"/>
      <c r="GZ299" s="11"/>
      <c r="HA299" s="11"/>
      <c r="HB299" s="11"/>
      <c r="HC299" s="11"/>
      <c r="HD299" s="11"/>
      <c r="HI299" s="12" t="s">
        <v>48</v>
      </c>
      <c r="HJ299" s="12" t="s">
        <v>48</v>
      </c>
      <c r="HK299" s="12" t="s">
        <v>48</v>
      </c>
      <c r="HL299" s="11"/>
      <c r="HM299" s="11"/>
      <c r="HN299" s="11"/>
      <c r="HO299" s="11"/>
      <c r="HP299" s="27"/>
      <c r="HQ299" s="11"/>
      <c r="HR299" s="11" t="s">
        <v>48</v>
      </c>
      <c r="HW299" s="12" t="s">
        <v>48</v>
      </c>
      <c r="HX299" s="12" t="s">
        <v>48</v>
      </c>
      <c r="HY299" s="12" t="s">
        <v>48</v>
      </c>
    </row>
    <row r="300" spans="2:233" x14ac:dyDescent="0.2">
      <c r="B300" s="8">
        <v>44196</v>
      </c>
      <c r="C300" s="11"/>
      <c r="D300" s="11"/>
      <c r="E300" s="11"/>
      <c r="F300" s="11"/>
      <c r="G300" s="27"/>
      <c r="H300" s="11"/>
      <c r="I300" s="11" t="s">
        <v>48</v>
      </c>
      <c r="J300" s="11"/>
      <c r="K300" s="11"/>
      <c r="L300" s="11"/>
      <c r="M300" s="11"/>
      <c r="N300" s="27"/>
      <c r="O300" s="11"/>
      <c r="P300" s="11" t="s">
        <v>48</v>
      </c>
      <c r="Q300" s="11"/>
      <c r="R300" s="11"/>
      <c r="S300" s="11"/>
      <c r="T300" s="11"/>
      <c r="U300" s="27"/>
      <c r="V300" s="11"/>
      <c r="W300" s="11" t="s">
        <v>48</v>
      </c>
      <c r="AB300" s="12" t="s">
        <v>48</v>
      </c>
      <c r="AC300" s="12" t="s">
        <v>48</v>
      </c>
      <c r="AD300" s="12" t="s">
        <v>48</v>
      </c>
      <c r="AE300" s="11"/>
      <c r="AF300" s="11"/>
      <c r="AG300" s="11"/>
      <c r="AH300" s="11"/>
      <c r="AI300" s="27"/>
      <c r="AJ300" s="11"/>
      <c r="AK300" s="11" t="s">
        <v>48</v>
      </c>
      <c r="AP300" s="12" t="s">
        <v>48</v>
      </c>
      <c r="AQ300" s="12" t="s">
        <v>48</v>
      </c>
      <c r="AR300" s="12" t="s">
        <v>48</v>
      </c>
      <c r="AS300" s="11"/>
      <c r="AT300" s="11"/>
      <c r="AU300" s="11"/>
      <c r="AV300" s="11"/>
      <c r="AW300" s="27"/>
      <c r="AX300" s="11"/>
      <c r="AY300" s="11" t="s">
        <v>48</v>
      </c>
      <c r="BD300" s="12" t="s">
        <v>48</v>
      </c>
      <c r="BE300" s="12" t="s">
        <v>48</v>
      </c>
      <c r="BF300" s="12" t="s">
        <v>48</v>
      </c>
      <c r="BG300" s="11"/>
      <c r="BH300" s="11"/>
      <c r="BI300" s="11"/>
      <c r="BJ300" s="11"/>
      <c r="BK300" s="27"/>
      <c r="BL300" s="11"/>
      <c r="BM300" s="11" t="s">
        <v>48</v>
      </c>
      <c r="BR300" s="12" t="s">
        <v>48</v>
      </c>
      <c r="BS300" s="12" t="s">
        <v>48</v>
      </c>
      <c r="BT300" s="12" t="s">
        <v>48</v>
      </c>
      <c r="BU300" s="11"/>
      <c r="BV300" s="11"/>
      <c r="BW300" s="11"/>
      <c r="BX300" s="11"/>
      <c r="BY300" s="27"/>
      <c r="BZ300" s="11"/>
      <c r="CA300" s="11" t="s">
        <v>48</v>
      </c>
      <c r="CF300" s="12" t="s">
        <v>48</v>
      </c>
      <c r="CG300" s="12" t="s">
        <v>48</v>
      </c>
      <c r="CH300" s="12" t="s">
        <v>48</v>
      </c>
      <c r="CI300" s="11"/>
      <c r="CJ300" s="11"/>
      <c r="CK300" s="11"/>
      <c r="CL300" s="11"/>
      <c r="CM300" s="27"/>
      <c r="CN300" s="11"/>
      <c r="CO300" s="11" t="s">
        <v>48</v>
      </c>
      <c r="CT300" s="12" t="s">
        <v>48</v>
      </c>
      <c r="CU300" s="12" t="s">
        <v>48</v>
      </c>
      <c r="CV300" s="12" t="s">
        <v>48</v>
      </c>
      <c r="CW300" s="11"/>
      <c r="CX300" s="11"/>
      <c r="CY300" s="11"/>
      <c r="CZ300" s="11"/>
      <c r="DA300" s="27"/>
      <c r="DB300" s="11"/>
      <c r="DC300" s="11" t="s">
        <v>48</v>
      </c>
      <c r="DH300" s="12" t="s">
        <v>48</v>
      </c>
      <c r="DI300" s="12" t="s">
        <v>48</v>
      </c>
      <c r="DJ300" s="12" t="s">
        <v>48</v>
      </c>
      <c r="DK300" s="11"/>
      <c r="DL300" s="11"/>
      <c r="DM300" s="11"/>
      <c r="DN300" s="11"/>
      <c r="DO300" s="27"/>
      <c r="DP300" s="11"/>
      <c r="DQ300" s="11" t="s">
        <v>48</v>
      </c>
      <c r="DV300" s="12" t="s">
        <v>48</v>
      </c>
      <c r="DW300" s="12" t="s">
        <v>48</v>
      </c>
      <c r="DX300" s="12" t="s">
        <v>48</v>
      </c>
      <c r="DY300" s="11"/>
      <c r="DZ300" s="11"/>
      <c r="EA300" s="11"/>
      <c r="EB300" s="11"/>
      <c r="EC300" s="27"/>
      <c r="ED300" s="11"/>
      <c r="EE300" s="11" t="s">
        <v>48</v>
      </c>
      <c r="EJ300" s="12" t="s">
        <v>48</v>
      </c>
      <c r="EK300" s="12" t="s">
        <v>48</v>
      </c>
      <c r="EL300" s="12" t="s">
        <v>48</v>
      </c>
      <c r="EM300" s="11"/>
      <c r="EN300" s="11"/>
      <c r="EO300" s="11"/>
      <c r="EP300" s="11"/>
      <c r="EQ300" s="27"/>
      <c r="ER300" s="11"/>
      <c r="ES300" s="11" t="s">
        <v>48</v>
      </c>
      <c r="EX300" s="12" t="s">
        <v>48</v>
      </c>
      <c r="EY300" s="12" t="s">
        <v>48</v>
      </c>
      <c r="EZ300" s="12" t="s">
        <v>48</v>
      </c>
      <c r="FA300" s="11"/>
      <c r="FB300" s="11"/>
      <c r="FC300" s="11"/>
      <c r="FD300" s="11"/>
      <c r="FE300" s="27"/>
      <c r="FF300" s="11"/>
      <c r="FG300" s="11" t="s">
        <v>48</v>
      </c>
      <c r="FL300" s="12" t="s">
        <v>48</v>
      </c>
      <c r="FM300" s="12" t="s">
        <v>48</v>
      </c>
      <c r="FN300" s="12" t="s">
        <v>48</v>
      </c>
      <c r="FO300" s="11"/>
      <c r="FP300" s="11"/>
      <c r="FQ300" s="11"/>
      <c r="FR300" s="11"/>
      <c r="FS300" s="27"/>
      <c r="FT300" s="11"/>
      <c r="FU300" s="11" t="s">
        <v>48</v>
      </c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N300" s="12" t="s">
        <v>48</v>
      </c>
      <c r="GO300" s="12" t="s">
        <v>48</v>
      </c>
      <c r="GP300" s="12" t="s">
        <v>48</v>
      </c>
      <c r="GQ300" s="11"/>
      <c r="GR300" s="11"/>
      <c r="GS300" s="11"/>
      <c r="GT300" s="11"/>
      <c r="GU300" s="27"/>
      <c r="GV300" s="11"/>
      <c r="GW300" s="11" t="s">
        <v>48</v>
      </c>
      <c r="GX300" s="11"/>
      <c r="GY300" s="11"/>
      <c r="GZ300" s="11"/>
      <c r="HA300" s="11"/>
      <c r="HB300" s="11"/>
      <c r="HC300" s="11"/>
      <c r="HD300" s="11"/>
      <c r="HI300" s="12" t="s">
        <v>48</v>
      </c>
      <c r="HJ300" s="12" t="s">
        <v>48</v>
      </c>
      <c r="HK300" s="12" t="s">
        <v>48</v>
      </c>
      <c r="HL300" s="11"/>
      <c r="HM300" s="11"/>
      <c r="HN300" s="11"/>
      <c r="HO300" s="11"/>
      <c r="HP300" s="27"/>
      <c r="HQ300" s="11"/>
      <c r="HR300" s="11" t="s">
        <v>48</v>
      </c>
      <c r="HW300" s="12" t="s">
        <v>48</v>
      </c>
      <c r="HX300" s="12" t="s">
        <v>48</v>
      </c>
      <c r="HY300" s="12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Y317"/>
  <sheetViews>
    <sheetView showGridLines="0" tabSelected="1" topLeftCell="A2" zoomScale="101" workbookViewId="0">
      <pane xSplit="2" ySplit="9" topLeftCell="C66" activePane="bottomRight" state="frozen"/>
      <selection activeCell="DZ69" sqref="DZ69"/>
      <selection pane="topRight" activeCell="DZ69" sqref="DZ69"/>
      <selection pane="bottomLeft" activeCell="DZ69" sqref="DZ69"/>
      <selection pane="bottomRight" activeCell="C76" sqref="C76"/>
    </sheetView>
  </sheetViews>
  <sheetFormatPr baseColWidth="10" defaultColWidth="10.85546875" defaultRowHeight="12" x14ac:dyDescent="0.2"/>
  <cols>
    <col min="1" max="1" width="10.85546875" style="24"/>
    <col min="2" max="2" width="11.85546875" style="1" customWidth="1"/>
    <col min="3" max="4" width="19.42578125" style="12" bestFit="1" customWidth="1"/>
    <col min="5" max="5" width="19.42578125" style="12" customWidth="1"/>
    <col min="6" max="9" width="19.42578125" style="12" bestFit="1" customWidth="1"/>
    <col min="10" max="11" width="15.85546875" style="12" bestFit="1" customWidth="1"/>
    <col min="12" max="16" width="15.85546875" style="12" customWidth="1"/>
    <col min="17" max="18" width="15.85546875" style="12" bestFit="1" customWidth="1"/>
    <col min="19" max="23" width="15.85546875" style="12" customWidth="1"/>
    <col min="24" max="24" width="17.28515625" style="10" customWidth="1"/>
    <col min="25" max="30" width="16" style="10" customWidth="1"/>
    <col min="31" max="32" width="15.85546875" style="12" bestFit="1" customWidth="1"/>
    <col min="33" max="37" width="15.85546875" style="12" customWidth="1"/>
    <col min="38" max="38" width="17.28515625" style="10" customWidth="1"/>
    <col min="39" max="44" width="16" style="10" customWidth="1"/>
    <col min="45" max="46" width="15.85546875" style="12" bestFit="1" customWidth="1"/>
    <col min="47" max="51" width="15.85546875" style="12" customWidth="1"/>
    <col min="52" max="52" width="17.28515625" style="10" customWidth="1"/>
    <col min="53" max="58" width="16" style="10" customWidth="1"/>
    <col min="59" max="60" width="15.85546875" style="12" bestFit="1" customWidth="1"/>
    <col min="61" max="65" width="15.85546875" style="12" customWidth="1"/>
    <col min="66" max="66" width="17.28515625" style="10" customWidth="1"/>
    <col min="67" max="72" width="16" style="10" customWidth="1"/>
    <col min="73" max="74" width="15.85546875" style="12" bestFit="1" customWidth="1"/>
    <col min="75" max="79" width="15.85546875" style="12" customWidth="1"/>
    <col min="80" max="80" width="17.28515625" style="10" customWidth="1"/>
    <col min="81" max="86" width="16" style="10" customWidth="1"/>
    <col min="87" max="88" width="15.85546875" style="12" bestFit="1" customWidth="1"/>
    <col min="89" max="93" width="15.85546875" style="12" customWidth="1"/>
    <col min="94" max="94" width="17.28515625" style="10" customWidth="1"/>
    <col min="95" max="100" width="16" style="10" customWidth="1"/>
    <col min="101" max="102" width="19.42578125" style="12" bestFit="1" customWidth="1"/>
    <col min="103" max="103" width="19.42578125" style="12" customWidth="1"/>
    <col min="104" max="107" width="19.42578125" style="12" bestFit="1" customWidth="1"/>
    <col min="108" max="108" width="17.28515625" style="10" customWidth="1"/>
    <col min="109" max="114" width="16" style="10" customWidth="1"/>
    <col min="115" max="116" width="19.42578125" style="12" bestFit="1" customWidth="1"/>
    <col min="117" max="117" width="19.42578125" style="12" customWidth="1"/>
    <col min="118" max="121" width="19.42578125" style="12" bestFit="1" customWidth="1"/>
    <col min="122" max="122" width="17.28515625" style="10" customWidth="1"/>
    <col min="123" max="128" width="16" style="10" customWidth="1"/>
    <col min="129" max="130" width="19.42578125" style="12" bestFit="1" customWidth="1"/>
    <col min="131" max="131" width="19.42578125" style="12" customWidth="1"/>
    <col min="132" max="135" width="19.42578125" style="12" bestFit="1" customWidth="1"/>
    <col min="136" max="136" width="17.28515625" style="10" customWidth="1"/>
    <col min="137" max="142" width="16" style="10" customWidth="1"/>
    <col min="143" max="144" width="19.42578125" style="12" bestFit="1" customWidth="1"/>
    <col min="145" max="145" width="19.42578125" style="12" customWidth="1"/>
    <col min="146" max="149" width="19.42578125" style="12" bestFit="1" customWidth="1"/>
    <col min="150" max="150" width="17.28515625" style="10" customWidth="1"/>
    <col min="151" max="156" width="16" style="10" customWidth="1"/>
    <col min="157" max="158" width="19.42578125" style="12" bestFit="1" customWidth="1"/>
    <col min="159" max="159" width="19.42578125" style="12" customWidth="1"/>
    <col min="160" max="163" width="19.42578125" style="12" bestFit="1" customWidth="1"/>
    <col min="164" max="164" width="17.28515625" style="10" customWidth="1"/>
    <col min="165" max="165" width="17.7109375" style="10" bestFit="1" customWidth="1"/>
    <col min="166" max="166" width="17.7109375" style="10" customWidth="1"/>
    <col min="167" max="170" width="17.7109375" style="10" bestFit="1" customWidth="1"/>
    <col min="171" max="172" width="19.42578125" style="12" bestFit="1" customWidth="1"/>
    <col min="173" max="173" width="19.42578125" style="12" customWidth="1"/>
    <col min="174" max="177" width="19.42578125" style="12" bestFit="1" customWidth="1"/>
    <col min="178" max="191" width="19.42578125" style="12" customWidth="1"/>
    <col min="192" max="192" width="17.28515625" style="10" customWidth="1"/>
    <col min="193" max="193" width="17.7109375" style="10" bestFit="1" customWidth="1"/>
    <col min="194" max="194" width="17.7109375" style="10" customWidth="1"/>
    <col min="195" max="198" width="17.7109375" style="10" bestFit="1" customWidth="1"/>
    <col min="199" max="200" width="19.42578125" style="12" bestFit="1" customWidth="1"/>
    <col min="201" max="201" width="19.42578125" style="12" customWidth="1"/>
    <col min="202" max="205" width="19.42578125" style="12" bestFit="1" customWidth="1"/>
    <col min="206" max="212" width="19.42578125" style="12" customWidth="1"/>
    <col min="213" max="213" width="17.28515625" style="10" customWidth="1"/>
    <col min="214" max="214" width="17.7109375" style="10" bestFit="1" customWidth="1"/>
    <col min="215" max="215" width="17.7109375" style="10" customWidth="1"/>
    <col min="216" max="219" width="17.7109375" style="10" bestFit="1" customWidth="1"/>
    <col min="220" max="221" width="19.42578125" style="12" bestFit="1" customWidth="1"/>
    <col min="222" max="222" width="19.42578125" style="12" customWidth="1"/>
    <col min="223" max="226" width="19.42578125" style="12" bestFit="1" customWidth="1"/>
    <col min="227" max="227" width="17.28515625" style="10" customWidth="1"/>
    <col min="228" max="228" width="17.7109375" style="10" bestFit="1" customWidth="1"/>
    <col min="229" max="229" width="17.7109375" style="10" customWidth="1"/>
    <col min="230" max="233" width="17.7109375" style="10" bestFit="1" customWidth="1"/>
    <col min="234" max="16384" width="10.85546875" style="36"/>
  </cols>
  <sheetData>
    <row r="1" spans="1:233" s="1" customFormat="1" x14ac:dyDescent="0.2">
      <c r="A1" s="2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</row>
    <row r="2" spans="1:233" s="1" customFormat="1" x14ac:dyDescent="0.2">
      <c r="A2" s="24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>
        <v>100</v>
      </c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>
        <v>100</v>
      </c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</row>
    <row r="3" spans="1:233" s="1" customFormat="1" x14ac:dyDescent="0.2">
      <c r="A3" s="24"/>
      <c r="B3" s="2" t="s">
        <v>0</v>
      </c>
      <c r="C3" s="37" t="s">
        <v>1</v>
      </c>
      <c r="D3" s="37" t="s">
        <v>1</v>
      </c>
      <c r="E3" s="37" t="s">
        <v>1</v>
      </c>
      <c r="F3" s="37" t="s">
        <v>1</v>
      </c>
      <c r="G3" s="37" t="s">
        <v>1</v>
      </c>
      <c r="H3" s="37" t="s">
        <v>1</v>
      </c>
      <c r="I3" s="37" t="s">
        <v>1</v>
      </c>
      <c r="J3" s="37" t="s">
        <v>1</v>
      </c>
      <c r="K3" s="37" t="s">
        <v>1</v>
      </c>
      <c r="L3" s="37" t="s">
        <v>98</v>
      </c>
      <c r="M3" s="37" t="s">
        <v>1</v>
      </c>
      <c r="N3" s="37" t="s">
        <v>1</v>
      </c>
      <c r="O3" s="37" t="s">
        <v>1</v>
      </c>
      <c r="P3" s="37" t="s">
        <v>1</v>
      </c>
      <c r="Q3" s="37" t="s">
        <v>1</v>
      </c>
      <c r="R3" s="37" t="s">
        <v>1</v>
      </c>
      <c r="S3" s="37" t="s">
        <v>98</v>
      </c>
      <c r="T3" s="37" t="s">
        <v>1</v>
      </c>
      <c r="U3" s="37" t="s">
        <v>1</v>
      </c>
      <c r="V3" s="37" t="s">
        <v>1</v>
      </c>
      <c r="W3" s="37" t="s">
        <v>1</v>
      </c>
      <c r="X3" s="37" t="s">
        <v>1</v>
      </c>
      <c r="Y3" s="37" t="s">
        <v>1</v>
      </c>
      <c r="Z3" s="37" t="s">
        <v>98</v>
      </c>
      <c r="AA3" s="37" t="s">
        <v>1</v>
      </c>
      <c r="AB3" s="37" t="s">
        <v>1</v>
      </c>
      <c r="AC3" s="37" t="s">
        <v>1</v>
      </c>
      <c r="AD3" s="37" t="s">
        <v>1</v>
      </c>
      <c r="AE3" s="37" t="s">
        <v>1</v>
      </c>
      <c r="AF3" s="37" t="s">
        <v>1</v>
      </c>
      <c r="AG3" s="37" t="s">
        <v>98</v>
      </c>
      <c r="AH3" s="37" t="s">
        <v>1</v>
      </c>
      <c r="AI3" s="37" t="s">
        <v>1</v>
      </c>
      <c r="AJ3" s="37" t="s">
        <v>1</v>
      </c>
      <c r="AK3" s="37" t="s">
        <v>1</v>
      </c>
      <c r="AL3" s="37" t="s">
        <v>1</v>
      </c>
      <c r="AM3" s="37" t="s">
        <v>1</v>
      </c>
      <c r="AN3" s="37" t="s">
        <v>98</v>
      </c>
      <c r="AO3" s="37" t="s">
        <v>1</v>
      </c>
      <c r="AP3" s="37" t="s">
        <v>1</v>
      </c>
      <c r="AQ3" s="37" t="s">
        <v>1</v>
      </c>
      <c r="AR3" s="37" t="s">
        <v>1</v>
      </c>
      <c r="AS3" s="37" t="s">
        <v>1</v>
      </c>
      <c r="AT3" s="37" t="s">
        <v>1</v>
      </c>
      <c r="AU3" s="37" t="s">
        <v>98</v>
      </c>
      <c r="AV3" s="37" t="s">
        <v>1</v>
      </c>
      <c r="AW3" s="37" t="s">
        <v>1</v>
      </c>
      <c r="AX3" s="37" t="s">
        <v>1</v>
      </c>
      <c r="AY3" s="37" t="s">
        <v>1</v>
      </c>
      <c r="AZ3" s="37" t="s">
        <v>1</v>
      </c>
      <c r="BA3" s="37" t="s">
        <v>1</v>
      </c>
      <c r="BB3" s="37" t="s">
        <v>98</v>
      </c>
      <c r="BC3" s="37" t="s">
        <v>1</v>
      </c>
      <c r="BD3" s="37" t="s">
        <v>1</v>
      </c>
      <c r="BE3" s="37" t="s">
        <v>1</v>
      </c>
      <c r="BF3" s="37" t="s">
        <v>1</v>
      </c>
      <c r="BG3" s="37" t="s">
        <v>1</v>
      </c>
      <c r="BH3" s="37" t="s">
        <v>1</v>
      </c>
      <c r="BI3" s="37" t="s">
        <v>98</v>
      </c>
      <c r="BJ3" s="37" t="s">
        <v>1</v>
      </c>
      <c r="BK3" s="37" t="s">
        <v>1</v>
      </c>
      <c r="BL3" s="37" t="s">
        <v>1</v>
      </c>
      <c r="BM3" s="37" t="s">
        <v>1</v>
      </c>
      <c r="BN3" s="37" t="s">
        <v>1</v>
      </c>
      <c r="BO3" s="37" t="s">
        <v>1</v>
      </c>
      <c r="BP3" s="37" t="s">
        <v>98</v>
      </c>
      <c r="BQ3" s="37" t="s">
        <v>1</v>
      </c>
      <c r="BR3" s="37" t="s">
        <v>1</v>
      </c>
      <c r="BS3" s="37" t="s">
        <v>1</v>
      </c>
      <c r="BT3" s="37" t="s">
        <v>1</v>
      </c>
      <c r="BU3" s="37" t="s">
        <v>1</v>
      </c>
      <c r="BV3" s="37" t="s">
        <v>1</v>
      </c>
      <c r="BW3" s="37" t="s">
        <v>98</v>
      </c>
      <c r="BX3" s="37" t="s">
        <v>1</v>
      </c>
      <c r="BY3" s="37" t="s">
        <v>1</v>
      </c>
      <c r="BZ3" s="37" t="s">
        <v>1</v>
      </c>
      <c r="CA3" s="37" t="s">
        <v>1</v>
      </c>
      <c r="CB3" s="37" t="s">
        <v>1</v>
      </c>
      <c r="CC3" s="37" t="s">
        <v>1</v>
      </c>
      <c r="CD3" s="37" t="s">
        <v>98</v>
      </c>
      <c r="CE3" s="37" t="s">
        <v>1</v>
      </c>
      <c r="CF3" s="37" t="s">
        <v>1</v>
      </c>
      <c r="CG3" s="37" t="s">
        <v>1</v>
      </c>
      <c r="CH3" s="37" t="s">
        <v>1</v>
      </c>
      <c r="CI3" s="37" t="s">
        <v>1</v>
      </c>
      <c r="CJ3" s="37" t="s">
        <v>1</v>
      </c>
      <c r="CK3" s="37" t="s">
        <v>98</v>
      </c>
      <c r="CL3" s="37" t="s">
        <v>1</v>
      </c>
      <c r="CM3" s="37" t="s">
        <v>1</v>
      </c>
      <c r="CN3" s="37" t="s">
        <v>1</v>
      </c>
      <c r="CO3" s="37" t="s">
        <v>1</v>
      </c>
      <c r="CP3" s="37" t="s">
        <v>1</v>
      </c>
      <c r="CQ3" s="37" t="s">
        <v>1</v>
      </c>
      <c r="CR3" s="37" t="s">
        <v>98</v>
      </c>
      <c r="CS3" s="37" t="s">
        <v>1</v>
      </c>
      <c r="CT3" s="37" t="s">
        <v>1</v>
      </c>
      <c r="CU3" s="37" t="s">
        <v>1</v>
      </c>
      <c r="CV3" s="37" t="s">
        <v>1</v>
      </c>
      <c r="CW3" s="37" t="s">
        <v>1</v>
      </c>
      <c r="CX3" s="37" t="s">
        <v>1</v>
      </c>
      <c r="CY3" s="37" t="s">
        <v>98</v>
      </c>
      <c r="CZ3" s="37" t="s">
        <v>1</v>
      </c>
      <c r="DA3" s="37" t="s">
        <v>1</v>
      </c>
      <c r="DB3" s="37" t="s">
        <v>1</v>
      </c>
      <c r="DC3" s="37" t="s">
        <v>1</v>
      </c>
      <c r="DD3" s="37" t="s">
        <v>1</v>
      </c>
      <c r="DE3" s="37" t="s">
        <v>1</v>
      </c>
      <c r="DF3" s="37" t="s">
        <v>98</v>
      </c>
      <c r="DG3" s="37" t="s">
        <v>1</v>
      </c>
      <c r="DH3" s="37" t="s">
        <v>1</v>
      </c>
      <c r="DI3" s="37" t="s">
        <v>1</v>
      </c>
      <c r="DJ3" s="37" t="s">
        <v>1</v>
      </c>
      <c r="DK3" s="37" t="s">
        <v>1</v>
      </c>
      <c r="DL3" s="37" t="s">
        <v>1</v>
      </c>
      <c r="DM3" s="37" t="s">
        <v>98</v>
      </c>
      <c r="DN3" s="37" t="s">
        <v>1</v>
      </c>
      <c r="DO3" s="37" t="s">
        <v>1</v>
      </c>
      <c r="DP3" s="37" t="s">
        <v>1</v>
      </c>
      <c r="DQ3" s="37" t="s">
        <v>1</v>
      </c>
      <c r="DR3" s="37" t="s">
        <v>1</v>
      </c>
      <c r="DS3" s="37" t="s">
        <v>1</v>
      </c>
      <c r="DT3" s="37" t="s">
        <v>98</v>
      </c>
      <c r="DU3" s="37" t="s">
        <v>1</v>
      </c>
      <c r="DV3" s="37" t="s">
        <v>1</v>
      </c>
      <c r="DW3" s="37" t="s">
        <v>1</v>
      </c>
      <c r="DX3" s="37" t="s">
        <v>1</v>
      </c>
      <c r="DY3" s="37" t="s">
        <v>1</v>
      </c>
      <c r="DZ3" s="37" t="s">
        <v>1</v>
      </c>
      <c r="EA3" s="37" t="s">
        <v>98</v>
      </c>
      <c r="EB3" s="37" t="s">
        <v>1</v>
      </c>
      <c r="EC3" s="37" t="s">
        <v>1</v>
      </c>
      <c r="ED3" s="37" t="s">
        <v>1</v>
      </c>
      <c r="EE3" s="37" t="s">
        <v>1</v>
      </c>
      <c r="EF3" s="37" t="s">
        <v>1</v>
      </c>
      <c r="EG3" s="37" t="s">
        <v>1</v>
      </c>
      <c r="EH3" s="37" t="s">
        <v>98</v>
      </c>
      <c r="EI3" s="37" t="s">
        <v>1</v>
      </c>
      <c r="EJ3" s="37" t="s">
        <v>1</v>
      </c>
      <c r="EK3" s="37" t="s">
        <v>1</v>
      </c>
      <c r="EL3" s="37" t="s">
        <v>1</v>
      </c>
      <c r="EM3" s="37" t="s">
        <v>1</v>
      </c>
      <c r="EN3" s="37" t="s">
        <v>1</v>
      </c>
      <c r="EO3" s="37" t="s">
        <v>98</v>
      </c>
      <c r="EP3" s="37" t="s">
        <v>1</v>
      </c>
      <c r="EQ3" s="37" t="s">
        <v>1</v>
      </c>
      <c r="ER3" s="37" t="s">
        <v>1</v>
      </c>
      <c r="ES3" s="37" t="s">
        <v>1</v>
      </c>
      <c r="ET3" s="37" t="s">
        <v>1</v>
      </c>
      <c r="EU3" s="37" t="s">
        <v>1</v>
      </c>
      <c r="EV3" s="37" t="s">
        <v>98</v>
      </c>
      <c r="EW3" s="37" t="s">
        <v>1</v>
      </c>
      <c r="EX3" s="37" t="s">
        <v>1</v>
      </c>
      <c r="EY3" s="37" t="s">
        <v>1</v>
      </c>
      <c r="EZ3" s="37" t="s">
        <v>1</v>
      </c>
      <c r="FA3" s="37" t="s">
        <v>1</v>
      </c>
      <c r="FB3" s="37" t="s">
        <v>1</v>
      </c>
      <c r="FC3" s="37" t="s">
        <v>98</v>
      </c>
      <c r="FD3" s="37" t="s">
        <v>1</v>
      </c>
      <c r="FE3" s="37" t="s">
        <v>1</v>
      </c>
      <c r="FF3" s="37" t="s">
        <v>1</v>
      </c>
      <c r="FG3" s="37" t="s">
        <v>1</v>
      </c>
      <c r="FH3" s="37" t="s">
        <v>1</v>
      </c>
      <c r="FI3" s="37" t="s">
        <v>1</v>
      </c>
      <c r="FJ3" s="37" t="s">
        <v>98</v>
      </c>
      <c r="FK3" s="37" t="s">
        <v>1</v>
      </c>
      <c r="FL3" s="37" t="s">
        <v>1</v>
      </c>
      <c r="FM3" s="37" t="s">
        <v>1</v>
      </c>
      <c r="FN3" s="37" t="s">
        <v>1</v>
      </c>
      <c r="FO3" s="37" t="s">
        <v>1</v>
      </c>
      <c r="FP3" s="37" t="s">
        <v>1</v>
      </c>
      <c r="FQ3" s="37" t="s">
        <v>98</v>
      </c>
      <c r="FR3" s="37" t="s">
        <v>1</v>
      </c>
      <c r="FS3" s="37" t="s">
        <v>1</v>
      </c>
      <c r="FT3" s="37" t="s">
        <v>1</v>
      </c>
      <c r="FU3" s="37" t="s">
        <v>1</v>
      </c>
      <c r="FV3" s="37" t="s">
        <v>1</v>
      </c>
      <c r="FW3" s="37" t="s">
        <v>1</v>
      </c>
      <c r="FX3" s="37" t="s">
        <v>98</v>
      </c>
      <c r="FY3" s="37" t="s">
        <v>1</v>
      </c>
      <c r="FZ3" s="37" t="s">
        <v>1</v>
      </c>
      <c r="GA3" s="37" t="s">
        <v>1</v>
      </c>
      <c r="GB3" s="37" t="s">
        <v>1</v>
      </c>
      <c r="GC3" s="37" t="s">
        <v>1</v>
      </c>
      <c r="GD3" s="37" t="s">
        <v>1</v>
      </c>
      <c r="GE3" s="37" t="s">
        <v>98</v>
      </c>
      <c r="GF3" s="37" t="s">
        <v>1</v>
      </c>
      <c r="GG3" s="37" t="s">
        <v>1</v>
      </c>
      <c r="GH3" s="37" t="s">
        <v>1</v>
      </c>
      <c r="GI3" s="37" t="s">
        <v>1</v>
      </c>
      <c r="GJ3" s="37" t="s">
        <v>1</v>
      </c>
      <c r="GK3" s="37" t="s">
        <v>1</v>
      </c>
      <c r="GL3" s="37" t="s">
        <v>98</v>
      </c>
      <c r="GM3" s="37" t="s">
        <v>1</v>
      </c>
      <c r="GN3" s="37" t="s">
        <v>1</v>
      </c>
      <c r="GO3" s="37" t="s">
        <v>1</v>
      </c>
      <c r="GP3" s="37" t="s">
        <v>1</v>
      </c>
      <c r="GQ3" s="37" t="s">
        <v>1</v>
      </c>
      <c r="GR3" s="37" t="s">
        <v>1</v>
      </c>
      <c r="GS3" s="37" t="s">
        <v>1</v>
      </c>
      <c r="GT3" s="37" t="s">
        <v>1</v>
      </c>
      <c r="GU3" s="37" t="s">
        <v>1</v>
      </c>
      <c r="GV3" s="37" t="s">
        <v>1</v>
      </c>
      <c r="GW3" s="37" t="s">
        <v>1</v>
      </c>
      <c r="GX3" s="37" t="s">
        <v>1</v>
      </c>
      <c r="GY3" s="37" t="s">
        <v>1</v>
      </c>
      <c r="GZ3" s="37" t="s">
        <v>1</v>
      </c>
      <c r="HA3" s="37" t="s">
        <v>1</v>
      </c>
      <c r="HB3" s="37" t="s">
        <v>1</v>
      </c>
      <c r="HC3" s="37" t="s">
        <v>1</v>
      </c>
      <c r="HD3" s="37" t="s">
        <v>1</v>
      </c>
      <c r="HE3" s="37" t="s">
        <v>1</v>
      </c>
      <c r="HF3" s="37" t="s">
        <v>1</v>
      </c>
      <c r="HG3" s="37" t="s">
        <v>1</v>
      </c>
      <c r="HH3" s="37" t="s">
        <v>1</v>
      </c>
      <c r="HI3" s="37" t="s">
        <v>1</v>
      </c>
      <c r="HJ3" s="37" t="s">
        <v>1</v>
      </c>
      <c r="HK3" s="37" t="s">
        <v>1</v>
      </c>
      <c r="HL3" s="37" t="s">
        <v>1</v>
      </c>
      <c r="HM3" s="37" t="s">
        <v>1</v>
      </c>
      <c r="HN3" s="37" t="s">
        <v>1</v>
      </c>
      <c r="HO3" s="37" t="s">
        <v>1</v>
      </c>
      <c r="HP3" s="37" t="s">
        <v>1</v>
      </c>
      <c r="HQ3" s="37" t="s">
        <v>1</v>
      </c>
      <c r="HR3" s="37" t="s">
        <v>1</v>
      </c>
      <c r="HS3" s="37" t="s">
        <v>1</v>
      </c>
      <c r="HT3" s="37" t="s">
        <v>1</v>
      </c>
      <c r="HU3" s="37" t="s">
        <v>1</v>
      </c>
      <c r="HV3" s="37" t="s">
        <v>1</v>
      </c>
      <c r="HW3" s="37" t="s">
        <v>1</v>
      </c>
      <c r="HX3" s="37" t="s">
        <v>1</v>
      </c>
      <c r="HY3" s="37" t="s">
        <v>1</v>
      </c>
    </row>
    <row r="4" spans="1:233" s="1" customFormat="1" x14ac:dyDescent="0.2">
      <c r="A4" s="24"/>
      <c r="B4" s="2" t="s">
        <v>2</v>
      </c>
      <c r="C4" s="39" t="s">
        <v>61</v>
      </c>
      <c r="D4" s="39" t="s">
        <v>61</v>
      </c>
      <c r="E4" s="39" t="s">
        <v>61</v>
      </c>
      <c r="F4" s="39" t="s">
        <v>61</v>
      </c>
      <c r="G4" s="39" t="s">
        <v>61</v>
      </c>
      <c r="H4" s="39" t="s">
        <v>61</v>
      </c>
      <c r="I4" s="39" t="s">
        <v>61</v>
      </c>
      <c r="J4" s="39" t="s">
        <v>61</v>
      </c>
      <c r="K4" s="39" t="s">
        <v>61</v>
      </c>
      <c r="L4" s="39" t="s">
        <v>61</v>
      </c>
      <c r="M4" s="39" t="s">
        <v>61</v>
      </c>
      <c r="N4" s="39" t="s">
        <v>61</v>
      </c>
      <c r="O4" s="39" t="s">
        <v>61</v>
      </c>
      <c r="P4" s="39" t="s">
        <v>61</v>
      </c>
      <c r="Q4" s="39" t="s">
        <v>61</v>
      </c>
      <c r="R4" s="39" t="s">
        <v>61</v>
      </c>
      <c r="S4" s="39" t="s">
        <v>61</v>
      </c>
      <c r="T4" s="39" t="s">
        <v>61</v>
      </c>
      <c r="U4" s="39" t="s">
        <v>61</v>
      </c>
      <c r="V4" s="39" t="s">
        <v>61</v>
      </c>
      <c r="W4" s="39" t="s">
        <v>61</v>
      </c>
      <c r="X4" s="39" t="s">
        <v>61</v>
      </c>
      <c r="Y4" s="39" t="s">
        <v>61</v>
      </c>
      <c r="Z4" s="39" t="s">
        <v>61</v>
      </c>
      <c r="AA4" s="39" t="s">
        <v>61</v>
      </c>
      <c r="AB4" s="39" t="s">
        <v>61</v>
      </c>
      <c r="AC4" s="39" t="s">
        <v>61</v>
      </c>
      <c r="AD4" s="39" t="s">
        <v>61</v>
      </c>
      <c r="AE4" s="39" t="s">
        <v>61</v>
      </c>
      <c r="AF4" s="39" t="s">
        <v>61</v>
      </c>
      <c r="AG4" s="39" t="s">
        <v>61</v>
      </c>
      <c r="AH4" s="39" t="s">
        <v>61</v>
      </c>
      <c r="AI4" s="39" t="s">
        <v>61</v>
      </c>
      <c r="AJ4" s="47" t="s">
        <v>61</v>
      </c>
      <c r="AK4" s="47" t="s">
        <v>61</v>
      </c>
      <c r="AL4" s="47" t="s">
        <v>61</v>
      </c>
      <c r="AM4" s="47" t="s">
        <v>61</v>
      </c>
      <c r="AN4" s="47" t="s">
        <v>61</v>
      </c>
      <c r="AO4" s="47" t="s">
        <v>61</v>
      </c>
      <c r="AP4" s="47" t="s">
        <v>61</v>
      </c>
      <c r="AQ4" s="47" t="s">
        <v>61</v>
      </c>
      <c r="AR4" s="47" t="s">
        <v>61</v>
      </c>
      <c r="AS4" s="47" t="s">
        <v>61</v>
      </c>
      <c r="AT4" s="47" t="s">
        <v>61</v>
      </c>
      <c r="AU4" s="47" t="s">
        <v>61</v>
      </c>
      <c r="AV4" s="47" t="s">
        <v>61</v>
      </c>
      <c r="AW4" s="47" t="s">
        <v>61</v>
      </c>
      <c r="AX4" s="47" t="s">
        <v>61</v>
      </c>
      <c r="AY4" s="47" t="s">
        <v>61</v>
      </c>
      <c r="AZ4" s="47" t="s">
        <v>61</v>
      </c>
      <c r="BA4" s="47" t="s">
        <v>61</v>
      </c>
      <c r="BB4" s="47" t="s">
        <v>61</v>
      </c>
      <c r="BC4" s="47" t="s">
        <v>61</v>
      </c>
      <c r="BD4" s="47" t="s">
        <v>61</v>
      </c>
      <c r="BE4" s="47" t="s">
        <v>61</v>
      </c>
      <c r="BF4" s="47" t="s">
        <v>61</v>
      </c>
      <c r="BG4" s="47" t="s">
        <v>61</v>
      </c>
      <c r="BH4" s="47" t="s">
        <v>61</v>
      </c>
      <c r="BI4" s="47" t="s">
        <v>61</v>
      </c>
      <c r="BJ4" s="47" t="s">
        <v>61</v>
      </c>
      <c r="BK4" s="47" t="s">
        <v>61</v>
      </c>
      <c r="BL4" s="47" t="s">
        <v>61</v>
      </c>
      <c r="BM4" s="47" t="s">
        <v>61</v>
      </c>
      <c r="BN4" s="47" t="s">
        <v>61</v>
      </c>
      <c r="BO4" s="47" t="s">
        <v>61</v>
      </c>
      <c r="BP4" s="47" t="s">
        <v>61</v>
      </c>
      <c r="BQ4" s="39" t="s">
        <v>61</v>
      </c>
      <c r="BR4" s="39" t="s">
        <v>61</v>
      </c>
      <c r="BS4" s="39" t="s">
        <v>61</v>
      </c>
      <c r="BT4" s="39" t="s">
        <v>61</v>
      </c>
      <c r="BU4" s="39" t="s">
        <v>61</v>
      </c>
      <c r="BV4" s="39" t="s">
        <v>61</v>
      </c>
      <c r="BW4" s="39" t="s">
        <v>61</v>
      </c>
      <c r="BX4" s="39" t="s">
        <v>61</v>
      </c>
      <c r="BY4" s="39" t="s">
        <v>61</v>
      </c>
      <c r="BZ4" s="39" t="s">
        <v>61</v>
      </c>
      <c r="CA4" s="39" t="s">
        <v>61</v>
      </c>
      <c r="CB4" s="39" t="s">
        <v>61</v>
      </c>
      <c r="CC4" s="39" t="s">
        <v>61</v>
      </c>
      <c r="CD4" s="39" t="s">
        <v>61</v>
      </c>
      <c r="CE4" s="39" t="s">
        <v>61</v>
      </c>
      <c r="CF4" s="39" t="s">
        <v>61</v>
      </c>
      <c r="CG4" s="39" t="s">
        <v>61</v>
      </c>
      <c r="CH4" s="39" t="s">
        <v>61</v>
      </c>
      <c r="CI4" s="39" t="s">
        <v>61</v>
      </c>
      <c r="CJ4" s="39" t="s">
        <v>61</v>
      </c>
      <c r="CK4" s="39" t="s">
        <v>61</v>
      </c>
      <c r="CL4" s="39" t="s">
        <v>61</v>
      </c>
      <c r="CM4" s="39" t="s">
        <v>61</v>
      </c>
      <c r="CN4" s="39" t="s">
        <v>61</v>
      </c>
      <c r="CO4" s="39" t="s">
        <v>61</v>
      </c>
      <c r="CP4" s="39" t="s">
        <v>61</v>
      </c>
      <c r="CQ4" s="39" t="s">
        <v>61</v>
      </c>
      <c r="CR4" s="39" t="s">
        <v>61</v>
      </c>
      <c r="CS4" s="39" t="s">
        <v>61</v>
      </c>
      <c r="CT4" s="39" t="s">
        <v>61</v>
      </c>
      <c r="CU4" s="39" t="s">
        <v>61</v>
      </c>
      <c r="CV4" s="39" t="s">
        <v>61</v>
      </c>
      <c r="CW4" s="39" t="s">
        <v>61</v>
      </c>
      <c r="CX4" s="47" t="s">
        <v>61</v>
      </c>
      <c r="CY4" s="47" t="s">
        <v>61</v>
      </c>
      <c r="CZ4" s="47" t="s">
        <v>61</v>
      </c>
      <c r="DA4" s="47" t="s">
        <v>61</v>
      </c>
      <c r="DB4" s="47" t="s">
        <v>61</v>
      </c>
      <c r="DC4" s="47" t="s">
        <v>61</v>
      </c>
      <c r="DD4" s="47" t="s">
        <v>61</v>
      </c>
      <c r="DE4" s="47" t="s">
        <v>61</v>
      </c>
      <c r="DF4" s="47" t="s">
        <v>61</v>
      </c>
      <c r="DG4" s="47" t="s">
        <v>61</v>
      </c>
      <c r="DH4" s="47" t="s">
        <v>61</v>
      </c>
      <c r="DI4" s="47" t="s">
        <v>61</v>
      </c>
      <c r="DJ4" s="47" t="s">
        <v>61</v>
      </c>
      <c r="DK4" s="47" t="s">
        <v>61</v>
      </c>
      <c r="DL4" s="47" t="s">
        <v>61</v>
      </c>
      <c r="DM4" s="47" t="s">
        <v>61</v>
      </c>
      <c r="DN4" s="47" t="s">
        <v>61</v>
      </c>
      <c r="DO4" s="47" t="s">
        <v>61</v>
      </c>
      <c r="DP4" s="47" t="s">
        <v>61</v>
      </c>
      <c r="DQ4" s="47" t="s">
        <v>61</v>
      </c>
      <c r="DR4" s="47" t="s">
        <v>61</v>
      </c>
      <c r="DS4" s="47" t="s">
        <v>61</v>
      </c>
      <c r="DT4" s="47" t="s">
        <v>61</v>
      </c>
      <c r="DU4" s="47" t="s">
        <v>61</v>
      </c>
      <c r="DV4" s="47" t="s">
        <v>61</v>
      </c>
      <c r="DW4" s="47" t="s">
        <v>61</v>
      </c>
      <c r="DX4" s="47" t="s">
        <v>61</v>
      </c>
      <c r="DY4" s="47" t="s">
        <v>61</v>
      </c>
      <c r="DZ4" s="47" t="s">
        <v>61</v>
      </c>
      <c r="EA4" s="47" t="s">
        <v>61</v>
      </c>
      <c r="EB4" s="47" t="s">
        <v>61</v>
      </c>
      <c r="EC4" s="47" t="s">
        <v>61</v>
      </c>
      <c r="ED4" s="47" t="s">
        <v>61</v>
      </c>
      <c r="EE4" s="39" t="s">
        <v>61</v>
      </c>
      <c r="EF4" s="39" t="s">
        <v>61</v>
      </c>
      <c r="EG4" s="39" t="s">
        <v>61</v>
      </c>
      <c r="EH4" s="39" t="s">
        <v>61</v>
      </c>
      <c r="EI4" s="39" t="s">
        <v>61</v>
      </c>
      <c r="EJ4" s="39" t="s">
        <v>61</v>
      </c>
      <c r="EK4" s="39" t="s">
        <v>61</v>
      </c>
      <c r="EL4" s="39" t="s">
        <v>61</v>
      </c>
      <c r="EM4" s="39" t="s">
        <v>61</v>
      </c>
      <c r="EN4" s="39" t="s">
        <v>61</v>
      </c>
      <c r="EO4" s="39" t="s">
        <v>61</v>
      </c>
      <c r="EP4" s="39" t="s">
        <v>61</v>
      </c>
      <c r="EQ4" s="39" t="s">
        <v>61</v>
      </c>
      <c r="ER4" s="39" t="s">
        <v>61</v>
      </c>
      <c r="ES4" s="39" t="s">
        <v>61</v>
      </c>
      <c r="ET4" s="39" t="s">
        <v>61</v>
      </c>
      <c r="EU4" s="39" t="s">
        <v>61</v>
      </c>
      <c r="EV4" s="39" t="s">
        <v>61</v>
      </c>
      <c r="EW4" s="39" t="s">
        <v>61</v>
      </c>
      <c r="EX4" s="39" t="s">
        <v>61</v>
      </c>
      <c r="EY4" s="39" t="s">
        <v>61</v>
      </c>
      <c r="EZ4" s="39" t="s">
        <v>61</v>
      </c>
      <c r="FA4" s="39" t="s">
        <v>61</v>
      </c>
      <c r="FB4" s="39" t="s">
        <v>61</v>
      </c>
      <c r="FC4" s="39" t="s">
        <v>61</v>
      </c>
      <c r="FD4" s="39" t="s">
        <v>61</v>
      </c>
      <c r="FE4" s="39" t="s">
        <v>61</v>
      </c>
      <c r="FF4" s="39" t="s">
        <v>61</v>
      </c>
      <c r="FG4" s="39" t="s">
        <v>61</v>
      </c>
      <c r="FH4" s="39" t="s">
        <v>61</v>
      </c>
      <c r="FI4" s="39" t="s">
        <v>61</v>
      </c>
      <c r="FJ4" s="39" t="s">
        <v>61</v>
      </c>
      <c r="FK4" s="39" t="s">
        <v>61</v>
      </c>
      <c r="FL4" s="57" t="s">
        <v>62</v>
      </c>
      <c r="FM4" s="57" t="s">
        <v>62</v>
      </c>
      <c r="FN4" s="57" t="s">
        <v>62</v>
      </c>
      <c r="FO4" s="57" t="s">
        <v>62</v>
      </c>
      <c r="FP4" s="57" t="s">
        <v>62</v>
      </c>
      <c r="FQ4" s="57" t="s">
        <v>62</v>
      </c>
      <c r="FR4" s="57" t="s">
        <v>62</v>
      </c>
      <c r="FS4" s="57" t="s">
        <v>62</v>
      </c>
      <c r="FT4" s="57" t="s">
        <v>62</v>
      </c>
      <c r="FU4" s="57" t="s">
        <v>62</v>
      </c>
      <c r="FV4" s="57" t="s">
        <v>62</v>
      </c>
      <c r="FW4" s="57" t="s">
        <v>62</v>
      </c>
      <c r="FX4" s="57" t="s">
        <v>62</v>
      </c>
      <c r="FY4" s="57" t="s">
        <v>62</v>
      </c>
      <c r="FZ4" s="57" t="s">
        <v>62</v>
      </c>
      <c r="GA4" s="57" t="s">
        <v>62</v>
      </c>
      <c r="GB4" s="57" t="s">
        <v>62</v>
      </c>
      <c r="GC4" s="57" t="s">
        <v>62</v>
      </c>
      <c r="GD4" s="57" t="s">
        <v>62</v>
      </c>
      <c r="GE4" s="57" t="s">
        <v>62</v>
      </c>
      <c r="GF4" s="57" t="s">
        <v>62</v>
      </c>
      <c r="GG4" s="57" t="s">
        <v>62</v>
      </c>
      <c r="GH4" s="57" t="s">
        <v>62</v>
      </c>
      <c r="GI4" s="57" t="s">
        <v>62</v>
      </c>
      <c r="GJ4" s="57" t="s">
        <v>62</v>
      </c>
      <c r="GK4" s="57" t="s">
        <v>62</v>
      </c>
      <c r="GL4" s="57" t="s">
        <v>62</v>
      </c>
      <c r="GM4" s="57" t="s">
        <v>62</v>
      </c>
      <c r="GN4" s="57" t="s">
        <v>62</v>
      </c>
      <c r="GO4" s="57" t="s">
        <v>62</v>
      </c>
      <c r="GP4" s="57" t="s">
        <v>62</v>
      </c>
      <c r="GQ4" s="57" t="s">
        <v>62</v>
      </c>
      <c r="GR4" s="57" t="s">
        <v>62</v>
      </c>
      <c r="GS4" s="39" t="s">
        <v>62</v>
      </c>
      <c r="GT4" s="39" t="s">
        <v>62</v>
      </c>
      <c r="GU4" s="39" t="s">
        <v>62</v>
      </c>
      <c r="GV4" s="39" t="s">
        <v>62</v>
      </c>
      <c r="GW4" s="39" t="s">
        <v>62</v>
      </c>
      <c r="GX4" s="39" t="s">
        <v>62</v>
      </c>
      <c r="GY4" s="39" t="s">
        <v>62</v>
      </c>
      <c r="GZ4" s="39" t="s">
        <v>62</v>
      </c>
      <c r="HA4" s="39" t="s">
        <v>62</v>
      </c>
      <c r="HB4" s="39" t="s">
        <v>62</v>
      </c>
      <c r="HC4" s="39" t="s">
        <v>62</v>
      </c>
      <c r="HD4" s="39" t="s">
        <v>62</v>
      </c>
      <c r="HE4" s="39" t="s">
        <v>62</v>
      </c>
      <c r="HF4" s="39" t="s">
        <v>62</v>
      </c>
      <c r="HG4" s="39" t="s">
        <v>62</v>
      </c>
      <c r="HH4" s="39" t="s">
        <v>62</v>
      </c>
      <c r="HI4" s="39" t="s">
        <v>62</v>
      </c>
      <c r="HJ4" s="39" t="s">
        <v>62</v>
      </c>
      <c r="HK4" s="39" t="s">
        <v>62</v>
      </c>
      <c r="HL4" s="39" t="s">
        <v>62</v>
      </c>
      <c r="HM4" s="39" t="s">
        <v>62</v>
      </c>
      <c r="HN4" s="39" t="s">
        <v>62</v>
      </c>
      <c r="HO4" s="39" t="s">
        <v>62</v>
      </c>
      <c r="HP4" s="39" t="s">
        <v>62</v>
      </c>
      <c r="HQ4" s="39" t="s">
        <v>62</v>
      </c>
      <c r="HR4" s="39" t="s">
        <v>62</v>
      </c>
      <c r="HS4" s="39" t="s">
        <v>62</v>
      </c>
      <c r="HT4" s="39" t="s">
        <v>62</v>
      </c>
      <c r="HU4" s="39" t="s">
        <v>62</v>
      </c>
      <c r="HV4" s="39" t="s">
        <v>62</v>
      </c>
      <c r="HW4" s="39" t="s">
        <v>62</v>
      </c>
      <c r="HX4" s="39" t="s">
        <v>62</v>
      </c>
      <c r="HY4" s="39" t="s">
        <v>62</v>
      </c>
    </row>
    <row r="5" spans="1:233" s="1" customFormat="1" x14ac:dyDescent="0.2">
      <c r="A5" s="24"/>
      <c r="B5" s="4" t="s">
        <v>3</v>
      </c>
      <c r="C5" s="39" t="s">
        <v>55</v>
      </c>
      <c r="D5" s="39" t="s">
        <v>55</v>
      </c>
      <c r="E5" s="39" t="s">
        <v>55</v>
      </c>
      <c r="F5" s="39" t="s">
        <v>55</v>
      </c>
      <c r="G5" s="39" t="s">
        <v>55</v>
      </c>
      <c r="H5" s="39" t="s">
        <v>55</v>
      </c>
      <c r="I5" s="39" t="s">
        <v>55</v>
      </c>
      <c r="J5" s="39" t="s">
        <v>55</v>
      </c>
      <c r="K5" s="39" t="s">
        <v>55</v>
      </c>
      <c r="L5" s="39" t="s">
        <v>55</v>
      </c>
      <c r="M5" s="39" t="s">
        <v>55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39" t="s">
        <v>55</v>
      </c>
      <c r="U5" s="39" t="s">
        <v>55</v>
      </c>
      <c r="V5" s="39" t="s">
        <v>55</v>
      </c>
      <c r="W5" s="39" t="s">
        <v>55</v>
      </c>
      <c r="X5" s="39" t="s">
        <v>55</v>
      </c>
      <c r="Y5" s="39" t="s">
        <v>55</v>
      </c>
      <c r="Z5" s="39" t="s">
        <v>55</v>
      </c>
      <c r="AA5" s="39" t="s">
        <v>55</v>
      </c>
      <c r="AB5" s="39" t="s">
        <v>55</v>
      </c>
      <c r="AC5" s="39" t="s">
        <v>55</v>
      </c>
      <c r="AD5" s="39" t="s">
        <v>55</v>
      </c>
      <c r="AE5" s="39" t="s">
        <v>55</v>
      </c>
      <c r="AF5" s="39" t="s">
        <v>55</v>
      </c>
      <c r="AG5" s="39" t="s">
        <v>55</v>
      </c>
      <c r="AH5" s="39" t="s">
        <v>55</v>
      </c>
      <c r="AI5" s="39" t="s">
        <v>55</v>
      </c>
      <c r="AJ5" s="47" t="s">
        <v>56</v>
      </c>
      <c r="AK5" s="47" t="s">
        <v>56</v>
      </c>
      <c r="AL5" s="47" t="s">
        <v>56</v>
      </c>
      <c r="AM5" s="47" t="s">
        <v>56</v>
      </c>
      <c r="AN5" s="47" t="s">
        <v>56</v>
      </c>
      <c r="AO5" s="47" t="s">
        <v>56</v>
      </c>
      <c r="AP5" s="47" t="s">
        <v>56</v>
      </c>
      <c r="AQ5" s="47" t="s">
        <v>56</v>
      </c>
      <c r="AR5" s="47" t="s">
        <v>56</v>
      </c>
      <c r="AS5" s="47" t="s">
        <v>56</v>
      </c>
      <c r="AT5" s="47" t="s">
        <v>56</v>
      </c>
      <c r="AU5" s="47" t="s">
        <v>56</v>
      </c>
      <c r="AV5" s="47" t="s">
        <v>56</v>
      </c>
      <c r="AW5" s="47" t="s">
        <v>56</v>
      </c>
      <c r="AX5" s="47" t="s">
        <v>56</v>
      </c>
      <c r="AY5" s="47" t="s">
        <v>56</v>
      </c>
      <c r="AZ5" s="47" t="s">
        <v>56</v>
      </c>
      <c r="BA5" s="47" t="s">
        <v>56</v>
      </c>
      <c r="BB5" s="47" t="s">
        <v>56</v>
      </c>
      <c r="BC5" s="47" t="s">
        <v>56</v>
      </c>
      <c r="BD5" s="47" t="s">
        <v>56</v>
      </c>
      <c r="BE5" s="47" t="s">
        <v>56</v>
      </c>
      <c r="BF5" s="47" t="s">
        <v>56</v>
      </c>
      <c r="BG5" s="47" t="s">
        <v>56</v>
      </c>
      <c r="BH5" s="47" t="s">
        <v>56</v>
      </c>
      <c r="BI5" s="47" t="s">
        <v>56</v>
      </c>
      <c r="BJ5" s="47" t="s">
        <v>56</v>
      </c>
      <c r="BK5" s="47" t="s">
        <v>56</v>
      </c>
      <c r="BL5" s="47" t="s">
        <v>56</v>
      </c>
      <c r="BM5" s="47" t="s">
        <v>56</v>
      </c>
      <c r="BN5" s="47" t="s">
        <v>56</v>
      </c>
      <c r="BO5" s="47" t="s">
        <v>56</v>
      </c>
      <c r="BP5" s="47" t="s">
        <v>56</v>
      </c>
      <c r="BQ5" s="39" t="s">
        <v>97</v>
      </c>
      <c r="BR5" s="39" t="s">
        <v>97</v>
      </c>
      <c r="BS5" s="39" t="s">
        <v>97</v>
      </c>
      <c r="BT5" s="39" t="s">
        <v>97</v>
      </c>
      <c r="BU5" s="39" t="s">
        <v>97</v>
      </c>
      <c r="BV5" s="39" t="s">
        <v>97</v>
      </c>
      <c r="BW5" s="39" t="s">
        <v>97</v>
      </c>
      <c r="BX5" s="39" t="s">
        <v>97</v>
      </c>
      <c r="BY5" s="39" t="s">
        <v>97</v>
      </c>
      <c r="BZ5" s="39" t="s">
        <v>97</v>
      </c>
      <c r="CA5" s="39" t="s">
        <v>97</v>
      </c>
      <c r="CB5" s="39" t="s">
        <v>97</v>
      </c>
      <c r="CC5" s="39" t="s">
        <v>97</v>
      </c>
      <c r="CD5" s="39" t="s">
        <v>97</v>
      </c>
      <c r="CE5" s="39" t="s">
        <v>97</v>
      </c>
      <c r="CF5" s="39" t="s">
        <v>97</v>
      </c>
      <c r="CG5" s="39" t="s">
        <v>97</v>
      </c>
      <c r="CH5" s="39" t="s">
        <v>97</v>
      </c>
      <c r="CI5" s="39" t="s">
        <v>97</v>
      </c>
      <c r="CJ5" s="39" t="s">
        <v>97</v>
      </c>
      <c r="CK5" s="39" t="s">
        <v>97</v>
      </c>
      <c r="CL5" s="39" t="s">
        <v>97</v>
      </c>
      <c r="CM5" s="39" t="s">
        <v>97</v>
      </c>
      <c r="CN5" s="39" t="s">
        <v>97</v>
      </c>
      <c r="CO5" s="39" t="s">
        <v>97</v>
      </c>
      <c r="CP5" s="39" t="s">
        <v>97</v>
      </c>
      <c r="CQ5" s="39" t="s">
        <v>97</v>
      </c>
      <c r="CR5" s="39" t="s">
        <v>97</v>
      </c>
      <c r="CS5" s="39" t="s">
        <v>97</v>
      </c>
      <c r="CT5" s="39" t="s">
        <v>97</v>
      </c>
      <c r="CU5" s="39" t="s">
        <v>97</v>
      </c>
      <c r="CV5" s="39" t="s">
        <v>97</v>
      </c>
      <c r="CW5" s="39" t="s">
        <v>97</v>
      </c>
      <c r="CX5" s="47" t="s">
        <v>57</v>
      </c>
      <c r="CY5" s="47" t="s">
        <v>57</v>
      </c>
      <c r="CZ5" s="47" t="s">
        <v>57</v>
      </c>
      <c r="DA5" s="47" t="s">
        <v>57</v>
      </c>
      <c r="DB5" s="47" t="s">
        <v>57</v>
      </c>
      <c r="DC5" s="47" t="s">
        <v>57</v>
      </c>
      <c r="DD5" s="47" t="s">
        <v>57</v>
      </c>
      <c r="DE5" s="47" t="s">
        <v>57</v>
      </c>
      <c r="DF5" s="47" t="s">
        <v>57</v>
      </c>
      <c r="DG5" s="47" t="s">
        <v>57</v>
      </c>
      <c r="DH5" s="47" t="s">
        <v>57</v>
      </c>
      <c r="DI5" s="47" t="s">
        <v>57</v>
      </c>
      <c r="DJ5" s="47" t="s">
        <v>57</v>
      </c>
      <c r="DK5" s="47" t="s">
        <v>57</v>
      </c>
      <c r="DL5" s="47" t="s">
        <v>57</v>
      </c>
      <c r="DM5" s="47" t="s">
        <v>57</v>
      </c>
      <c r="DN5" s="47" t="s">
        <v>57</v>
      </c>
      <c r="DO5" s="47" t="s">
        <v>57</v>
      </c>
      <c r="DP5" s="47" t="s">
        <v>57</v>
      </c>
      <c r="DQ5" s="47" t="s">
        <v>57</v>
      </c>
      <c r="DR5" s="47" t="s">
        <v>57</v>
      </c>
      <c r="DS5" s="47" t="s">
        <v>57</v>
      </c>
      <c r="DT5" s="47" t="s">
        <v>57</v>
      </c>
      <c r="DU5" s="47" t="s">
        <v>57</v>
      </c>
      <c r="DV5" s="47" t="s">
        <v>57</v>
      </c>
      <c r="DW5" s="47" t="s">
        <v>57</v>
      </c>
      <c r="DX5" s="47" t="s">
        <v>57</v>
      </c>
      <c r="DY5" s="47" t="s">
        <v>57</v>
      </c>
      <c r="DZ5" s="47" t="s">
        <v>57</v>
      </c>
      <c r="EA5" s="47" t="s">
        <v>57</v>
      </c>
      <c r="EB5" s="47" t="s">
        <v>57</v>
      </c>
      <c r="EC5" s="47" t="s">
        <v>57</v>
      </c>
      <c r="ED5" s="47" t="s">
        <v>57</v>
      </c>
      <c r="EE5" s="39" t="s">
        <v>101</v>
      </c>
      <c r="EF5" s="39" t="s">
        <v>101</v>
      </c>
      <c r="EG5" s="39" t="s">
        <v>101</v>
      </c>
      <c r="EH5" s="39" t="s">
        <v>101</v>
      </c>
      <c r="EI5" s="39" t="s">
        <v>101</v>
      </c>
      <c r="EJ5" s="39" t="s">
        <v>101</v>
      </c>
      <c r="EK5" s="39" t="s">
        <v>101</v>
      </c>
      <c r="EL5" s="39" t="s">
        <v>101</v>
      </c>
      <c r="EM5" s="39" t="s">
        <v>101</v>
      </c>
      <c r="EN5" s="39" t="s">
        <v>101</v>
      </c>
      <c r="EO5" s="39" t="s">
        <v>101</v>
      </c>
      <c r="EP5" s="39" t="s">
        <v>101</v>
      </c>
      <c r="EQ5" s="39" t="s">
        <v>101</v>
      </c>
      <c r="ER5" s="39" t="s">
        <v>101</v>
      </c>
      <c r="ES5" s="39" t="s">
        <v>101</v>
      </c>
      <c r="ET5" s="39" t="s">
        <v>101</v>
      </c>
      <c r="EU5" s="39" t="s">
        <v>101</v>
      </c>
      <c r="EV5" s="39" t="s">
        <v>101</v>
      </c>
      <c r="EW5" s="39" t="s">
        <v>101</v>
      </c>
      <c r="EX5" s="39" t="s">
        <v>101</v>
      </c>
      <c r="EY5" s="39" t="s">
        <v>101</v>
      </c>
      <c r="EZ5" s="39" t="s">
        <v>101</v>
      </c>
      <c r="FA5" s="39" t="s">
        <v>101</v>
      </c>
      <c r="FB5" s="39" t="s">
        <v>101</v>
      </c>
      <c r="FC5" s="39" t="s">
        <v>101</v>
      </c>
      <c r="FD5" s="39" t="s">
        <v>101</v>
      </c>
      <c r="FE5" s="39" t="s">
        <v>101</v>
      </c>
      <c r="FF5" s="39" t="s">
        <v>101</v>
      </c>
      <c r="FG5" s="39" t="s">
        <v>101</v>
      </c>
      <c r="FH5" s="39" t="s">
        <v>101</v>
      </c>
      <c r="FI5" s="39" t="s">
        <v>101</v>
      </c>
      <c r="FJ5" s="39" t="s">
        <v>101</v>
      </c>
      <c r="FK5" s="39" t="s">
        <v>101</v>
      </c>
      <c r="FL5" s="57" t="s">
        <v>55</v>
      </c>
      <c r="FM5" s="57" t="s">
        <v>55</v>
      </c>
      <c r="FN5" s="57" t="s">
        <v>55</v>
      </c>
      <c r="FO5" s="57" t="s">
        <v>55</v>
      </c>
      <c r="FP5" s="57" t="s">
        <v>55</v>
      </c>
      <c r="FQ5" s="57" t="s">
        <v>55</v>
      </c>
      <c r="FR5" s="57" t="s">
        <v>55</v>
      </c>
      <c r="FS5" s="57" t="s">
        <v>55</v>
      </c>
      <c r="FT5" s="57" t="s">
        <v>55</v>
      </c>
      <c r="FU5" s="57" t="s">
        <v>55</v>
      </c>
      <c r="FV5" s="57" t="s">
        <v>55</v>
      </c>
      <c r="FW5" s="57" t="s">
        <v>55</v>
      </c>
      <c r="FX5" s="57" t="s">
        <v>55</v>
      </c>
      <c r="FY5" s="57" t="s">
        <v>55</v>
      </c>
      <c r="FZ5" s="57" t="s">
        <v>55</v>
      </c>
      <c r="GA5" s="57" t="s">
        <v>55</v>
      </c>
      <c r="GB5" s="57" t="s">
        <v>55</v>
      </c>
      <c r="GC5" s="57" t="s">
        <v>55</v>
      </c>
      <c r="GD5" s="57" t="s">
        <v>55</v>
      </c>
      <c r="GE5" s="57" t="s">
        <v>55</v>
      </c>
      <c r="GF5" s="57" t="s">
        <v>55</v>
      </c>
      <c r="GG5" s="57" t="s">
        <v>55</v>
      </c>
      <c r="GH5" s="57" t="s">
        <v>55</v>
      </c>
      <c r="GI5" s="57" t="s">
        <v>55</v>
      </c>
      <c r="GJ5" s="57" t="s">
        <v>55</v>
      </c>
      <c r="GK5" s="57" t="s">
        <v>55</v>
      </c>
      <c r="GL5" s="57" t="s">
        <v>55</v>
      </c>
      <c r="GM5" s="57" t="s">
        <v>55</v>
      </c>
      <c r="GN5" s="57" t="s">
        <v>55</v>
      </c>
      <c r="GO5" s="57" t="s">
        <v>55</v>
      </c>
      <c r="GP5" s="57" t="s">
        <v>55</v>
      </c>
      <c r="GQ5" s="57" t="s">
        <v>55</v>
      </c>
      <c r="GR5" s="57" t="s">
        <v>55</v>
      </c>
      <c r="GS5" s="39" t="s">
        <v>56</v>
      </c>
      <c r="GT5" s="39" t="s">
        <v>56</v>
      </c>
      <c r="GU5" s="39" t="s">
        <v>56</v>
      </c>
      <c r="GV5" s="39" t="s">
        <v>56</v>
      </c>
      <c r="GW5" s="39" t="s">
        <v>56</v>
      </c>
      <c r="GX5" s="39" t="s">
        <v>56</v>
      </c>
      <c r="GY5" s="39" t="s">
        <v>56</v>
      </c>
      <c r="GZ5" s="39" t="s">
        <v>56</v>
      </c>
      <c r="HA5" s="39" t="s">
        <v>56</v>
      </c>
      <c r="HB5" s="39" t="s">
        <v>56</v>
      </c>
      <c r="HC5" s="39" t="s">
        <v>56</v>
      </c>
      <c r="HD5" s="39" t="s">
        <v>56</v>
      </c>
      <c r="HE5" s="39" t="s">
        <v>56</v>
      </c>
      <c r="HF5" s="39" t="s">
        <v>56</v>
      </c>
      <c r="HG5" s="39" t="s">
        <v>56</v>
      </c>
      <c r="HH5" s="39" t="s">
        <v>56</v>
      </c>
      <c r="HI5" s="39" t="s">
        <v>56</v>
      </c>
      <c r="HJ5" s="39" t="s">
        <v>56</v>
      </c>
      <c r="HK5" s="39" t="s">
        <v>56</v>
      </c>
      <c r="HL5" s="39" t="s">
        <v>56</v>
      </c>
      <c r="HM5" s="39" t="s">
        <v>56</v>
      </c>
      <c r="HN5" s="39" t="s">
        <v>56</v>
      </c>
      <c r="HO5" s="39" t="s">
        <v>56</v>
      </c>
      <c r="HP5" s="39" t="s">
        <v>56</v>
      </c>
      <c r="HQ5" s="39" t="s">
        <v>56</v>
      </c>
      <c r="HR5" s="39" t="s">
        <v>56</v>
      </c>
      <c r="HS5" s="39" t="s">
        <v>56</v>
      </c>
      <c r="HT5" s="39" t="s">
        <v>56</v>
      </c>
      <c r="HU5" s="39" t="s">
        <v>56</v>
      </c>
      <c r="HV5" s="39" t="s">
        <v>56</v>
      </c>
      <c r="HW5" s="39" t="s">
        <v>56</v>
      </c>
      <c r="HX5" s="39" t="s">
        <v>56</v>
      </c>
      <c r="HY5" s="39" t="s">
        <v>56</v>
      </c>
    </row>
    <row r="6" spans="1:233" s="1" customFormat="1" ht="38.25" customHeight="1" x14ac:dyDescent="0.2">
      <c r="A6" s="24"/>
      <c r="B6" s="2" t="s">
        <v>4</v>
      </c>
      <c r="C6" s="56" t="s">
        <v>64</v>
      </c>
      <c r="D6" s="56" t="s">
        <v>65</v>
      </c>
      <c r="E6" s="56" t="s">
        <v>66</v>
      </c>
      <c r="F6" s="40" t="s">
        <v>67</v>
      </c>
      <c r="G6" s="40" t="s">
        <v>68</v>
      </c>
      <c r="H6" s="40" t="s">
        <v>69</v>
      </c>
      <c r="I6" s="40" t="s">
        <v>70</v>
      </c>
      <c r="J6" s="56" t="s">
        <v>71</v>
      </c>
      <c r="K6" s="56" t="s">
        <v>72</v>
      </c>
      <c r="L6" s="56" t="s">
        <v>73</v>
      </c>
      <c r="M6" s="40" t="s">
        <v>74</v>
      </c>
      <c r="N6" s="40" t="s">
        <v>75</v>
      </c>
      <c r="O6" s="40" t="s">
        <v>76</v>
      </c>
      <c r="P6" s="40" t="s">
        <v>77</v>
      </c>
      <c r="Q6" s="56" t="s">
        <v>78</v>
      </c>
      <c r="R6" s="56" t="s">
        <v>79</v>
      </c>
      <c r="S6" s="56" t="s">
        <v>80</v>
      </c>
      <c r="T6" s="40" t="s">
        <v>81</v>
      </c>
      <c r="U6" s="40" t="s">
        <v>82</v>
      </c>
      <c r="V6" s="40" t="s">
        <v>83</v>
      </c>
      <c r="W6" s="40" t="s">
        <v>100</v>
      </c>
      <c r="X6" s="56" t="s">
        <v>85</v>
      </c>
      <c r="Y6" s="56" t="s">
        <v>86</v>
      </c>
      <c r="Z6" s="56" t="s">
        <v>87</v>
      </c>
      <c r="AA6" s="40" t="s">
        <v>94</v>
      </c>
      <c r="AB6" s="40" t="s">
        <v>95</v>
      </c>
      <c r="AC6" s="40" t="s">
        <v>88</v>
      </c>
      <c r="AD6" s="40" t="s">
        <v>89</v>
      </c>
      <c r="AE6" s="56" t="s">
        <v>96</v>
      </c>
      <c r="AF6" s="56" t="s">
        <v>90</v>
      </c>
      <c r="AG6" s="56" t="s">
        <v>91</v>
      </c>
      <c r="AH6" s="40" t="s">
        <v>92</v>
      </c>
      <c r="AI6" s="40" t="s">
        <v>93</v>
      </c>
      <c r="AJ6" s="56" t="s">
        <v>64</v>
      </c>
      <c r="AK6" s="56" t="s">
        <v>65</v>
      </c>
      <c r="AL6" s="56" t="s">
        <v>66</v>
      </c>
      <c r="AM6" s="40" t="s">
        <v>67</v>
      </c>
      <c r="AN6" s="40" t="s">
        <v>68</v>
      </c>
      <c r="AO6" s="40" t="s">
        <v>69</v>
      </c>
      <c r="AP6" s="40" t="s">
        <v>70</v>
      </c>
      <c r="AQ6" s="56" t="s">
        <v>71</v>
      </c>
      <c r="AR6" s="56" t="s">
        <v>72</v>
      </c>
      <c r="AS6" s="56" t="s">
        <v>73</v>
      </c>
      <c r="AT6" s="40" t="s">
        <v>74</v>
      </c>
      <c r="AU6" s="40" t="s">
        <v>75</v>
      </c>
      <c r="AV6" s="40" t="s">
        <v>76</v>
      </c>
      <c r="AW6" s="40" t="s">
        <v>77</v>
      </c>
      <c r="AX6" s="56" t="s">
        <v>78</v>
      </c>
      <c r="AY6" s="56" t="s">
        <v>79</v>
      </c>
      <c r="AZ6" s="56" t="s">
        <v>80</v>
      </c>
      <c r="BA6" s="40" t="s">
        <v>81</v>
      </c>
      <c r="BB6" s="40" t="s">
        <v>82</v>
      </c>
      <c r="BC6" s="40" t="s">
        <v>83</v>
      </c>
      <c r="BD6" s="40" t="s">
        <v>100</v>
      </c>
      <c r="BE6" s="56" t="s">
        <v>85</v>
      </c>
      <c r="BF6" s="56" t="s">
        <v>86</v>
      </c>
      <c r="BG6" s="56" t="s">
        <v>87</v>
      </c>
      <c r="BH6" s="40" t="s">
        <v>94</v>
      </c>
      <c r="BI6" s="40" t="s">
        <v>95</v>
      </c>
      <c r="BJ6" s="40" t="s">
        <v>88</v>
      </c>
      <c r="BK6" s="40" t="s">
        <v>89</v>
      </c>
      <c r="BL6" s="56" t="s">
        <v>96</v>
      </c>
      <c r="BM6" s="56" t="s">
        <v>90</v>
      </c>
      <c r="BN6" s="56" t="s">
        <v>91</v>
      </c>
      <c r="BO6" s="40" t="s">
        <v>92</v>
      </c>
      <c r="BP6" s="40" t="s">
        <v>93</v>
      </c>
      <c r="BQ6" s="56" t="s">
        <v>64</v>
      </c>
      <c r="BR6" s="56" t="s">
        <v>65</v>
      </c>
      <c r="BS6" s="56" t="s">
        <v>66</v>
      </c>
      <c r="BT6" s="40" t="s">
        <v>67</v>
      </c>
      <c r="BU6" s="40" t="s">
        <v>68</v>
      </c>
      <c r="BV6" s="40" t="s">
        <v>69</v>
      </c>
      <c r="BW6" s="40" t="s">
        <v>70</v>
      </c>
      <c r="BX6" s="56" t="s">
        <v>71</v>
      </c>
      <c r="BY6" s="56" t="s">
        <v>72</v>
      </c>
      <c r="BZ6" s="56" t="s">
        <v>73</v>
      </c>
      <c r="CA6" s="40" t="s">
        <v>74</v>
      </c>
      <c r="CB6" s="40" t="s">
        <v>75</v>
      </c>
      <c r="CC6" s="40" t="s">
        <v>76</v>
      </c>
      <c r="CD6" s="40" t="s">
        <v>77</v>
      </c>
      <c r="CE6" s="56" t="s">
        <v>78</v>
      </c>
      <c r="CF6" s="56" t="s">
        <v>79</v>
      </c>
      <c r="CG6" s="56" t="s">
        <v>80</v>
      </c>
      <c r="CH6" s="40" t="s">
        <v>81</v>
      </c>
      <c r="CI6" s="40" t="s">
        <v>82</v>
      </c>
      <c r="CJ6" s="40" t="s">
        <v>83</v>
      </c>
      <c r="CK6" s="40" t="s">
        <v>100</v>
      </c>
      <c r="CL6" s="56" t="s">
        <v>85</v>
      </c>
      <c r="CM6" s="56" t="s">
        <v>86</v>
      </c>
      <c r="CN6" s="56" t="s">
        <v>87</v>
      </c>
      <c r="CO6" s="40" t="s">
        <v>94</v>
      </c>
      <c r="CP6" s="40" t="s">
        <v>95</v>
      </c>
      <c r="CQ6" s="40" t="s">
        <v>88</v>
      </c>
      <c r="CR6" s="40" t="s">
        <v>89</v>
      </c>
      <c r="CS6" s="56" t="s">
        <v>96</v>
      </c>
      <c r="CT6" s="56" t="s">
        <v>90</v>
      </c>
      <c r="CU6" s="56" t="s">
        <v>91</v>
      </c>
      <c r="CV6" s="40" t="s">
        <v>92</v>
      </c>
      <c r="CW6" s="40" t="s">
        <v>93</v>
      </c>
      <c r="CX6" s="56" t="s">
        <v>64</v>
      </c>
      <c r="CY6" s="56" t="s">
        <v>65</v>
      </c>
      <c r="CZ6" s="56" t="s">
        <v>66</v>
      </c>
      <c r="DA6" s="40" t="s">
        <v>67</v>
      </c>
      <c r="DB6" s="40" t="s">
        <v>68</v>
      </c>
      <c r="DC6" s="40" t="s">
        <v>69</v>
      </c>
      <c r="DD6" s="40" t="s">
        <v>70</v>
      </c>
      <c r="DE6" s="56" t="s">
        <v>71</v>
      </c>
      <c r="DF6" s="56" t="s">
        <v>72</v>
      </c>
      <c r="DG6" s="56" t="s">
        <v>73</v>
      </c>
      <c r="DH6" s="40" t="s">
        <v>74</v>
      </c>
      <c r="DI6" s="40" t="s">
        <v>75</v>
      </c>
      <c r="DJ6" s="40" t="s">
        <v>76</v>
      </c>
      <c r="DK6" s="40" t="s">
        <v>77</v>
      </c>
      <c r="DL6" s="56" t="s">
        <v>78</v>
      </c>
      <c r="DM6" s="56" t="s">
        <v>79</v>
      </c>
      <c r="DN6" s="56" t="s">
        <v>80</v>
      </c>
      <c r="DO6" s="40" t="s">
        <v>81</v>
      </c>
      <c r="DP6" s="40" t="s">
        <v>82</v>
      </c>
      <c r="DQ6" s="40" t="s">
        <v>83</v>
      </c>
      <c r="DR6" s="40" t="s">
        <v>100</v>
      </c>
      <c r="DS6" s="56" t="s">
        <v>85</v>
      </c>
      <c r="DT6" s="56" t="s">
        <v>86</v>
      </c>
      <c r="DU6" s="56" t="s">
        <v>87</v>
      </c>
      <c r="DV6" s="40" t="s">
        <v>94</v>
      </c>
      <c r="DW6" s="40" t="s">
        <v>95</v>
      </c>
      <c r="DX6" s="40" t="s">
        <v>88</v>
      </c>
      <c r="DY6" s="40" t="s">
        <v>89</v>
      </c>
      <c r="DZ6" s="56" t="s">
        <v>96</v>
      </c>
      <c r="EA6" s="56" t="s">
        <v>90</v>
      </c>
      <c r="EB6" s="56" t="s">
        <v>91</v>
      </c>
      <c r="EC6" s="40" t="s">
        <v>92</v>
      </c>
      <c r="ED6" s="40" t="s">
        <v>93</v>
      </c>
      <c r="EE6" s="56" t="s">
        <v>64</v>
      </c>
      <c r="EF6" s="56" t="s">
        <v>65</v>
      </c>
      <c r="EG6" s="56" t="s">
        <v>66</v>
      </c>
      <c r="EH6" s="40" t="s">
        <v>67</v>
      </c>
      <c r="EI6" s="40" t="s">
        <v>68</v>
      </c>
      <c r="EJ6" s="40" t="s">
        <v>69</v>
      </c>
      <c r="EK6" s="40" t="s">
        <v>70</v>
      </c>
      <c r="EL6" s="56" t="s">
        <v>71</v>
      </c>
      <c r="EM6" s="56" t="s">
        <v>72</v>
      </c>
      <c r="EN6" s="56" t="s">
        <v>73</v>
      </c>
      <c r="EO6" s="40" t="s">
        <v>74</v>
      </c>
      <c r="EP6" s="40" t="s">
        <v>75</v>
      </c>
      <c r="EQ6" s="40" t="s">
        <v>76</v>
      </c>
      <c r="ER6" s="40" t="s">
        <v>77</v>
      </c>
      <c r="ES6" s="56" t="s">
        <v>78</v>
      </c>
      <c r="ET6" s="56" t="s">
        <v>79</v>
      </c>
      <c r="EU6" s="56" t="s">
        <v>80</v>
      </c>
      <c r="EV6" s="40" t="s">
        <v>81</v>
      </c>
      <c r="EW6" s="40" t="s">
        <v>82</v>
      </c>
      <c r="EX6" s="40" t="s">
        <v>83</v>
      </c>
      <c r="EY6" s="40" t="s">
        <v>100</v>
      </c>
      <c r="EZ6" s="56" t="s">
        <v>85</v>
      </c>
      <c r="FA6" s="56" t="s">
        <v>86</v>
      </c>
      <c r="FB6" s="56" t="s">
        <v>87</v>
      </c>
      <c r="FC6" s="40" t="s">
        <v>94</v>
      </c>
      <c r="FD6" s="40" t="s">
        <v>95</v>
      </c>
      <c r="FE6" s="40" t="s">
        <v>88</v>
      </c>
      <c r="FF6" s="40" t="s">
        <v>89</v>
      </c>
      <c r="FG6" s="56" t="s">
        <v>96</v>
      </c>
      <c r="FH6" s="56" t="s">
        <v>90</v>
      </c>
      <c r="FI6" s="56" t="s">
        <v>91</v>
      </c>
      <c r="FJ6" s="40" t="s">
        <v>92</v>
      </c>
      <c r="FK6" s="40" t="s">
        <v>93</v>
      </c>
      <c r="FL6" s="56" t="s">
        <v>64</v>
      </c>
      <c r="FM6" s="56" t="s">
        <v>65</v>
      </c>
      <c r="FN6" s="56" t="s">
        <v>66</v>
      </c>
      <c r="FO6" s="40" t="s">
        <v>67</v>
      </c>
      <c r="FP6" s="40" t="s">
        <v>68</v>
      </c>
      <c r="FQ6" s="40" t="s">
        <v>69</v>
      </c>
      <c r="FR6" s="40" t="s">
        <v>70</v>
      </c>
      <c r="FS6" s="56" t="s">
        <v>71</v>
      </c>
      <c r="FT6" s="56" t="s">
        <v>72</v>
      </c>
      <c r="FU6" s="56" t="s">
        <v>73</v>
      </c>
      <c r="FV6" s="40" t="s">
        <v>74</v>
      </c>
      <c r="FW6" s="40" t="s">
        <v>75</v>
      </c>
      <c r="FX6" s="40" t="s">
        <v>76</v>
      </c>
      <c r="FY6" s="40" t="s">
        <v>77</v>
      </c>
      <c r="FZ6" s="56" t="s">
        <v>78</v>
      </c>
      <c r="GA6" s="56" t="s">
        <v>79</v>
      </c>
      <c r="GB6" s="56" t="s">
        <v>80</v>
      </c>
      <c r="GC6" s="40" t="s">
        <v>81</v>
      </c>
      <c r="GD6" s="40" t="s">
        <v>82</v>
      </c>
      <c r="GE6" s="40" t="s">
        <v>83</v>
      </c>
      <c r="GF6" s="40" t="s">
        <v>100</v>
      </c>
      <c r="GG6" s="56" t="s">
        <v>85</v>
      </c>
      <c r="GH6" s="56" t="s">
        <v>86</v>
      </c>
      <c r="GI6" s="56" t="s">
        <v>87</v>
      </c>
      <c r="GJ6" s="40" t="s">
        <v>94</v>
      </c>
      <c r="GK6" s="40" t="s">
        <v>95</v>
      </c>
      <c r="GL6" s="40" t="s">
        <v>88</v>
      </c>
      <c r="GM6" s="40" t="s">
        <v>89</v>
      </c>
      <c r="GN6" s="56" t="s">
        <v>96</v>
      </c>
      <c r="GO6" s="56" t="s">
        <v>90</v>
      </c>
      <c r="GP6" s="56" t="s">
        <v>91</v>
      </c>
      <c r="GQ6" s="40" t="s">
        <v>92</v>
      </c>
      <c r="GR6" s="40" t="s">
        <v>93</v>
      </c>
      <c r="GS6" s="56" t="s">
        <v>64</v>
      </c>
      <c r="GT6" s="56" t="s">
        <v>65</v>
      </c>
      <c r="GU6" s="56" t="s">
        <v>66</v>
      </c>
      <c r="GV6" s="40" t="s">
        <v>67</v>
      </c>
      <c r="GW6" s="40" t="s">
        <v>68</v>
      </c>
      <c r="GX6" s="40" t="s">
        <v>69</v>
      </c>
      <c r="GY6" s="40" t="s">
        <v>70</v>
      </c>
      <c r="GZ6" s="56" t="s">
        <v>71</v>
      </c>
      <c r="HA6" s="56" t="s">
        <v>72</v>
      </c>
      <c r="HB6" s="56" t="s">
        <v>73</v>
      </c>
      <c r="HC6" s="40" t="s">
        <v>74</v>
      </c>
      <c r="HD6" s="40" t="s">
        <v>75</v>
      </c>
      <c r="HE6" s="40" t="s">
        <v>76</v>
      </c>
      <c r="HF6" s="40" t="s">
        <v>77</v>
      </c>
      <c r="HG6" s="56" t="s">
        <v>78</v>
      </c>
      <c r="HH6" s="56" t="s">
        <v>79</v>
      </c>
      <c r="HI6" s="56" t="s">
        <v>80</v>
      </c>
      <c r="HJ6" s="40" t="s">
        <v>81</v>
      </c>
      <c r="HK6" s="40" t="s">
        <v>82</v>
      </c>
      <c r="HL6" s="40" t="s">
        <v>83</v>
      </c>
      <c r="HM6" s="40" t="s">
        <v>100</v>
      </c>
      <c r="HN6" s="56" t="s">
        <v>85</v>
      </c>
      <c r="HO6" s="56" t="s">
        <v>86</v>
      </c>
      <c r="HP6" s="56" t="s">
        <v>87</v>
      </c>
      <c r="HQ6" s="40" t="s">
        <v>94</v>
      </c>
      <c r="HR6" s="40" t="s">
        <v>95</v>
      </c>
      <c r="HS6" s="40" t="s">
        <v>88</v>
      </c>
      <c r="HT6" s="40" t="s">
        <v>89</v>
      </c>
      <c r="HU6" s="56" t="s">
        <v>96</v>
      </c>
      <c r="HV6" s="56" t="s">
        <v>90</v>
      </c>
      <c r="HW6" s="56" t="s">
        <v>91</v>
      </c>
      <c r="HX6" s="40" t="s">
        <v>92</v>
      </c>
      <c r="HY6" s="40" t="s">
        <v>93</v>
      </c>
    </row>
    <row r="7" spans="1:233" s="1" customFormat="1" x14ac:dyDescent="0.2">
      <c r="A7" s="24"/>
      <c r="B7" s="5" t="s">
        <v>5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</row>
    <row r="8" spans="1:233" s="1" customFormat="1" ht="24" x14ac:dyDescent="0.2">
      <c r="A8" s="24"/>
      <c r="B8" s="6" t="s">
        <v>6</v>
      </c>
      <c r="C8" s="58"/>
      <c r="D8" s="58"/>
      <c r="E8" s="58"/>
      <c r="F8" s="56"/>
      <c r="G8" s="56"/>
      <c r="H8" s="58"/>
      <c r="I8" s="58"/>
      <c r="J8" s="58"/>
      <c r="K8" s="58"/>
      <c r="L8" s="58"/>
      <c r="M8" s="56"/>
      <c r="N8" s="56"/>
      <c r="O8" s="58"/>
      <c r="P8" s="58"/>
      <c r="Q8" s="58"/>
      <c r="R8" s="58"/>
      <c r="S8" s="58"/>
      <c r="T8" s="56"/>
      <c r="U8" s="56"/>
      <c r="V8" s="58"/>
      <c r="W8" s="58"/>
      <c r="X8" s="58"/>
      <c r="Y8" s="58"/>
      <c r="Z8" s="58"/>
      <c r="AA8" s="56"/>
      <c r="AB8" s="56"/>
      <c r="AC8" s="58"/>
      <c r="AD8" s="58"/>
      <c r="AE8" s="58"/>
      <c r="AF8" s="58"/>
      <c r="AG8" s="58"/>
      <c r="AH8" s="56"/>
      <c r="AI8" s="56"/>
      <c r="AJ8" s="58"/>
      <c r="AK8" s="58"/>
      <c r="AL8" s="58"/>
      <c r="AM8" s="58"/>
      <c r="AN8" s="58"/>
      <c r="AO8" s="56"/>
      <c r="AP8" s="56"/>
      <c r="AQ8" s="58"/>
      <c r="AR8" s="58"/>
      <c r="AS8" s="58"/>
      <c r="AT8" s="58"/>
      <c r="AU8" s="58"/>
      <c r="AV8" s="56"/>
      <c r="AW8" s="56"/>
      <c r="AX8" s="58"/>
      <c r="AY8" s="58"/>
      <c r="AZ8" s="58"/>
      <c r="BA8" s="58"/>
      <c r="BB8" s="58"/>
      <c r="BC8" s="56"/>
      <c r="BD8" s="56"/>
      <c r="BE8" s="58"/>
      <c r="BF8" s="58"/>
      <c r="BG8" s="58"/>
      <c r="BH8" s="58"/>
      <c r="BI8" s="58"/>
      <c r="BJ8" s="56"/>
      <c r="BK8" s="56"/>
      <c r="BL8" s="58"/>
      <c r="BM8" s="58"/>
      <c r="BN8" s="58"/>
      <c r="BO8" s="58"/>
      <c r="BP8" s="58"/>
      <c r="BQ8" s="56"/>
      <c r="BR8" s="56"/>
      <c r="BS8" s="58"/>
      <c r="BT8" s="58"/>
      <c r="BU8" s="58"/>
      <c r="BV8" s="58"/>
      <c r="BW8" s="58"/>
      <c r="BX8" s="56"/>
      <c r="BY8" s="56"/>
      <c r="BZ8" s="58"/>
      <c r="CA8" s="58"/>
      <c r="CB8" s="58"/>
      <c r="CC8" s="58"/>
      <c r="CD8" s="58"/>
      <c r="CE8" s="56"/>
      <c r="CF8" s="56"/>
      <c r="CG8" s="58"/>
      <c r="CH8" s="58"/>
      <c r="CI8" s="58"/>
      <c r="CJ8" s="58"/>
      <c r="CK8" s="58"/>
      <c r="CL8" s="56"/>
      <c r="CM8" s="56"/>
      <c r="CN8" s="58"/>
      <c r="CO8" s="58"/>
      <c r="CP8" s="58"/>
      <c r="CQ8" s="58"/>
      <c r="CR8" s="58"/>
      <c r="CS8" s="56"/>
      <c r="CT8" s="56"/>
      <c r="CU8" s="58"/>
      <c r="CV8" s="58"/>
      <c r="CW8" s="58"/>
      <c r="CX8" s="59" t="s">
        <v>60</v>
      </c>
      <c r="CY8" s="59" t="s">
        <v>60</v>
      </c>
      <c r="CZ8" s="59" t="s">
        <v>60</v>
      </c>
      <c r="DA8" s="59" t="s">
        <v>60</v>
      </c>
      <c r="DB8" s="59" t="s">
        <v>60</v>
      </c>
      <c r="DC8" s="59" t="s">
        <v>60</v>
      </c>
      <c r="DD8" s="59" t="s">
        <v>60</v>
      </c>
      <c r="DE8" s="59" t="s">
        <v>60</v>
      </c>
      <c r="DF8" s="59" t="s">
        <v>60</v>
      </c>
      <c r="DG8" s="59" t="s">
        <v>60</v>
      </c>
      <c r="DH8" s="59" t="s">
        <v>60</v>
      </c>
      <c r="DI8" s="59" t="s">
        <v>60</v>
      </c>
      <c r="DJ8" s="59" t="s">
        <v>60</v>
      </c>
      <c r="DK8" s="59" t="s">
        <v>60</v>
      </c>
      <c r="DL8" s="59" t="s">
        <v>60</v>
      </c>
      <c r="DM8" s="59" t="s">
        <v>60</v>
      </c>
      <c r="DN8" s="59" t="s">
        <v>60</v>
      </c>
      <c r="DO8" s="59" t="s">
        <v>60</v>
      </c>
      <c r="DP8" s="59" t="s">
        <v>60</v>
      </c>
      <c r="DQ8" s="59" t="s">
        <v>60</v>
      </c>
      <c r="DR8" s="59" t="s">
        <v>60</v>
      </c>
      <c r="DS8" s="59" t="s">
        <v>60</v>
      </c>
      <c r="DT8" s="59" t="s">
        <v>60</v>
      </c>
      <c r="DU8" s="59" t="s">
        <v>60</v>
      </c>
      <c r="DV8" s="59" t="s">
        <v>60</v>
      </c>
      <c r="DW8" s="59" t="s">
        <v>60</v>
      </c>
      <c r="DX8" s="59" t="s">
        <v>60</v>
      </c>
      <c r="DY8" s="59" t="s">
        <v>60</v>
      </c>
      <c r="DZ8" s="59" t="s">
        <v>60</v>
      </c>
      <c r="EA8" s="59" t="s">
        <v>60</v>
      </c>
      <c r="EB8" s="59" t="s">
        <v>60</v>
      </c>
      <c r="EC8" s="59" t="s">
        <v>60</v>
      </c>
      <c r="ED8" s="59" t="s">
        <v>60</v>
      </c>
      <c r="EE8" s="58"/>
      <c r="EF8" s="58"/>
      <c r="EG8" s="58"/>
      <c r="EH8" s="58"/>
      <c r="EI8" s="56"/>
      <c r="EJ8" s="56"/>
      <c r="EK8" s="58"/>
      <c r="EL8" s="58"/>
      <c r="EM8" s="58"/>
      <c r="EN8" s="58"/>
      <c r="EO8" s="58"/>
      <c r="EP8" s="56"/>
      <c r="EQ8" s="56"/>
      <c r="ER8" s="58"/>
      <c r="ES8" s="58"/>
      <c r="ET8" s="58"/>
      <c r="EU8" s="58"/>
      <c r="EV8" s="58"/>
      <c r="EW8" s="56"/>
      <c r="EX8" s="56"/>
      <c r="EY8" s="58"/>
      <c r="EZ8" s="58"/>
      <c r="FA8" s="58"/>
      <c r="FB8" s="58"/>
      <c r="FC8" s="58"/>
      <c r="FD8" s="56"/>
      <c r="FE8" s="56"/>
      <c r="FF8" s="58"/>
      <c r="FG8" s="58"/>
      <c r="FH8" s="58"/>
      <c r="FI8" s="58"/>
      <c r="FJ8" s="58"/>
      <c r="FK8" s="56"/>
      <c r="FL8" s="58"/>
      <c r="FM8" s="58"/>
      <c r="FN8" s="58"/>
      <c r="FO8" s="58"/>
      <c r="FP8" s="56"/>
      <c r="FQ8" s="56"/>
      <c r="FR8" s="58"/>
      <c r="FS8" s="58"/>
      <c r="FT8" s="58"/>
      <c r="FU8" s="58"/>
      <c r="FV8" s="58"/>
      <c r="FW8" s="56"/>
      <c r="FX8" s="56"/>
      <c r="FY8" s="58"/>
      <c r="FZ8" s="58"/>
      <c r="GA8" s="58"/>
      <c r="GB8" s="58"/>
      <c r="GC8" s="58"/>
      <c r="GD8" s="56"/>
      <c r="GE8" s="56"/>
      <c r="GF8" s="58"/>
      <c r="GG8" s="58"/>
      <c r="GH8" s="58"/>
      <c r="GI8" s="58"/>
      <c r="GJ8" s="58"/>
      <c r="GK8" s="56"/>
      <c r="GL8" s="56"/>
      <c r="GM8" s="58"/>
      <c r="GN8" s="58"/>
      <c r="GO8" s="58"/>
      <c r="GP8" s="58"/>
      <c r="GQ8" s="58"/>
      <c r="GR8" s="56"/>
      <c r="GS8" s="58"/>
      <c r="GT8" s="56"/>
      <c r="GU8" s="56"/>
      <c r="GV8" s="58"/>
      <c r="GW8" s="58"/>
      <c r="GX8" s="58"/>
      <c r="GY8" s="58"/>
      <c r="GZ8" s="58"/>
      <c r="HA8" s="56"/>
      <c r="HB8" s="56"/>
      <c r="HC8" s="58"/>
      <c r="HD8" s="58"/>
      <c r="HE8" s="58"/>
      <c r="HF8" s="58"/>
      <c r="HG8" s="58"/>
      <c r="HH8" s="56"/>
      <c r="HI8" s="56"/>
      <c r="HJ8" s="58"/>
      <c r="HK8" s="58"/>
      <c r="HL8" s="58"/>
      <c r="HM8" s="58"/>
      <c r="HN8" s="58"/>
      <c r="HO8" s="56"/>
      <c r="HP8" s="56"/>
      <c r="HQ8" s="58"/>
      <c r="HR8" s="58"/>
      <c r="HS8" s="58"/>
      <c r="HT8" s="58"/>
      <c r="HU8" s="58"/>
      <c r="HV8" s="56"/>
      <c r="HW8" s="56"/>
      <c r="HX8" s="58"/>
      <c r="HY8" s="58"/>
    </row>
    <row r="9" spans="1:233" s="1" customFormat="1" ht="24" x14ac:dyDescent="0.2">
      <c r="A9" s="24"/>
      <c r="B9" s="2" t="s">
        <v>7</v>
      </c>
      <c r="C9" s="45" t="s">
        <v>11</v>
      </c>
      <c r="D9" s="45" t="s">
        <v>11</v>
      </c>
      <c r="E9" s="45" t="s">
        <v>11</v>
      </c>
      <c r="F9" s="45" t="s">
        <v>11</v>
      </c>
      <c r="G9" s="45" t="s">
        <v>11</v>
      </c>
      <c r="H9" s="45" t="s">
        <v>11</v>
      </c>
      <c r="I9" s="45" t="s">
        <v>11</v>
      </c>
      <c r="J9" s="42" t="s">
        <v>11</v>
      </c>
      <c r="K9" s="42" t="s">
        <v>11</v>
      </c>
      <c r="L9" s="42" t="s">
        <v>11</v>
      </c>
      <c r="M9" s="42" t="s">
        <v>11</v>
      </c>
      <c r="N9" s="42" t="s">
        <v>11</v>
      </c>
      <c r="O9" s="42" t="s">
        <v>11</v>
      </c>
      <c r="P9" s="42" t="s">
        <v>11</v>
      </c>
      <c r="Q9" s="42" t="s">
        <v>11</v>
      </c>
      <c r="R9" s="42" t="s">
        <v>11</v>
      </c>
      <c r="S9" s="42" t="s">
        <v>11</v>
      </c>
      <c r="T9" s="42" t="s">
        <v>11</v>
      </c>
      <c r="U9" s="42" t="s">
        <v>11</v>
      </c>
      <c r="V9" s="42" t="s">
        <v>11</v>
      </c>
      <c r="W9" s="42" t="s">
        <v>11</v>
      </c>
      <c r="X9" s="42" t="s">
        <v>11</v>
      </c>
      <c r="Y9" s="42" t="s">
        <v>11</v>
      </c>
      <c r="Z9" s="42" t="s">
        <v>11</v>
      </c>
      <c r="AA9" s="42" t="s">
        <v>11</v>
      </c>
      <c r="AB9" s="42" t="s">
        <v>11</v>
      </c>
      <c r="AC9" s="42" t="s">
        <v>11</v>
      </c>
      <c r="AD9" s="42" t="s">
        <v>11</v>
      </c>
      <c r="AE9" s="42" t="s">
        <v>11</v>
      </c>
      <c r="AF9" s="42" t="s">
        <v>11</v>
      </c>
      <c r="AG9" s="42" t="s">
        <v>11</v>
      </c>
      <c r="AH9" s="42" t="s">
        <v>11</v>
      </c>
      <c r="AI9" s="42" t="s">
        <v>11</v>
      </c>
      <c r="AJ9" s="42" t="s">
        <v>11</v>
      </c>
      <c r="AK9" s="42" t="s">
        <v>11</v>
      </c>
      <c r="AL9" s="42" t="s">
        <v>11</v>
      </c>
      <c r="AM9" s="42" t="s">
        <v>11</v>
      </c>
      <c r="AN9" s="42" t="s">
        <v>11</v>
      </c>
      <c r="AO9" s="42" t="s">
        <v>11</v>
      </c>
      <c r="AP9" s="42" t="s">
        <v>11</v>
      </c>
      <c r="AQ9" s="42" t="s">
        <v>11</v>
      </c>
      <c r="AR9" s="42" t="s">
        <v>11</v>
      </c>
      <c r="AS9" s="42" t="s">
        <v>11</v>
      </c>
      <c r="AT9" s="42" t="s">
        <v>11</v>
      </c>
      <c r="AU9" s="42" t="s">
        <v>11</v>
      </c>
      <c r="AV9" s="42" t="s">
        <v>11</v>
      </c>
      <c r="AW9" s="42" t="s">
        <v>11</v>
      </c>
      <c r="AX9" s="42" t="s">
        <v>11</v>
      </c>
      <c r="AY9" s="42" t="s">
        <v>11</v>
      </c>
      <c r="AZ9" s="42" t="s">
        <v>11</v>
      </c>
      <c r="BA9" s="42" t="s">
        <v>11</v>
      </c>
      <c r="BB9" s="42" t="s">
        <v>11</v>
      </c>
      <c r="BC9" s="42" t="s">
        <v>11</v>
      </c>
      <c r="BD9" s="42" t="s">
        <v>11</v>
      </c>
      <c r="BE9" s="42" t="s">
        <v>11</v>
      </c>
      <c r="BF9" s="42" t="s">
        <v>11</v>
      </c>
      <c r="BG9" s="42" t="s">
        <v>11</v>
      </c>
      <c r="BH9" s="42" t="s">
        <v>11</v>
      </c>
      <c r="BI9" s="42" t="s">
        <v>11</v>
      </c>
      <c r="BJ9" s="42" t="s">
        <v>11</v>
      </c>
      <c r="BK9" s="42" t="s">
        <v>11</v>
      </c>
      <c r="BL9" s="42" t="s">
        <v>11</v>
      </c>
      <c r="BM9" s="42" t="s">
        <v>11</v>
      </c>
      <c r="BN9" s="42" t="s">
        <v>11</v>
      </c>
      <c r="BO9" s="42" t="s">
        <v>11</v>
      </c>
      <c r="BP9" s="42" t="s">
        <v>11</v>
      </c>
      <c r="BQ9" s="42" t="s">
        <v>11</v>
      </c>
      <c r="BR9" s="42" t="s">
        <v>11</v>
      </c>
      <c r="BS9" s="42" t="s">
        <v>11</v>
      </c>
      <c r="BT9" s="42" t="s">
        <v>11</v>
      </c>
      <c r="BU9" s="42" t="s">
        <v>11</v>
      </c>
      <c r="BV9" s="42" t="s">
        <v>11</v>
      </c>
      <c r="BW9" s="42" t="s">
        <v>11</v>
      </c>
      <c r="BX9" s="42" t="s">
        <v>11</v>
      </c>
      <c r="BY9" s="42" t="s">
        <v>11</v>
      </c>
      <c r="BZ9" s="42" t="s">
        <v>11</v>
      </c>
      <c r="CA9" s="42" t="s">
        <v>11</v>
      </c>
      <c r="CB9" s="42" t="s">
        <v>11</v>
      </c>
      <c r="CC9" s="42" t="s">
        <v>11</v>
      </c>
      <c r="CD9" s="42" t="s">
        <v>11</v>
      </c>
      <c r="CE9" s="42" t="s">
        <v>11</v>
      </c>
      <c r="CF9" s="42" t="s">
        <v>11</v>
      </c>
      <c r="CG9" s="42" t="s">
        <v>11</v>
      </c>
      <c r="CH9" s="42" t="s">
        <v>11</v>
      </c>
      <c r="CI9" s="42" t="s">
        <v>11</v>
      </c>
      <c r="CJ9" s="42" t="s">
        <v>11</v>
      </c>
      <c r="CK9" s="42" t="s">
        <v>11</v>
      </c>
      <c r="CL9" s="42" t="s">
        <v>11</v>
      </c>
      <c r="CM9" s="42" t="s">
        <v>11</v>
      </c>
      <c r="CN9" s="42" t="s">
        <v>11</v>
      </c>
      <c r="CO9" s="42" t="s">
        <v>11</v>
      </c>
      <c r="CP9" s="42" t="s">
        <v>11</v>
      </c>
      <c r="CQ9" s="42" t="s">
        <v>11</v>
      </c>
      <c r="CR9" s="42" t="s">
        <v>11</v>
      </c>
      <c r="CS9" s="42" t="s">
        <v>11</v>
      </c>
      <c r="CT9" s="42" t="s">
        <v>11</v>
      </c>
      <c r="CU9" s="42" t="s">
        <v>11</v>
      </c>
      <c r="CV9" s="42" t="s">
        <v>11</v>
      </c>
      <c r="CW9" s="45" t="s">
        <v>11</v>
      </c>
      <c r="CX9" s="45" t="s">
        <v>11</v>
      </c>
      <c r="CY9" s="45" t="s">
        <v>11</v>
      </c>
      <c r="CZ9" s="45" t="s">
        <v>11</v>
      </c>
      <c r="DA9" s="45" t="s">
        <v>11</v>
      </c>
      <c r="DB9" s="45" t="s">
        <v>11</v>
      </c>
      <c r="DC9" s="45" t="s">
        <v>11</v>
      </c>
      <c r="DD9" s="42" t="s">
        <v>11</v>
      </c>
      <c r="DE9" s="42" t="s">
        <v>11</v>
      </c>
      <c r="DF9" s="42" t="s">
        <v>11</v>
      </c>
      <c r="DG9" s="42" t="s">
        <v>11</v>
      </c>
      <c r="DH9" s="42" t="s">
        <v>11</v>
      </c>
      <c r="DI9" s="42" t="s">
        <v>11</v>
      </c>
      <c r="DJ9" s="42" t="s">
        <v>11</v>
      </c>
      <c r="DK9" s="45" t="s">
        <v>11</v>
      </c>
      <c r="DL9" s="45" t="s">
        <v>11</v>
      </c>
      <c r="DM9" s="45" t="s">
        <v>11</v>
      </c>
      <c r="DN9" s="45" t="s">
        <v>11</v>
      </c>
      <c r="DO9" s="45" t="s">
        <v>11</v>
      </c>
      <c r="DP9" s="45" t="s">
        <v>11</v>
      </c>
      <c r="DQ9" s="45" t="s">
        <v>11</v>
      </c>
      <c r="DR9" s="42" t="s">
        <v>11</v>
      </c>
      <c r="DS9" s="42" t="s">
        <v>11</v>
      </c>
      <c r="DT9" s="42" t="s">
        <v>11</v>
      </c>
      <c r="DU9" s="42" t="s">
        <v>11</v>
      </c>
      <c r="DV9" s="42" t="s">
        <v>11</v>
      </c>
      <c r="DW9" s="42" t="s">
        <v>11</v>
      </c>
      <c r="DX9" s="42" t="s">
        <v>11</v>
      </c>
      <c r="DY9" s="45" t="s">
        <v>11</v>
      </c>
      <c r="DZ9" s="45" t="s">
        <v>11</v>
      </c>
      <c r="EA9" s="45" t="s">
        <v>11</v>
      </c>
      <c r="EB9" s="45" t="s">
        <v>11</v>
      </c>
      <c r="EC9" s="45" t="s">
        <v>11</v>
      </c>
      <c r="ED9" s="45" t="s">
        <v>11</v>
      </c>
      <c r="EE9" s="45" t="s">
        <v>11</v>
      </c>
      <c r="EF9" s="42" t="s">
        <v>11</v>
      </c>
      <c r="EG9" s="42" t="s">
        <v>11</v>
      </c>
      <c r="EH9" s="42" t="s">
        <v>11</v>
      </c>
      <c r="EI9" s="42" t="s">
        <v>11</v>
      </c>
      <c r="EJ9" s="42" t="s">
        <v>11</v>
      </c>
      <c r="EK9" s="42" t="s">
        <v>11</v>
      </c>
      <c r="EL9" s="42" t="s">
        <v>11</v>
      </c>
      <c r="EM9" s="45" t="s">
        <v>11</v>
      </c>
      <c r="EN9" s="45" t="s">
        <v>11</v>
      </c>
      <c r="EO9" s="45" t="s">
        <v>11</v>
      </c>
      <c r="EP9" s="45" t="s">
        <v>11</v>
      </c>
      <c r="EQ9" s="45" t="s">
        <v>11</v>
      </c>
      <c r="ER9" s="45" t="s">
        <v>11</v>
      </c>
      <c r="ES9" s="45" t="s">
        <v>11</v>
      </c>
      <c r="ET9" s="42" t="s">
        <v>11</v>
      </c>
      <c r="EU9" s="42" t="s">
        <v>11</v>
      </c>
      <c r="EV9" s="42" t="s">
        <v>11</v>
      </c>
      <c r="EW9" s="42" t="s">
        <v>11</v>
      </c>
      <c r="EX9" s="42" t="s">
        <v>11</v>
      </c>
      <c r="EY9" s="42" t="s">
        <v>11</v>
      </c>
      <c r="EZ9" s="42" t="s">
        <v>11</v>
      </c>
      <c r="FA9" s="45" t="s">
        <v>11</v>
      </c>
      <c r="FB9" s="45" t="s">
        <v>11</v>
      </c>
      <c r="FC9" s="45" t="s">
        <v>11</v>
      </c>
      <c r="FD9" s="45" t="s">
        <v>11</v>
      </c>
      <c r="FE9" s="45" t="s">
        <v>11</v>
      </c>
      <c r="FF9" s="45" t="s">
        <v>11</v>
      </c>
      <c r="FG9" s="45" t="s">
        <v>11</v>
      </c>
      <c r="FH9" s="42" t="s">
        <v>11</v>
      </c>
      <c r="FI9" s="42" t="s">
        <v>11</v>
      </c>
      <c r="FJ9" s="42" t="s">
        <v>11</v>
      </c>
      <c r="FK9" s="42" t="s">
        <v>11</v>
      </c>
      <c r="FL9" s="42" t="s">
        <v>11</v>
      </c>
      <c r="FM9" s="42" t="s">
        <v>11</v>
      </c>
      <c r="FN9" s="42" t="s">
        <v>11</v>
      </c>
      <c r="FO9" s="45" t="s">
        <v>11</v>
      </c>
      <c r="FP9" s="45" t="s">
        <v>11</v>
      </c>
      <c r="FQ9" s="45" t="s">
        <v>11</v>
      </c>
      <c r="FR9" s="45" t="s">
        <v>11</v>
      </c>
      <c r="FS9" s="45" t="s">
        <v>11</v>
      </c>
      <c r="FT9" s="45" t="s">
        <v>11</v>
      </c>
      <c r="FU9" s="45" t="s">
        <v>11</v>
      </c>
      <c r="FV9" s="45" t="s">
        <v>11</v>
      </c>
      <c r="FW9" s="45" t="s">
        <v>11</v>
      </c>
      <c r="FX9" s="45" t="s">
        <v>11</v>
      </c>
      <c r="FY9" s="45" t="s">
        <v>11</v>
      </c>
      <c r="FZ9" s="45" t="s">
        <v>11</v>
      </c>
      <c r="GA9" s="45" t="s">
        <v>11</v>
      </c>
      <c r="GB9" s="45" t="s">
        <v>11</v>
      </c>
      <c r="GC9" s="45" t="s">
        <v>11</v>
      </c>
      <c r="GD9" s="45" t="s">
        <v>11</v>
      </c>
      <c r="GE9" s="45" t="s">
        <v>11</v>
      </c>
      <c r="GF9" s="45" t="s">
        <v>11</v>
      </c>
      <c r="GG9" s="45" t="s">
        <v>11</v>
      </c>
      <c r="GH9" s="45" t="s">
        <v>11</v>
      </c>
      <c r="GI9" s="45" t="s">
        <v>11</v>
      </c>
      <c r="GJ9" s="42" t="s">
        <v>11</v>
      </c>
      <c r="GK9" s="42" t="s">
        <v>11</v>
      </c>
      <c r="GL9" s="42" t="s">
        <v>11</v>
      </c>
      <c r="GM9" s="42" t="s">
        <v>11</v>
      </c>
      <c r="GN9" s="42" t="s">
        <v>11</v>
      </c>
      <c r="GO9" s="42" t="s">
        <v>11</v>
      </c>
      <c r="GP9" s="42" t="s">
        <v>11</v>
      </c>
      <c r="GQ9" s="45" t="s">
        <v>11</v>
      </c>
      <c r="GR9" s="45" t="s">
        <v>11</v>
      </c>
      <c r="GS9" s="45" t="s">
        <v>11</v>
      </c>
      <c r="GT9" s="45" t="s">
        <v>11</v>
      </c>
      <c r="GU9" s="45" t="s">
        <v>11</v>
      </c>
      <c r="GV9" s="45" t="s">
        <v>11</v>
      </c>
      <c r="GW9" s="45" t="s">
        <v>11</v>
      </c>
      <c r="GX9" s="45" t="s">
        <v>11</v>
      </c>
      <c r="GY9" s="45" t="s">
        <v>11</v>
      </c>
      <c r="GZ9" s="45" t="s">
        <v>11</v>
      </c>
      <c r="HA9" s="45" t="s">
        <v>11</v>
      </c>
      <c r="HB9" s="45" t="s">
        <v>11</v>
      </c>
      <c r="HC9" s="45" t="s">
        <v>11</v>
      </c>
      <c r="HD9" s="45" t="s">
        <v>11</v>
      </c>
      <c r="HE9" s="42" t="s">
        <v>11</v>
      </c>
      <c r="HF9" s="42" t="s">
        <v>11</v>
      </c>
      <c r="HG9" s="42" t="s">
        <v>11</v>
      </c>
      <c r="HH9" s="42" t="s">
        <v>11</v>
      </c>
      <c r="HI9" s="42" t="s">
        <v>11</v>
      </c>
      <c r="HJ9" s="42" t="s">
        <v>11</v>
      </c>
      <c r="HK9" s="42" t="s">
        <v>11</v>
      </c>
      <c r="HL9" s="45" t="s">
        <v>11</v>
      </c>
      <c r="HM9" s="45" t="s">
        <v>11</v>
      </c>
      <c r="HN9" s="45" t="s">
        <v>11</v>
      </c>
      <c r="HO9" s="45" t="s">
        <v>11</v>
      </c>
      <c r="HP9" s="45" t="s">
        <v>11</v>
      </c>
      <c r="HQ9" s="45" t="s">
        <v>11</v>
      </c>
      <c r="HR9" s="45" t="s">
        <v>11</v>
      </c>
      <c r="HS9" s="42" t="s">
        <v>11</v>
      </c>
      <c r="HT9" s="42" t="s">
        <v>11</v>
      </c>
      <c r="HU9" s="42" t="s">
        <v>11</v>
      </c>
      <c r="HV9" s="42" t="s">
        <v>11</v>
      </c>
      <c r="HW9" s="42" t="s">
        <v>11</v>
      </c>
      <c r="HX9" s="42" t="s">
        <v>11</v>
      </c>
      <c r="HY9" s="42" t="s">
        <v>11</v>
      </c>
    </row>
    <row r="10" spans="1:233" s="1" customFormat="1" x14ac:dyDescent="0.2">
      <c r="A10" s="23" t="s">
        <v>47</v>
      </c>
      <c r="B10" s="2" t="s">
        <v>8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</row>
    <row r="11" spans="1:233" s="1" customFormat="1" x14ac:dyDescent="0.2">
      <c r="A11" s="23"/>
      <c r="B11" s="110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</row>
    <row r="12" spans="1:233" s="1" customFormat="1" x14ac:dyDescent="0.2">
      <c r="A12" s="23"/>
      <c r="B12" s="8">
        <v>43891</v>
      </c>
      <c r="C12" s="11" t="s">
        <v>48</v>
      </c>
      <c r="D12" s="11" t="s">
        <v>48</v>
      </c>
      <c r="E12" s="11" t="s">
        <v>48</v>
      </c>
      <c r="F12" s="11" t="s">
        <v>48</v>
      </c>
      <c r="G12" s="11" t="s">
        <v>48</v>
      </c>
      <c r="H12" s="11" t="s">
        <v>48</v>
      </c>
      <c r="I12" s="11" t="s">
        <v>48</v>
      </c>
      <c r="J12" s="11" t="s">
        <v>48</v>
      </c>
      <c r="K12" s="11" t="s">
        <v>48</v>
      </c>
      <c r="L12" s="11" t="s">
        <v>48</v>
      </c>
      <c r="M12" s="11" t="s">
        <v>48</v>
      </c>
      <c r="N12" s="11" t="s">
        <v>48</v>
      </c>
      <c r="O12" s="11" t="s">
        <v>48</v>
      </c>
      <c r="P12" s="11" t="s">
        <v>48</v>
      </c>
      <c r="Q12" s="11" t="s">
        <v>48</v>
      </c>
      <c r="R12" s="11" t="s">
        <v>48</v>
      </c>
      <c r="S12" s="11" t="s">
        <v>48</v>
      </c>
      <c r="T12" s="11" t="s">
        <v>48</v>
      </c>
      <c r="U12" s="11" t="s">
        <v>48</v>
      </c>
      <c r="V12" s="11" t="s">
        <v>48</v>
      </c>
      <c r="W12" s="11" t="s">
        <v>48</v>
      </c>
      <c r="X12" s="11" t="s">
        <v>48</v>
      </c>
      <c r="Y12" s="11" t="s">
        <v>48</v>
      </c>
      <c r="Z12" s="11" t="s">
        <v>48</v>
      </c>
      <c r="AA12" s="11" t="s">
        <v>48</v>
      </c>
      <c r="AB12" s="11" t="s">
        <v>48</v>
      </c>
      <c r="AC12" s="11" t="s">
        <v>48</v>
      </c>
      <c r="AD12" s="11" t="s">
        <v>48</v>
      </c>
      <c r="AE12" s="11" t="s">
        <v>48</v>
      </c>
      <c r="AF12" s="11" t="s">
        <v>48</v>
      </c>
      <c r="AG12" s="11" t="s">
        <v>48</v>
      </c>
      <c r="AH12" s="11" t="s">
        <v>48</v>
      </c>
      <c r="AI12" s="11" t="s">
        <v>48</v>
      </c>
      <c r="AJ12" s="11" t="s">
        <v>48</v>
      </c>
      <c r="AK12" s="11" t="s">
        <v>48</v>
      </c>
      <c r="AL12" s="11" t="s">
        <v>48</v>
      </c>
      <c r="AM12" s="11" t="s">
        <v>48</v>
      </c>
      <c r="AN12" s="11" t="s">
        <v>48</v>
      </c>
      <c r="AO12" s="11" t="s">
        <v>48</v>
      </c>
      <c r="AP12" s="11" t="s">
        <v>48</v>
      </c>
      <c r="AQ12" s="11" t="s">
        <v>48</v>
      </c>
      <c r="AR12" s="11" t="s">
        <v>48</v>
      </c>
      <c r="AS12" s="11" t="s">
        <v>48</v>
      </c>
      <c r="AT12" s="11" t="s">
        <v>48</v>
      </c>
      <c r="AU12" s="11" t="s">
        <v>48</v>
      </c>
      <c r="AV12" s="11" t="s">
        <v>48</v>
      </c>
      <c r="AW12" s="11" t="s">
        <v>48</v>
      </c>
      <c r="AX12" s="11" t="s">
        <v>48</v>
      </c>
      <c r="AY12" s="11" t="s">
        <v>48</v>
      </c>
      <c r="AZ12" s="11" t="s">
        <v>48</v>
      </c>
      <c r="BA12" s="11" t="s">
        <v>48</v>
      </c>
      <c r="BB12" s="11" t="s">
        <v>48</v>
      </c>
      <c r="BC12" s="11" t="s">
        <v>48</v>
      </c>
      <c r="BD12" s="11" t="s">
        <v>48</v>
      </c>
      <c r="BE12" s="11" t="s">
        <v>48</v>
      </c>
      <c r="BF12" s="11" t="s">
        <v>48</v>
      </c>
      <c r="BG12" s="11" t="s">
        <v>48</v>
      </c>
      <c r="BH12" s="11" t="s">
        <v>48</v>
      </c>
      <c r="BI12" s="11" t="s">
        <v>48</v>
      </c>
      <c r="BJ12" s="11" t="s">
        <v>48</v>
      </c>
      <c r="BK12" s="11" t="s">
        <v>48</v>
      </c>
      <c r="BL12" s="11" t="s">
        <v>48</v>
      </c>
      <c r="BM12" s="11" t="s">
        <v>48</v>
      </c>
      <c r="BN12" s="11" t="s">
        <v>48</v>
      </c>
      <c r="BO12" s="11" t="s">
        <v>48</v>
      </c>
      <c r="BP12" s="11">
        <v>1</v>
      </c>
      <c r="BQ12" s="11" t="s">
        <v>48</v>
      </c>
      <c r="BR12" s="11" t="s">
        <v>48</v>
      </c>
      <c r="BS12" s="11" t="s">
        <v>48</v>
      </c>
      <c r="BT12" s="11" t="s">
        <v>48</v>
      </c>
      <c r="BU12" s="11" t="s">
        <v>48</v>
      </c>
      <c r="BV12" s="11" t="s">
        <v>48</v>
      </c>
      <c r="BW12" s="11" t="s">
        <v>48</v>
      </c>
      <c r="BX12" s="11" t="s">
        <v>48</v>
      </c>
      <c r="BY12" s="11" t="s">
        <v>48</v>
      </c>
      <c r="BZ12" s="11" t="s">
        <v>48</v>
      </c>
      <c r="CA12" s="11" t="s">
        <v>48</v>
      </c>
      <c r="CB12" s="11" t="s">
        <v>48</v>
      </c>
      <c r="CC12" s="11" t="s">
        <v>48</v>
      </c>
      <c r="CD12" s="11" t="s">
        <v>48</v>
      </c>
      <c r="CE12" s="11" t="s">
        <v>48</v>
      </c>
      <c r="CF12" s="11" t="s">
        <v>48</v>
      </c>
      <c r="CG12" s="11" t="s">
        <v>48</v>
      </c>
      <c r="CH12" s="11" t="s">
        <v>48</v>
      </c>
      <c r="CI12" s="11" t="s">
        <v>48</v>
      </c>
      <c r="CJ12" s="11" t="s">
        <v>48</v>
      </c>
      <c r="CK12" s="11" t="s">
        <v>48</v>
      </c>
      <c r="CL12" s="11" t="s">
        <v>48</v>
      </c>
      <c r="CM12" s="11" t="s">
        <v>48</v>
      </c>
      <c r="CN12" s="11" t="s">
        <v>48</v>
      </c>
      <c r="CO12" s="11" t="s">
        <v>48</v>
      </c>
      <c r="CP12" s="11" t="s">
        <v>48</v>
      </c>
      <c r="CQ12" s="11" t="s">
        <v>48</v>
      </c>
      <c r="CR12" s="11" t="s">
        <v>48</v>
      </c>
      <c r="CS12" s="11" t="s">
        <v>48</v>
      </c>
      <c r="CT12" s="11" t="s">
        <v>48</v>
      </c>
      <c r="CU12" s="11" t="s">
        <v>48</v>
      </c>
      <c r="CV12" s="11" t="s">
        <v>48</v>
      </c>
      <c r="CW12" s="11" t="s">
        <v>48</v>
      </c>
      <c r="CX12" s="11" t="s">
        <v>48</v>
      </c>
      <c r="CY12" s="11" t="s">
        <v>48</v>
      </c>
      <c r="CZ12" s="11" t="s">
        <v>48</v>
      </c>
      <c r="DA12" s="11" t="s">
        <v>48</v>
      </c>
      <c r="DB12" s="11" t="s">
        <v>48</v>
      </c>
      <c r="DC12" s="11" t="s">
        <v>48</v>
      </c>
      <c r="DD12" s="11" t="s">
        <v>48</v>
      </c>
      <c r="DE12" s="11" t="s">
        <v>48</v>
      </c>
      <c r="DF12" s="11" t="s">
        <v>48</v>
      </c>
      <c r="DG12" s="11" t="s">
        <v>48</v>
      </c>
      <c r="DH12" s="11" t="s">
        <v>48</v>
      </c>
      <c r="DI12" s="11" t="s">
        <v>48</v>
      </c>
      <c r="DJ12" s="11" t="s">
        <v>48</v>
      </c>
      <c r="DK12" s="11" t="s">
        <v>48</v>
      </c>
      <c r="DL12" s="11" t="s">
        <v>48</v>
      </c>
      <c r="DM12" s="11" t="s">
        <v>48</v>
      </c>
      <c r="DN12" s="11" t="s">
        <v>48</v>
      </c>
      <c r="DO12" s="11" t="s">
        <v>48</v>
      </c>
      <c r="DP12" s="11" t="s">
        <v>48</v>
      </c>
      <c r="DQ12" s="11" t="s">
        <v>48</v>
      </c>
      <c r="DR12" s="11" t="s">
        <v>48</v>
      </c>
      <c r="DS12" s="11" t="s">
        <v>48</v>
      </c>
      <c r="DT12" s="11" t="s">
        <v>48</v>
      </c>
      <c r="DU12" s="11" t="s">
        <v>48</v>
      </c>
      <c r="DV12" s="11" t="s">
        <v>48</v>
      </c>
      <c r="DW12" s="11" t="s">
        <v>48</v>
      </c>
      <c r="DX12" s="11" t="s">
        <v>48</v>
      </c>
      <c r="DY12" s="11" t="s">
        <v>48</v>
      </c>
      <c r="DZ12" s="11" t="s">
        <v>48</v>
      </c>
      <c r="EA12" s="11" t="s">
        <v>48</v>
      </c>
      <c r="EB12" s="11" t="s">
        <v>48</v>
      </c>
      <c r="EC12" s="11" t="s">
        <v>48</v>
      </c>
      <c r="ED12" s="11" t="s">
        <v>48</v>
      </c>
      <c r="EE12" s="11" t="s">
        <v>48</v>
      </c>
      <c r="EF12" s="11" t="s">
        <v>48</v>
      </c>
      <c r="EG12" s="11" t="s">
        <v>48</v>
      </c>
      <c r="EH12" s="11" t="s">
        <v>48</v>
      </c>
      <c r="EI12" s="11" t="s">
        <v>48</v>
      </c>
      <c r="EJ12" s="11" t="s">
        <v>48</v>
      </c>
      <c r="EK12" s="11" t="s">
        <v>48</v>
      </c>
      <c r="EL12" s="11" t="s">
        <v>48</v>
      </c>
      <c r="EM12" s="11" t="s">
        <v>48</v>
      </c>
      <c r="EN12" s="11" t="s">
        <v>48</v>
      </c>
      <c r="EO12" s="11" t="s">
        <v>48</v>
      </c>
      <c r="EP12" s="11" t="s">
        <v>48</v>
      </c>
      <c r="EQ12" s="11" t="s">
        <v>48</v>
      </c>
      <c r="ER12" s="11" t="s">
        <v>48</v>
      </c>
      <c r="ES12" s="11" t="s">
        <v>48</v>
      </c>
      <c r="ET12" s="11" t="s">
        <v>48</v>
      </c>
      <c r="EU12" s="11" t="s">
        <v>48</v>
      </c>
      <c r="EV12" s="11" t="s">
        <v>48</v>
      </c>
      <c r="EW12" s="11" t="s">
        <v>48</v>
      </c>
      <c r="EX12" s="11" t="s">
        <v>48</v>
      </c>
      <c r="EY12" s="11" t="s">
        <v>48</v>
      </c>
      <c r="EZ12" s="11" t="s">
        <v>48</v>
      </c>
      <c r="FA12" s="11" t="s">
        <v>48</v>
      </c>
      <c r="FB12" s="11" t="s">
        <v>48</v>
      </c>
      <c r="FC12" s="11" t="s">
        <v>48</v>
      </c>
      <c r="FD12" s="11" t="s">
        <v>48</v>
      </c>
      <c r="FE12" s="11" t="s">
        <v>48</v>
      </c>
      <c r="FF12" s="11" t="s">
        <v>48</v>
      </c>
      <c r="FG12" s="11" t="s">
        <v>48</v>
      </c>
      <c r="FH12" s="11" t="s">
        <v>48</v>
      </c>
      <c r="FI12" s="11" t="s">
        <v>48</v>
      </c>
      <c r="FJ12" s="11" t="s">
        <v>48</v>
      </c>
      <c r="FK12" s="11" t="s">
        <v>48</v>
      </c>
      <c r="FL12" s="11" t="s">
        <v>48</v>
      </c>
      <c r="FM12" s="11" t="s">
        <v>48</v>
      </c>
      <c r="FN12" s="11" t="s">
        <v>48</v>
      </c>
      <c r="FO12" s="11" t="s">
        <v>48</v>
      </c>
      <c r="FP12" s="11" t="s">
        <v>48</v>
      </c>
      <c r="FQ12" s="11" t="s">
        <v>48</v>
      </c>
      <c r="FR12" s="11" t="s">
        <v>48</v>
      </c>
      <c r="FS12" s="11" t="s">
        <v>48</v>
      </c>
      <c r="FT12" s="11" t="s">
        <v>48</v>
      </c>
      <c r="FU12" s="11" t="s">
        <v>48</v>
      </c>
      <c r="FV12" s="11" t="s">
        <v>48</v>
      </c>
      <c r="FW12" s="11" t="s">
        <v>48</v>
      </c>
      <c r="FX12" s="11" t="s">
        <v>48</v>
      </c>
      <c r="FY12" s="11" t="s">
        <v>48</v>
      </c>
      <c r="FZ12" s="11" t="s">
        <v>48</v>
      </c>
      <c r="GA12" s="11" t="s">
        <v>48</v>
      </c>
      <c r="GB12" s="11" t="s">
        <v>48</v>
      </c>
      <c r="GC12" s="11" t="s">
        <v>48</v>
      </c>
      <c r="GD12" s="11" t="s">
        <v>48</v>
      </c>
      <c r="GE12" s="11" t="s">
        <v>48</v>
      </c>
      <c r="GF12" s="11" t="s">
        <v>48</v>
      </c>
      <c r="GG12" s="11" t="s">
        <v>48</v>
      </c>
      <c r="GH12" s="11" t="s">
        <v>48</v>
      </c>
      <c r="GI12" s="11" t="s">
        <v>48</v>
      </c>
      <c r="GJ12" s="11" t="s">
        <v>48</v>
      </c>
      <c r="GK12" s="11" t="s">
        <v>48</v>
      </c>
      <c r="GL12" s="11" t="s">
        <v>48</v>
      </c>
      <c r="GM12" s="11" t="s">
        <v>48</v>
      </c>
      <c r="GN12" s="11" t="s">
        <v>48</v>
      </c>
      <c r="GO12" s="11" t="s">
        <v>48</v>
      </c>
      <c r="GP12" s="11" t="s">
        <v>48</v>
      </c>
      <c r="GQ12" s="11" t="s">
        <v>48</v>
      </c>
      <c r="GR12" s="11" t="s">
        <v>48</v>
      </c>
      <c r="GS12" s="11" t="s">
        <v>48</v>
      </c>
      <c r="GT12" s="11" t="s">
        <v>48</v>
      </c>
      <c r="GU12" s="11" t="s">
        <v>48</v>
      </c>
      <c r="GV12" s="11" t="s">
        <v>48</v>
      </c>
      <c r="GW12" s="11" t="s">
        <v>48</v>
      </c>
      <c r="GX12" s="11" t="s">
        <v>48</v>
      </c>
      <c r="GY12" s="11" t="s">
        <v>48</v>
      </c>
      <c r="GZ12" s="11" t="s">
        <v>48</v>
      </c>
      <c r="HA12" s="11" t="s">
        <v>48</v>
      </c>
      <c r="HB12" s="11" t="s">
        <v>48</v>
      </c>
      <c r="HC12" s="11" t="s">
        <v>48</v>
      </c>
      <c r="HD12" s="11" t="s">
        <v>48</v>
      </c>
      <c r="HE12" s="11" t="s">
        <v>48</v>
      </c>
      <c r="HF12" s="11" t="s">
        <v>48</v>
      </c>
      <c r="HG12" s="11" t="s">
        <v>48</v>
      </c>
      <c r="HH12" s="11" t="s">
        <v>48</v>
      </c>
      <c r="HI12" s="11" t="s">
        <v>48</v>
      </c>
      <c r="HJ12" s="11" t="s">
        <v>48</v>
      </c>
      <c r="HK12" s="11" t="s">
        <v>48</v>
      </c>
      <c r="HL12" s="11" t="s">
        <v>48</v>
      </c>
      <c r="HM12" s="11" t="s">
        <v>48</v>
      </c>
      <c r="HN12" s="11" t="s">
        <v>48</v>
      </c>
      <c r="HO12" s="11" t="s">
        <v>48</v>
      </c>
      <c r="HP12" s="11" t="s">
        <v>48</v>
      </c>
      <c r="HQ12" s="11" t="s">
        <v>48</v>
      </c>
      <c r="HR12" s="11" t="s">
        <v>48</v>
      </c>
      <c r="HS12" s="11" t="s">
        <v>48</v>
      </c>
      <c r="HT12" s="11" t="s">
        <v>48</v>
      </c>
      <c r="HU12" s="11" t="s">
        <v>48</v>
      </c>
      <c r="HV12" s="11" t="s">
        <v>48</v>
      </c>
      <c r="HW12" s="11" t="s">
        <v>48</v>
      </c>
      <c r="HX12" s="11" t="s">
        <v>48</v>
      </c>
      <c r="HY12" s="11" t="s">
        <v>48</v>
      </c>
    </row>
    <row r="13" spans="1:233" s="1" customFormat="1" x14ac:dyDescent="0.2">
      <c r="A13" s="23"/>
      <c r="B13" s="8">
        <v>43892</v>
      </c>
      <c r="C13" s="11" t="s">
        <v>48</v>
      </c>
      <c r="D13" s="11" t="s">
        <v>48</v>
      </c>
      <c r="E13" s="11" t="s">
        <v>48</v>
      </c>
      <c r="F13" s="11" t="s">
        <v>48</v>
      </c>
      <c r="G13" s="11" t="s">
        <v>48</v>
      </c>
      <c r="H13" s="11" t="s">
        <v>48</v>
      </c>
      <c r="I13" s="11" t="s">
        <v>48</v>
      </c>
      <c r="J13" s="11" t="s">
        <v>48</v>
      </c>
      <c r="K13" s="11" t="s">
        <v>48</v>
      </c>
      <c r="L13" s="11" t="s">
        <v>48</v>
      </c>
      <c r="M13" s="11" t="s">
        <v>48</v>
      </c>
      <c r="N13" s="11" t="s">
        <v>48</v>
      </c>
      <c r="O13" s="11" t="s">
        <v>48</v>
      </c>
      <c r="P13" s="11" t="s">
        <v>48</v>
      </c>
      <c r="Q13" s="11" t="s">
        <v>48</v>
      </c>
      <c r="R13" s="11" t="s">
        <v>48</v>
      </c>
      <c r="S13" s="11" t="s">
        <v>48</v>
      </c>
      <c r="T13" s="11" t="s">
        <v>48</v>
      </c>
      <c r="U13" s="11" t="s">
        <v>48</v>
      </c>
      <c r="V13" s="11" t="s">
        <v>48</v>
      </c>
      <c r="W13" s="11" t="s">
        <v>48</v>
      </c>
      <c r="X13" s="11" t="s">
        <v>48</v>
      </c>
      <c r="Y13" s="11" t="s">
        <v>48</v>
      </c>
      <c r="Z13" s="11" t="s">
        <v>48</v>
      </c>
      <c r="AA13" s="11" t="s">
        <v>48</v>
      </c>
      <c r="AB13" s="11" t="s">
        <v>48</v>
      </c>
      <c r="AC13" s="11" t="s">
        <v>48</v>
      </c>
      <c r="AD13" s="11" t="s">
        <v>48</v>
      </c>
      <c r="AE13" s="11" t="s">
        <v>48</v>
      </c>
      <c r="AF13" s="11" t="s">
        <v>48</v>
      </c>
      <c r="AG13" s="11" t="s">
        <v>48</v>
      </c>
      <c r="AH13" s="11" t="s">
        <v>48</v>
      </c>
      <c r="AI13" s="11" t="s">
        <v>48</v>
      </c>
      <c r="AJ13" s="11" t="s">
        <v>48</v>
      </c>
      <c r="AK13" s="11" t="s">
        <v>48</v>
      </c>
      <c r="AL13" s="11" t="s">
        <v>48</v>
      </c>
      <c r="AM13" s="11" t="s">
        <v>48</v>
      </c>
      <c r="AN13" s="11" t="s">
        <v>48</v>
      </c>
      <c r="AO13" s="11" t="s">
        <v>48</v>
      </c>
      <c r="AP13" s="11" t="s">
        <v>48</v>
      </c>
      <c r="AQ13" s="11" t="s">
        <v>48</v>
      </c>
      <c r="AR13" s="11" t="s">
        <v>48</v>
      </c>
      <c r="AS13" s="11" t="s">
        <v>48</v>
      </c>
      <c r="AT13" s="11" t="s">
        <v>48</v>
      </c>
      <c r="AU13" s="11" t="s">
        <v>48</v>
      </c>
      <c r="AV13" s="11" t="s">
        <v>48</v>
      </c>
      <c r="AW13" s="11" t="s">
        <v>48</v>
      </c>
      <c r="AX13" s="11" t="s">
        <v>48</v>
      </c>
      <c r="AY13" s="11" t="s">
        <v>48</v>
      </c>
      <c r="AZ13" s="11" t="s">
        <v>48</v>
      </c>
      <c r="BA13" s="11" t="s">
        <v>48</v>
      </c>
      <c r="BB13" s="11" t="s">
        <v>48</v>
      </c>
      <c r="BC13" s="11" t="s">
        <v>48</v>
      </c>
      <c r="BD13" s="11" t="s">
        <v>48</v>
      </c>
      <c r="BE13" s="11" t="s">
        <v>48</v>
      </c>
      <c r="BF13" s="11" t="s">
        <v>48</v>
      </c>
      <c r="BG13" s="11" t="s">
        <v>48</v>
      </c>
      <c r="BH13" s="11" t="s">
        <v>48</v>
      </c>
      <c r="BI13" s="11" t="s">
        <v>48</v>
      </c>
      <c r="BJ13" s="11" t="s">
        <v>48</v>
      </c>
      <c r="BK13" s="11" t="s">
        <v>48</v>
      </c>
      <c r="BL13" s="11" t="s">
        <v>48</v>
      </c>
      <c r="BM13" s="11" t="s">
        <v>48</v>
      </c>
      <c r="BN13" s="11" t="s">
        <v>48</v>
      </c>
      <c r="BO13" s="11" t="s">
        <v>48</v>
      </c>
      <c r="BP13" s="11">
        <v>1</v>
      </c>
      <c r="BQ13" s="11" t="s">
        <v>48</v>
      </c>
      <c r="BR13" s="11" t="s">
        <v>48</v>
      </c>
      <c r="BS13" s="11" t="s">
        <v>48</v>
      </c>
      <c r="BT13" s="11" t="s">
        <v>48</v>
      </c>
      <c r="BU13" s="11" t="s">
        <v>48</v>
      </c>
      <c r="BV13" s="11" t="s">
        <v>48</v>
      </c>
      <c r="BW13" s="11" t="s">
        <v>48</v>
      </c>
      <c r="BX13" s="11" t="s">
        <v>48</v>
      </c>
      <c r="BY13" s="11" t="s">
        <v>48</v>
      </c>
      <c r="BZ13" s="11" t="s">
        <v>48</v>
      </c>
      <c r="CA13" s="11" t="s">
        <v>48</v>
      </c>
      <c r="CB13" s="11" t="s">
        <v>48</v>
      </c>
      <c r="CC13" s="11" t="s">
        <v>48</v>
      </c>
      <c r="CD13" s="11" t="s">
        <v>48</v>
      </c>
      <c r="CE13" s="11" t="s">
        <v>48</v>
      </c>
      <c r="CF13" s="11" t="s">
        <v>48</v>
      </c>
      <c r="CG13" s="11" t="s">
        <v>48</v>
      </c>
      <c r="CH13" s="11" t="s">
        <v>48</v>
      </c>
      <c r="CI13" s="11" t="s">
        <v>48</v>
      </c>
      <c r="CJ13" s="11" t="s">
        <v>48</v>
      </c>
      <c r="CK13" s="11" t="s">
        <v>48</v>
      </c>
      <c r="CL13" s="11" t="s">
        <v>48</v>
      </c>
      <c r="CM13" s="11" t="s">
        <v>48</v>
      </c>
      <c r="CN13" s="11" t="s">
        <v>48</v>
      </c>
      <c r="CO13" s="11" t="s">
        <v>48</v>
      </c>
      <c r="CP13" s="11" t="s">
        <v>48</v>
      </c>
      <c r="CQ13" s="11" t="s">
        <v>48</v>
      </c>
      <c r="CR13" s="11" t="s">
        <v>48</v>
      </c>
      <c r="CS13" s="11" t="s">
        <v>48</v>
      </c>
      <c r="CT13" s="11" t="s">
        <v>48</v>
      </c>
      <c r="CU13" s="11" t="s">
        <v>48</v>
      </c>
      <c r="CV13" s="11" t="s">
        <v>48</v>
      </c>
      <c r="CW13" s="11" t="s">
        <v>48</v>
      </c>
      <c r="CX13" s="11" t="s">
        <v>48</v>
      </c>
      <c r="CY13" s="11" t="s">
        <v>48</v>
      </c>
      <c r="CZ13" s="11" t="s">
        <v>48</v>
      </c>
      <c r="DA13" s="11" t="s">
        <v>48</v>
      </c>
      <c r="DB13" s="11" t="s">
        <v>48</v>
      </c>
      <c r="DC13" s="11" t="s">
        <v>48</v>
      </c>
      <c r="DD13" s="11" t="s">
        <v>48</v>
      </c>
      <c r="DE13" s="11" t="s">
        <v>48</v>
      </c>
      <c r="DF13" s="11" t="s">
        <v>48</v>
      </c>
      <c r="DG13" s="11" t="s">
        <v>48</v>
      </c>
      <c r="DH13" s="11" t="s">
        <v>48</v>
      </c>
      <c r="DI13" s="11" t="s">
        <v>48</v>
      </c>
      <c r="DJ13" s="11" t="s">
        <v>48</v>
      </c>
      <c r="DK13" s="11" t="s">
        <v>48</v>
      </c>
      <c r="DL13" s="11" t="s">
        <v>48</v>
      </c>
      <c r="DM13" s="11" t="s">
        <v>48</v>
      </c>
      <c r="DN13" s="11" t="s">
        <v>48</v>
      </c>
      <c r="DO13" s="11" t="s">
        <v>48</v>
      </c>
      <c r="DP13" s="11" t="s">
        <v>48</v>
      </c>
      <c r="DQ13" s="11" t="s">
        <v>48</v>
      </c>
      <c r="DR13" s="11" t="s">
        <v>48</v>
      </c>
      <c r="DS13" s="11" t="s">
        <v>48</v>
      </c>
      <c r="DT13" s="11" t="s">
        <v>48</v>
      </c>
      <c r="DU13" s="11" t="s">
        <v>48</v>
      </c>
      <c r="DV13" s="11" t="s">
        <v>48</v>
      </c>
      <c r="DW13" s="11" t="s">
        <v>48</v>
      </c>
      <c r="DX13" s="11" t="s">
        <v>48</v>
      </c>
      <c r="DY13" s="11" t="s">
        <v>48</v>
      </c>
      <c r="DZ13" s="11" t="s">
        <v>48</v>
      </c>
      <c r="EA13" s="11" t="s">
        <v>48</v>
      </c>
      <c r="EB13" s="11" t="s">
        <v>48</v>
      </c>
      <c r="EC13" s="11" t="s">
        <v>48</v>
      </c>
      <c r="ED13" s="11" t="s">
        <v>48</v>
      </c>
      <c r="EE13" s="11" t="s">
        <v>48</v>
      </c>
      <c r="EF13" s="11" t="s">
        <v>48</v>
      </c>
      <c r="EG13" s="11" t="s">
        <v>48</v>
      </c>
      <c r="EH13" s="11" t="s">
        <v>48</v>
      </c>
      <c r="EI13" s="11" t="s">
        <v>48</v>
      </c>
      <c r="EJ13" s="11" t="s">
        <v>48</v>
      </c>
      <c r="EK13" s="11" t="s">
        <v>48</v>
      </c>
      <c r="EL13" s="11" t="s">
        <v>48</v>
      </c>
      <c r="EM13" s="11" t="s">
        <v>48</v>
      </c>
      <c r="EN13" s="11" t="s">
        <v>48</v>
      </c>
      <c r="EO13" s="11" t="s">
        <v>48</v>
      </c>
      <c r="EP13" s="11" t="s">
        <v>48</v>
      </c>
      <c r="EQ13" s="11" t="s">
        <v>48</v>
      </c>
      <c r="ER13" s="11" t="s">
        <v>48</v>
      </c>
      <c r="ES13" s="11" t="s">
        <v>48</v>
      </c>
      <c r="ET13" s="11" t="s">
        <v>48</v>
      </c>
      <c r="EU13" s="11" t="s">
        <v>48</v>
      </c>
      <c r="EV13" s="11" t="s">
        <v>48</v>
      </c>
      <c r="EW13" s="11" t="s">
        <v>48</v>
      </c>
      <c r="EX13" s="11" t="s">
        <v>48</v>
      </c>
      <c r="EY13" s="11" t="s">
        <v>48</v>
      </c>
      <c r="EZ13" s="11" t="s">
        <v>48</v>
      </c>
      <c r="FA13" s="11" t="s">
        <v>48</v>
      </c>
      <c r="FB13" s="11" t="s">
        <v>48</v>
      </c>
      <c r="FC13" s="11" t="s">
        <v>48</v>
      </c>
      <c r="FD13" s="11" t="s">
        <v>48</v>
      </c>
      <c r="FE13" s="11" t="s">
        <v>48</v>
      </c>
      <c r="FF13" s="11" t="s">
        <v>48</v>
      </c>
      <c r="FG13" s="11" t="s">
        <v>48</v>
      </c>
      <c r="FH13" s="11" t="s">
        <v>48</v>
      </c>
      <c r="FI13" s="11" t="s">
        <v>48</v>
      </c>
      <c r="FJ13" s="11" t="s">
        <v>48</v>
      </c>
      <c r="FK13" s="11" t="s">
        <v>48</v>
      </c>
      <c r="FL13" s="11" t="s">
        <v>48</v>
      </c>
      <c r="FM13" s="11" t="s">
        <v>48</v>
      </c>
      <c r="FN13" s="11" t="s">
        <v>48</v>
      </c>
      <c r="FO13" s="11" t="s">
        <v>48</v>
      </c>
      <c r="FP13" s="11" t="s">
        <v>48</v>
      </c>
      <c r="FQ13" s="11" t="s">
        <v>48</v>
      </c>
      <c r="FR13" s="11" t="s">
        <v>48</v>
      </c>
      <c r="FS13" s="11" t="s">
        <v>48</v>
      </c>
      <c r="FT13" s="11" t="s">
        <v>48</v>
      </c>
      <c r="FU13" s="11" t="s">
        <v>48</v>
      </c>
      <c r="FV13" s="11" t="s">
        <v>48</v>
      </c>
      <c r="FW13" s="11" t="s">
        <v>48</v>
      </c>
      <c r="FX13" s="11" t="s">
        <v>48</v>
      </c>
      <c r="FY13" s="11" t="s">
        <v>48</v>
      </c>
      <c r="FZ13" s="11" t="s">
        <v>48</v>
      </c>
      <c r="GA13" s="11" t="s">
        <v>48</v>
      </c>
      <c r="GB13" s="11" t="s">
        <v>48</v>
      </c>
      <c r="GC13" s="11" t="s">
        <v>48</v>
      </c>
      <c r="GD13" s="11" t="s">
        <v>48</v>
      </c>
      <c r="GE13" s="11" t="s">
        <v>48</v>
      </c>
      <c r="GF13" s="11" t="s">
        <v>48</v>
      </c>
      <c r="GG13" s="11" t="s">
        <v>48</v>
      </c>
      <c r="GH13" s="11" t="s">
        <v>48</v>
      </c>
      <c r="GI13" s="11" t="s">
        <v>48</v>
      </c>
      <c r="GJ13" s="11" t="s">
        <v>48</v>
      </c>
      <c r="GK13" s="11" t="s">
        <v>48</v>
      </c>
      <c r="GL13" s="11" t="s">
        <v>48</v>
      </c>
      <c r="GM13" s="11" t="s">
        <v>48</v>
      </c>
      <c r="GN13" s="11" t="s">
        <v>48</v>
      </c>
      <c r="GO13" s="11" t="s">
        <v>48</v>
      </c>
      <c r="GP13" s="11" t="s">
        <v>48</v>
      </c>
      <c r="GQ13" s="11" t="s">
        <v>48</v>
      </c>
      <c r="GR13" s="11" t="s">
        <v>48</v>
      </c>
      <c r="GS13" s="11" t="s">
        <v>48</v>
      </c>
      <c r="GT13" s="11" t="s">
        <v>48</v>
      </c>
      <c r="GU13" s="11" t="s">
        <v>48</v>
      </c>
      <c r="GV13" s="11" t="s">
        <v>48</v>
      </c>
      <c r="GW13" s="11" t="s">
        <v>48</v>
      </c>
      <c r="GX13" s="11" t="s">
        <v>48</v>
      </c>
      <c r="GY13" s="11" t="s">
        <v>48</v>
      </c>
      <c r="GZ13" s="11" t="s">
        <v>48</v>
      </c>
      <c r="HA13" s="11" t="s">
        <v>48</v>
      </c>
      <c r="HB13" s="11" t="s">
        <v>48</v>
      </c>
      <c r="HC13" s="11" t="s">
        <v>48</v>
      </c>
      <c r="HD13" s="11" t="s">
        <v>48</v>
      </c>
      <c r="HE13" s="11" t="s">
        <v>48</v>
      </c>
      <c r="HF13" s="11" t="s">
        <v>48</v>
      </c>
      <c r="HG13" s="11" t="s">
        <v>48</v>
      </c>
      <c r="HH13" s="11" t="s">
        <v>48</v>
      </c>
      <c r="HI13" s="11" t="s">
        <v>48</v>
      </c>
      <c r="HJ13" s="11" t="s">
        <v>48</v>
      </c>
      <c r="HK13" s="11" t="s">
        <v>48</v>
      </c>
      <c r="HL13" s="11" t="s">
        <v>48</v>
      </c>
      <c r="HM13" s="11" t="s">
        <v>48</v>
      </c>
      <c r="HN13" s="11" t="s">
        <v>48</v>
      </c>
      <c r="HO13" s="11" t="s">
        <v>48</v>
      </c>
      <c r="HP13" s="11" t="s">
        <v>48</v>
      </c>
      <c r="HQ13" s="11" t="s">
        <v>48</v>
      </c>
      <c r="HR13" s="11" t="s">
        <v>48</v>
      </c>
      <c r="HS13" s="11" t="s">
        <v>48</v>
      </c>
      <c r="HT13" s="11" t="s">
        <v>48</v>
      </c>
      <c r="HU13" s="11" t="s">
        <v>48</v>
      </c>
      <c r="HV13" s="11" t="s">
        <v>48</v>
      </c>
      <c r="HW13" s="11" t="s">
        <v>48</v>
      </c>
      <c r="HX13" s="11" t="s">
        <v>48</v>
      </c>
      <c r="HY13" s="11" t="s">
        <v>48</v>
      </c>
    </row>
    <row r="14" spans="1:233" s="1" customFormat="1" x14ac:dyDescent="0.2">
      <c r="A14" s="23"/>
      <c r="B14" s="8">
        <v>43893</v>
      </c>
      <c r="C14" s="11" t="s">
        <v>48</v>
      </c>
      <c r="D14" s="11" t="s">
        <v>48</v>
      </c>
      <c r="E14" s="11" t="s">
        <v>48</v>
      </c>
      <c r="F14" s="11" t="s">
        <v>48</v>
      </c>
      <c r="G14" s="11" t="s">
        <v>48</v>
      </c>
      <c r="H14" s="11" t="s">
        <v>48</v>
      </c>
      <c r="I14" s="11" t="s">
        <v>48</v>
      </c>
      <c r="J14" s="11" t="s">
        <v>48</v>
      </c>
      <c r="K14" s="11" t="s">
        <v>48</v>
      </c>
      <c r="L14" s="11" t="s">
        <v>48</v>
      </c>
      <c r="M14" s="11" t="s">
        <v>48</v>
      </c>
      <c r="N14" s="11" t="s">
        <v>48</v>
      </c>
      <c r="O14" s="11" t="s">
        <v>48</v>
      </c>
      <c r="P14" s="11" t="s">
        <v>48</v>
      </c>
      <c r="Q14" s="11" t="s">
        <v>48</v>
      </c>
      <c r="R14" s="11" t="s">
        <v>48</v>
      </c>
      <c r="S14" s="11" t="s">
        <v>48</v>
      </c>
      <c r="T14" s="11" t="s">
        <v>48</v>
      </c>
      <c r="U14" s="11" t="s">
        <v>48</v>
      </c>
      <c r="V14" s="11" t="s">
        <v>48</v>
      </c>
      <c r="W14" s="11" t="s">
        <v>48</v>
      </c>
      <c r="X14" s="11" t="s">
        <v>48</v>
      </c>
      <c r="Y14" s="11" t="s">
        <v>48</v>
      </c>
      <c r="Z14" s="11" t="s">
        <v>48</v>
      </c>
      <c r="AA14" s="11" t="s">
        <v>48</v>
      </c>
      <c r="AB14" s="11" t="s">
        <v>48</v>
      </c>
      <c r="AC14" s="11" t="s">
        <v>48</v>
      </c>
      <c r="AD14" s="11" t="s">
        <v>48</v>
      </c>
      <c r="AE14" s="11" t="s">
        <v>48</v>
      </c>
      <c r="AF14" s="11" t="s">
        <v>48</v>
      </c>
      <c r="AG14" s="11" t="s">
        <v>48</v>
      </c>
      <c r="AH14" s="11" t="s">
        <v>48</v>
      </c>
      <c r="AI14" s="11" t="s">
        <v>48</v>
      </c>
      <c r="AJ14" s="11" t="s">
        <v>48</v>
      </c>
      <c r="AK14" s="11" t="s">
        <v>48</v>
      </c>
      <c r="AL14" s="11" t="s">
        <v>48</v>
      </c>
      <c r="AM14" s="11" t="s">
        <v>48</v>
      </c>
      <c r="AN14" s="11" t="s">
        <v>48</v>
      </c>
      <c r="AO14" s="11" t="s">
        <v>48</v>
      </c>
      <c r="AP14" s="11" t="s">
        <v>48</v>
      </c>
      <c r="AQ14" s="11" t="s">
        <v>48</v>
      </c>
      <c r="AR14" s="11" t="s">
        <v>48</v>
      </c>
      <c r="AS14" s="11" t="s">
        <v>48</v>
      </c>
      <c r="AT14" s="11" t="s">
        <v>48</v>
      </c>
      <c r="AU14" s="11" t="s">
        <v>48</v>
      </c>
      <c r="AV14" s="11" t="s">
        <v>48</v>
      </c>
      <c r="AW14" s="11" t="s">
        <v>48</v>
      </c>
      <c r="AX14" s="11" t="s">
        <v>48</v>
      </c>
      <c r="AY14" s="11" t="s">
        <v>48</v>
      </c>
      <c r="AZ14" s="11" t="s">
        <v>48</v>
      </c>
      <c r="BA14" s="11" t="s">
        <v>48</v>
      </c>
      <c r="BB14" s="11" t="s">
        <v>48</v>
      </c>
      <c r="BC14" s="11" t="s">
        <v>48</v>
      </c>
      <c r="BD14" s="11" t="s">
        <v>48</v>
      </c>
      <c r="BE14" s="11" t="s">
        <v>48</v>
      </c>
      <c r="BF14" s="11" t="s">
        <v>48</v>
      </c>
      <c r="BG14" s="11" t="s">
        <v>48</v>
      </c>
      <c r="BH14" s="11" t="s">
        <v>48</v>
      </c>
      <c r="BI14" s="11" t="s">
        <v>48</v>
      </c>
      <c r="BJ14" s="11" t="s">
        <v>48</v>
      </c>
      <c r="BK14" s="11" t="s">
        <v>48</v>
      </c>
      <c r="BL14" s="11" t="s">
        <v>48</v>
      </c>
      <c r="BM14" s="11" t="s">
        <v>48</v>
      </c>
      <c r="BN14" s="11" t="s">
        <v>48</v>
      </c>
      <c r="BO14" s="11" t="s">
        <v>48</v>
      </c>
      <c r="BP14" s="11">
        <v>1</v>
      </c>
      <c r="BQ14" s="11" t="s">
        <v>48</v>
      </c>
      <c r="BR14" s="11" t="s">
        <v>48</v>
      </c>
      <c r="BS14" s="11" t="s">
        <v>48</v>
      </c>
      <c r="BT14" s="11" t="s">
        <v>48</v>
      </c>
      <c r="BU14" s="11" t="s">
        <v>48</v>
      </c>
      <c r="BV14" s="11" t="s">
        <v>48</v>
      </c>
      <c r="BW14" s="11" t="s">
        <v>48</v>
      </c>
      <c r="BX14" s="11" t="s">
        <v>48</v>
      </c>
      <c r="BY14" s="11" t="s">
        <v>48</v>
      </c>
      <c r="BZ14" s="11" t="s">
        <v>48</v>
      </c>
      <c r="CA14" s="11" t="s">
        <v>48</v>
      </c>
      <c r="CB14" s="11" t="s">
        <v>48</v>
      </c>
      <c r="CC14" s="11" t="s">
        <v>48</v>
      </c>
      <c r="CD14" s="11" t="s">
        <v>48</v>
      </c>
      <c r="CE14" s="11" t="s">
        <v>48</v>
      </c>
      <c r="CF14" s="11" t="s">
        <v>48</v>
      </c>
      <c r="CG14" s="11" t="s">
        <v>48</v>
      </c>
      <c r="CH14" s="11" t="s">
        <v>48</v>
      </c>
      <c r="CI14" s="11" t="s">
        <v>48</v>
      </c>
      <c r="CJ14" s="11" t="s">
        <v>48</v>
      </c>
      <c r="CK14" s="11" t="s">
        <v>48</v>
      </c>
      <c r="CL14" s="11" t="s">
        <v>48</v>
      </c>
      <c r="CM14" s="11" t="s">
        <v>48</v>
      </c>
      <c r="CN14" s="11" t="s">
        <v>48</v>
      </c>
      <c r="CO14" s="11" t="s">
        <v>48</v>
      </c>
      <c r="CP14" s="11" t="s">
        <v>48</v>
      </c>
      <c r="CQ14" s="11" t="s">
        <v>48</v>
      </c>
      <c r="CR14" s="11" t="s">
        <v>48</v>
      </c>
      <c r="CS14" s="11" t="s">
        <v>48</v>
      </c>
      <c r="CT14" s="11" t="s">
        <v>48</v>
      </c>
      <c r="CU14" s="11" t="s">
        <v>48</v>
      </c>
      <c r="CV14" s="11" t="s">
        <v>48</v>
      </c>
      <c r="CW14" s="11" t="s">
        <v>48</v>
      </c>
      <c r="CX14" s="11" t="s">
        <v>48</v>
      </c>
      <c r="CY14" s="11" t="s">
        <v>48</v>
      </c>
      <c r="CZ14" s="11" t="s">
        <v>48</v>
      </c>
      <c r="DA14" s="11" t="s">
        <v>48</v>
      </c>
      <c r="DB14" s="11" t="s">
        <v>48</v>
      </c>
      <c r="DC14" s="11" t="s">
        <v>48</v>
      </c>
      <c r="DD14" s="11" t="s">
        <v>48</v>
      </c>
      <c r="DE14" s="11" t="s">
        <v>48</v>
      </c>
      <c r="DF14" s="11" t="s">
        <v>48</v>
      </c>
      <c r="DG14" s="11" t="s">
        <v>48</v>
      </c>
      <c r="DH14" s="11" t="s">
        <v>48</v>
      </c>
      <c r="DI14" s="11" t="s">
        <v>48</v>
      </c>
      <c r="DJ14" s="11" t="s">
        <v>48</v>
      </c>
      <c r="DK14" s="11" t="s">
        <v>48</v>
      </c>
      <c r="DL14" s="11" t="s">
        <v>48</v>
      </c>
      <c r="DM14" s="11" t="s">
        <v>48</v>
      </c>
      <c r="DN14" s="11" t="s">
        <v>48</v>
      </c>
      <c r="DO14" s="11" t="s">
        <v>48</v>
      </c>
      <c r="DP14" s="11" t="s">
        <v>48</v>
      </c>
      <c r="DQ14" s="11" t="s">
        <v>48</v>
      </c>
      <c r="DR14" s="11" t="s">
        <v>48</v>
      </c>
      <c r="DS14" s="11" t="s">
        <v>48</v>
      </c>
      <c r="DT14" s="11" t="s">
        <v>48</v>
      </c>
      <c r="DU14" s="11" t="s">
        <v>48</v>
      </c>
      <c r="DV14" s="11" t="s">
        <v>48</v>
      </c>
      <c r="DW14" s="11" t="s">
        <v>48</v>
      </c>
      <c r="DX14" s="11" t="s">
        <v>48</v>
      </c>
      <c r="DY14" s="11" t="s">
        <v>48</v>
      </c>
      <c r="DZ14" s="11" t="s">
        <v>48</v>
      </c>
      <c r="EA14" s="11" t="s">
        <v>48</v>
      </c>
      <c r="EB14" s="11" t="s">
        <v>48</v>
      </c>
      <c r="EC14" s="11" t="s">
        <v>48</v>
      </c>
      <c r="ED14" s="11" t="s">
        <v>48</v>
      </c>
      <c r="EE14" s="11" t="s">
        <v>48</v>
      </c>
      <c r="EF14" s="11" t="s">
        <v>48</v>
      </c>
      <c r="EG14" s="11" t="s">
        <v>48</v>
      </c>
      <c r="EH14" s="11" t="s">
        <v>48</v>
      </c>
      <c r="EI14" s="11" t="s">
        <v>48</v>
      </c>
      <c r="EJ14" s="11" t="s">
        <v>48</v>
      </c>
      <c r="EK14" s="11" t="s">
        <v>48</v>
      </c>
      <c r="EL14" s="11" t="s">
        <v>48</v>
      </c>
      <c r="EM14" s="11" t="s">
        <v>48</v>
      </c>
      <c r="EN14" s="11" t="s">
        <v>48</v>
      </c>
      <c r="EO14" s="11" t="s">
        <v>48</v>
      </c>
      <c r="EP14" s="11" t="s">
        <v>48</v>
      </c>
      <c r="EQ14" s="11" t="s">
        <v>48</v>
      </c>
      <c r="ER14" s="11" t="s">
        <v>48</v>
      </c>
      <c r="ES14" s="11" t="s">
        <v>48</v>
      </c>
      <c r="ET14" s="11" t="s">
        <v>48</v>
      </c>
      <c r="EU14" s="11" t="s">
        <v>48</v>
      </c>
      <c r="EV14" s="11" t="s">
        <v>48</v>
      </c>
      <c r="EW14" s="11" t="s">
        <v>48</v>
      </c>
      <c r="EX14" s="11" t="s">
        <v>48</v>
      </c>
      <c r="EY14" s="11" t="s">
        <v>48</v>
      </c>
      <c r="EZ14" s="11" t="s">
        <v>48</v>
      </c>
      <c r="FA14" s="11" t="s">
        <v>48</v>
      </c>
      <c r="FB14" s="11" t="s">
        <v>48</v>
      </c>
      <c r="FC14" s="11" t="s">
        <v>48</v>
      </c>
      <c r="FD14" s="11" t="s">
        <v>48</v>
      </c>
      <c r="FE14" s="11" t="s">
        <v>48</v>
      </c>
      <c r="FF14" s="11" t="s">
        <v>48</v>
      </c>
      <c r="FG14" s="11" t="s">
        <v>48</v>
      </c>
      <c r="FH14" s="11" t="s">
        <v>48</v>
      </c>
      <c r="FI14" s="11" t="s">
        <v>48</v>
      </c>
      <c r="FJ14" s="11" t="s">
        <v>48</v>
      </c>
      <c r="FK14" s="11" t="s">
        <v>48</v>
      </c>
      <c r="FL14" s="11" t="s">
        <v>48</v>
      </c>
      <c r="FM14" s="11" t="s">
        <v>48</v>
      </c>
      <c r="FN14" s="11" t="s">
        <v>48</v>
      </c>
      <c r="FO14" s="11" t="s">
        <v>48</v>
      </c>
      <c r="FP14" s="11" t="s">
        <v>48</v>
      </c>
      <c r="FQ14" s="11" t="s">
        <v>48</v>
      </c>
      <c r="FR14" s="11" t="s">
        <v>48</v>
      </c>
      <c r="FS14" s="11" t="s">
        <v>48</v>
      </c>
      <c r="FT14" s="11" t="s">
        <v>48</v>
      </c>
      <c r="FU14" s="11" t="s">
        <v>48</v>
      </c>
      <c r="FV14" s="11" t="s">
        <v>48</v>
      </c>
      <c r="FW14" s="11" t="s">
        <v>48</v>
      </c>
      <c r="FX14" s="11" t="s">
        <v>48</v>
      </c>
      <c r="FY14" s="11" t="s">
        <v>48</v>
      </c>
      <c r="FZ14" s="11" t="s">
        <v>48</v>
      </c>
      <c r="GA14" s="11" t="s">
        <v>48</v>
      </c>
      <c r="GB14" s="11" t="s">
        <v>48</v>
      </c>
      <c r="GC14" s="11" t="s">
        <v>48</v>
      </c>
      <c r="GD14" s="11" t="s">
        <v>48</v>
      </c>
      <c r="GE14" s="11" t="s">
        <v>48</v>
      </c>
      <c r="GF14" s="11" t="s">
        <v>48</v>
      </c>
      <c r="GG14" s="11" t="s">
        <v>48</v>
      </c>
      <c r="GH14" s="11" t="s">
        <v>48</v>
      </c>
      <c r="GI14" s="11" t="s">
        <v>48</v>
      </c>
      <c r="GJ14" s="11" t="s">
        <v>48</v>
      </c>
      <c r="GK14" s="11" t="s">
        <v>48</v>
      </c>
      <c r="GL14" s="11" t="s">
        <v>48</v>
      </c>
      <c r="GM14" s="11" t="s">
        <v>48</v>
      </c>
      <c r="GN14" s="11" t="s">
        <v>48</v>
      </c>
      <c r="GO14" s="11" t="s">
        <v>48</v>
      </c>
      <c r="GP14" s="11" t="s">
        <v>48</v>
      </c>
      <c r="GQ14" s="11" t="s">
        <v>48</v>
      </c>
      <c r="GR14" s="11" t="s">
        <v>48</v>
      </c>
      <c r="GS14" s="11" t="s">
        <v>48</v>
      </c>
      <c r="GT14" s="11" t="s">
        <v>48</v>
      </c>
      <c r="GU14" s="11" t="s">
        <v>48</v>
      </c>
      <c r="GV14" s="11" t="s">
        <v>48</v>
      </c>
      <c r="GW14" s="11" t="s">
        <v>48</v>
      </c>
      <c r="GX14" s="11" t="s">
        <v>48</v>
      </c>
      <c r="GY14" s="11" t="s">
        <v>48</v>
      </c>
      <c r="GZ14" s="11" t="s">
        <v>48</v>
      </c>
      <c r="HA14" s="11" t="s">
        <v>48</v>
      </c>
      <c r="HB14" s="11" t="s">
        <v>48</v>
      </c>
      <c r="HC14" s="11" t="s">
        <v>48</v>
      </c>
      <c r="HD14" s="11" t="s">
        <v>48</v>
      </c>
      <c r="HE14" s="11" t="s">
        <v>48</v>
      </c>
      <c r="HF14" s="11" t="s">
        <v>48</v>
      </c>
      <c r="HG14" s="11" t="s">
        <v>48</v>
      </c>
      <c r="HH14" s="11" t="s">
        <v>48</v>
      </c>
      <c r="HI14" s="11" t="s">
        <v>48</v>
      </c>
      <c r="HJ14" s="11" t="s">
        <v>48</v>
      </c>
      <c r="HK14" s="11" t="s">
        <v>48</v>
      </c>
      <c r="HL14" s="11" t="s">
        <v>48</v>
      </c>
      <c r="HM14" s="11" t="s">
        <v>48</v>
      </c>
      <c r="HN14" s="11" t="s">
        <v>48</v>
      </c>
      <c r="HO14" s="11" t="s">
        <v>48</v>
      </c>
      <c r="HP14" s="11" t="s">
        <v>48</v>
      </c>
      <c r="HQ14" s="11" t="s">
        <v>48</v>
      </c>
      <c r="HR14" s="11" t="s">
        <v>48</v>
      </c>
      <c r="HS14" s="11" t="s">
        <v>48</v>
      </c>
      <c r="HT14" s="11" t="s">
        <v>48</v>
      </c>
      <c r="HU14" s="11" t="s">
        <v>48</v>
      </c>
      <c r="HV14" s="11" t="s">
        <v>48</v>
      </c>
      <c r="HW14" s="11" t="s">
        <v>48</v>
      </c>
      <c r="HX14" s="11" t="s">
        <v>48</v>
      </c>
      <c r="HY14" s="11" t="s">
        <v>48</v>
      </c>
    </row>
    <row r="15" spans="1:233" s="1" customFormat="1" x14ac:dyDescent="0.2">
      <c r="A15" s="23"/>
      <c r="B15" s="8">
        <v>43894</v>
      </c>
      <c r="C15" s="11" t="s">
        <v>48</v>
      </c>
      <c r="D15" s="11" t="s">
        <v>48</v>
      </c>
      <c r="E15" s="11" t="s">
        <v>48</v>
      </c>
      <c r="F15" s="11" t="s">
        <v>48</v>
      </c>
      <c r="G15" s="11" t="s">
        <v>48</v>
      </c>
      <c r="H15" s="11" t="s">
        <v>48</v>
      </c>
      <c r="I15" s="11" t="s">
        <v>48</v>
      </c>
      <c r="J15" s="11" t="s">
        <v>48</v>
      </c>
      <c r="K15" s="11" t="s">
        <v>48</v>
      </c>
      <c r="L15" s="11" t="s">
        <v>48</v>
      </c>
      <c r="M15" s="11" t="s">
        <v>48</v>
      </c>
      <c r="N15" s="11" t="s">
        <v>48</v>
      </c>
      <c r="O15" s="11" t="s">
        <v>48</v>
      </c>
      <c r="P15" s="11" t="s">
        <v>48</v>
      </c>
      <c r="Q15" s="11" t="s">
        <v>48</v>
      </c>
      <c r="R15" s="11" t="s">
        <v>48</v>
      </c>
      <c r="S15" s="11" t="s">
        <v>48</v>
      </c>
      <c r="T15" s="11" t="s">
        <v>48</v>
      </c>
      <c r="U15" s="11" t="s">
        <v>48</v>
      </c>
      <c r="V15" s="11" t="s">
        <v>48</v>
      </c>
      <c r="W15" s="11" t="s">
        <v>48</v>
      </c>
      <c r="X15" s="11" t="s">
        <v>48</v>
      </c>
      <c r="Y15" s="11" t="s">
        <v>48</v>
      </c>
      <c r="Z15" s="11" t="s">
        <v>48</v>
      </c>
      <c r="AA15" s="11" t="s">
        <v>48</v>
      </c>
      <c r="AB15" s="11" t="s">
        <v>48</v>
      </c>
      <c r="AC15" s="11" t="s">
        <v>48</v>
      </c>
      <c r="AD15" s="11" t="s">
        <v>48</v>
      </c>
      <c r="AE15" s="11" t="s">
        <v>48</v>
      </c>
      <c r="AF15" s="11" t="s">
        <v>48</v>
      </c>
      <c r="AG15" s="11" t="s">
        <v>48</v>
      </c>
      <c r="AH15" s="11" t="s">
        <v>48</v>
      </c>
      <c r="AI15" s="11" t="s">
        <v>48</v>
      </c>
      <c r="AJ15" s="11" t="s">
        <v>48</v>
      </c>
      <c r="AK15" s="11" t="s">
        <v>48</v>
      </c>
      <c r="AL15" s="11" t="s">
        <v>48</v>
      </c>
      <c r="AM15" s="11" t="s">
        <v>48</v>
      </c>
      <c r="AN15" s="11" t="s">
        <v>48</v>
      </c>
      <c r="AO15" s="11" t="s">
        <v>48</v>
      </c>
      <c r="AP15" s="11" t="s">
        <v>48</v>
      </c>
      <c r="AQ15" s="11" t="s">
        <v>48</v>
      </c>
      <c r="AR15" s="11" t="s">
        <v>48</v>
      </c>
      <c r="AS15" s="11" t="s">
        <v>48</v>
      </c>
      <c r="AT15" s="11" t="s">
        <v>48</v>
      </c>
      <c r="AU15" s="11" t="s">
        <v>48</v>
      </c>
      <c r="AV15" s="11" t="s">
        <v>48</v>
      </c>
      <c r="AW15" s="11" t="s">
        <v>48</v>
      </c>
      <c r="AX15" s="11" t="s">
        <v>48</v>
      </c>
      <c r="AY15" s="11" t="s">
        <v>48</v>
      </c>
      <c r="AZ15" s="11" t="s">
        <v>48</v>
      </c>
      <c r="BA15" s="11" t="s">
        <v>48</v>
      </c>
      <c r="BB15" s="11" t="s">
        <v>48</v>
      </c>
      <c r="BC15" s="11" t="s">
        <v>48</v>
      </c>
      <c r="BD15" s="11" t="s">
        <v>48</v>
      </c>
      <c r="BE15" s="11" t="s">
        <v>48</v>
      </c>
      <c r="BF15" s="11" t="s">
        <v>48</v>
      </c>
      <c r="BG15" s="11" t="s">
        <v>48</v>
      </c>
      <c r="BH15" s="11" t="s">
        <v>48</v>
      </c>
      <c r="BI15" s="11" t="s">
        <v>48</v>
      </c>
      <c r="BJ15" s="11" t="s">
        <v>48</v>
      </c>
      <c r="BK15" s="11" t="s">
        <v>48</v>
      </c>
      <c r="BL15" s="11" t="s">
        <v>48</v>
      </c>
      <c r="BM15" s="11" t="s">
        <v>48</v>
      </c>
      <c r="BN15" s="11" t="s">
        <v>48</v>
      </c>
      <c r="BO15" s="11" t="s">
        <v>48</v>
      </c>
      <c r="BP15" s="11">
        <v>1</v>
      </c>
      <c r="BQ15" s="11" t="s">
        <v>48</v>
      </c>
      <c r="BR15" s="11" t="s">
        <v>48</v>
      </c>
      <c r="BS15" s="11" t="s">
        <v>48</v>
      </c>
      <c r="BT15" s="11" t="s">
        <v>48</v>
      </c>
      <c r="BU15" s="11" t="s">
        <v>48</v>
      </c>
      <c r="BV15" s="11" t="s">
        <v>48</v>
      </c>
      <c r="BW15" s="11" t="s">
        <v>48</v>
      </c>
      <c r="BX15" s="11" t="s">
        <v>48</v>
      </c>
      <c r="BY15" s="11" t="s">
        <v>48</v>
      </c>
      <c r="BZ15" s="11" t="s">
        <v>48</v>
      </c>
      <c r="CA15" s="11" t="s">
        <v>48</v>
      </c>
      <c r="CB15" s="11" t="s">
        <v>48</v>
      </c>
      <c r="CC15" s="11" t="s">
        <v>48</v>
      </c>
      <c r="CD15" s="11" t="s">
        <v>48</v>
      </c>
      <c r="CE15" s="11" t="s">
        <v>48</v>
      </c>
      <c r="CF15" s="11" t="s">
        <v>48</v>
      </c>
      <c r="CG15" s="11" t="s">
        <v>48</v>
      </c>
      <c r="CH15" s="11" t="s">
        <v>48</v>
      </c>
      <c r="CI15" s="11" t="s">
        <v>48</v>
      </c>
      <c r="CJ15" s="11" t="s">
        <v>48</v>
      </c>
      <c r="CK15" s="11" t="s">
        <v>48</v>
      </c>
      <c r="CL15" s="11" t="s">
        <v>48</v>
      </c>
      <c r="CM15" s="11" t="s">
        <v>48</v>
      </c>
      <c r="CN15" s="11" t="s">
        <v>48</v>
      </c>
      <c r="CO15" s="11" t="s">
        <v>48</v>
      </c>
      <c r="CP15" s="11" t="s">
        <v>48</v>
      </c>
      <c r="CQ15" s="11" t="s">
        <v>48</v>
      </c>
      <c r="CR15" s="11" t="s">
        <v>48</v>
      </c>
      <c r="CS15" s="11" t="s">
        <v>48</v>
      </c>
      <c r="CT15" s="11" t="s">
        <v>48</v>
      </c>
      <c r="CU15" s="11" t="s">
        <v>48</v>
      </c>
      <c r="CV15" s="11" t="s">
        <v>48</v>
      </c>
      <c r="CW15" s="11" t="s">
        <v>48</v>
      </c>
      <c r="CX15" s="11" t="s">
        <v>48</v>
      </c>
      <c r="CY15" s="11" t="s">
        <v>48</v>
      </c>
      <c r="CZ15" s="11" t="s">
        <v>48</v>
      </c>
      <c r="DA15" s="11" t="s">
        <v>48</v>
      </c>
      <c r="DB15" s="11" t="s">
        <v>48</v>
      </c>
      <c r="DC15" s="11" t="s">
        <v>48</v>
      </c>
      <c r="DD15" s="11" t="s">
        <v>48</v>
      </c>
      <c r="DE15" s="11" t="s">
        <v>48</v>
      </c>
      <c r="DF15" s="11" t="s">
        <v>48</v>
      </c>
      <c r="DG15" s="11" t="s">
        <v>48</v>
      </c>
      <c r="DH15" s="11" t="s">
        <v>48</v>
      </c>
      <c r="DI15" s="11" t="s">
        <v>48</v>
      </c>
      <c r="DJ15" s="11" t="s">
        <v>48</v>
      </c>
      <c r="DK15" s="11" t="s">
        <v>48</v>
      </c>
      <c r="DL15" s="11" t="s">
        <v>48</v>
      </c>
      <c r="DM15" s="11" t="s">
        <v>48</v>
      </c>
      <c r="DN15" s="11" t="s">
        <v>48</v>
      </c>
      <c r="DO15" s="11" t="s">
        <v>48</v>
      </c>
      <c r="DP15" s="11" t="s">
        <v>48</v>
      </c>
      <c r="DQ15" s="11" t="s">
        <v>48</v>
      </c>
      <c r="DR15" s="11" t="s">
        <v>48</v>
      </c>
      <c r="DS15" s="11" t="s">
        <v>48</v>
      </c>
      <c r="DT15" s="11" t="s">
        <v>48</v>
      </c>
      <c r="DU15" s="11" t="s">
        <v>48</v>
      </c>
      <c r="DV15" s="11" t="s">
        <v>48</v>
      </c>
      <c r="DW15" s="11" t="s">
        <v>48</v>
      </c>
      <c r="DX15" s="11" t="s">
        <v>48</v>
      </c>
      <c r="DY15" s="11" t="s">
        <v>48</v>
      </c>
      <c r="DZ15" s="11" t="s">
        <v>48</v>
      </c>
      <c r="EA15" s="11" t="s">
        <v>48</v>
      </c>
      <c r="EB15" s="11" t="s">
        <v>48</v>
      </c>
      <c r="EC15" s="11" t="s">
        <v>48</v>
      </c>
      <c r="ED15" s="11" t="s">
        <v>48</v>
      </c>
      <c r="EE15" s="11" t="s">
        <v>48</v>
      </c>
      <c r="EF15" s="11" t="s">
        <v>48</v>
      </c>
      <c r="EG15" s="11" t="s">
        <v>48</v>
      </c>
      <c r="EH15" s="11" t="s">
        <v>48</v>
      </c>
      <c r="EI15" s="11" t="s">
        <v>48</v>
      </c>
      <c r="EJ15" s="11" t="s">
        <v>48</v>
      </c>
      <c r="EK15" s="11" t="s">
        <v>48</v>
      </c>
      <c r="EL15" s="11" t="s">
        <v>48</v>
      </c>
      <c r="EM15" s="11" t="s">
        <v>48</v>
      </c>
      <c r="EN15" s="11" t="s">
        <v>48</v>
      </c>
      <c r="EO15" s="11" t="s">
        <v>48</v>
      </c>
      <c r="EP15" s="11" t="s">
        <v>48</v>
      </c>
      <c r="EQ15" s="11" t="s">
        <v>48</v>
      </c>
      <c r="ER15" s="11" t="s">
        <v>48</v>
      </c>
      <c r="ES15" s="11" t="s">
        <v>48</v>
      </c>
      <c r="ET15" s="11" t="s">
        <v>48</v>
      </c>
      <c r="EU15" s="11" t="s">
        <v>48</v>
      </c>
      <c r="EV15" s="11" t="s">
        <v>48</v>
      </c>
      <c r="EW15" s="11" t="s">
        <v>48</v>
      </c>
      <c r="EX15" s="11" t="s">
        <v>48</v>
      </c>
      <c r="EY15" s="11" t="s">
        <v>48</v>
      </c>
      <c r="EZ15" s="11" t="s">
        <v>48</v>
      </c>
      <c r="FA15" s="11" t="s">
        <v>48</v>
      </c>
      <c r="FB15" s="11" t="s">
        <v>48</v>
      </c>
      <c r="FC15" s="11" t="s">
        <v>48</v>
      </c>
      <c r="FD15" s="11" t="s">
        <v>48</v>
      </c>
      <c r="FE15" s="11" t="s">
        <v>48</v>
      </c>
      <c r="FF15" s="11" t="s">
        <v>48</v>
      </c>
      <c r="FG15" s="11" t="s">
        <v>48</v>
      </c>
      <c r="FH15" s="11" t="s">
        <v>48</v>
      </c>
      <c r="FI15" s="11" t="s">
        <v>48</v>
      </c>
      <c r="FJ15" s="11" t="s">
        <v>48</v>
      </c>
      <c r="FK15" s="11" t="s">
        <v>48</v>
      </c>
      <c r="FL15" s="11" t="s">
        <v>48</v>
      </c>
      <c r="FM15" s="11" t="s">
        <v>48</v>
      </c>
      <c r="FN15" s="11" t="s">
        <v>48</v>
      </c>
      <c r="FO15" s="11" t="s">
        <v>48</v>
      </c>
      <c r="FP15" s="11" t="s">
        <v>48</v>
      </c>
      <c r="FQ15" s="11" t="s">
        <v>48</v>
      </c>
      <c r="FR15" s="11" t="s">
        <v>48</v>
      </c>
      <c r="FS15" s="11" t="s">
        <v>48</v>
      </c>
      <c r="FT15" s="11" t="s">
        <v>48</v>
      </c>
      <c r="FU15" s="11" t="s">
        <v>48</v>
      </c>
      <c r="FV15" s="11" t="s">
        <v>48</v>
      </c>
      <c r="FW15" s="11" t="s">
        <v>48</v>
      </c>
      <c r="FX15" s="11" t="s">
        <v>48</v>
      </c>
      <c r="FY15" s="11" t="s">
        <v>48</v>
      </c>
      <c r="FZ15" s="11" t="s">
        <v>48</v>
      </c>
      <c r="GA15" s="11" t="s">
        <v>48</v>
      </c>
      <c r="GB15" s="11" t="s">
        <v>48</v>
      </c>
      <c r="GC15" s="11" t="s">
        <v>48</v>
      </c>
      <c r="GD15" s="11" t="s">
        <v>48</v>
      </c>
      <c r="GE15" s="11" t="s">
        <v>48</v>
      </c>
      <c r="GF15" s="11" t="s">
        <v>48</v>
      </c>
      <c r="GG15" s="11" t="s">
        <v>48</v>
      </c>
      <c r="GH15" s="11" t="s">
        <v>48</v>
      </c>
      <c r="GI15" s="11" t="s">
        <v>48</v>
      </c>
      <c r="GJ15" s="11" t="s">
        <v>48</v>
      </c>
      <c r="GK15" s="11" t="s">
        <v>48</v>
      </c>
      <c r="GL15" s="11" t="s">
        <v>48</v>
      </c>
      <c r="GM15" s="11" t="s">
        <v>48</v>
      </c>
      <c r="GN15" s="11" t="s">
        <v>48</v>
      </c>
      <c r="GO15" s="11" t="s">
        <v>48</v>
      </c>
      <c r="GP15" s="11" t="s">
        <v>48</v>
      </c>
      <c r="GQ15" s="11" t="s">
        <v>48</v>
      </c>
      <c r="GR15" s="11" t="s">
        <v>48</v>
      </c>
      <c r="GS15" s="11" t="s">
        <v>48</v>
      </c>
      <c r="GT15" s="11" t="s">
        <v>48</v>
      </c>
      <c r="GU15" s="11" t="s">
        <v>48</v>
      </c>
      <c r="GV15" s="11" t="s">
        <v>48</v>
      </c>
      <c r="GW15" s="11" t="s">
        <v>48</v>
      </c>
      <c r="GX15" s="11" t="s">
        <v>48</v>
      </c>
      <c r="GY15" s="11" t="s">
        <v>48</v>
      </c>
      <c r="GZ15" s="11" t="s">
        <v>48</v>
      </c>
      <c r="HA15" s="11" t="s">
        <v>48</v>
      </c>
      <c r="HB15" s="11" t="s">
        <v>48</v>
      </c>
      <c r="HC15" s="11" t="s">
        <v>48</v>
      </c>
      <c r="HD15" s="11" t="s">
        <v>48</v>
      </c>
      <c r="HE15" s="11" t="s">
        <v>48</v>
      </c>
      <c r="HF15" s="11" t="s">
        <v>48</v>
      </c>
      <c r="HG15" s="11" t="s">
        <v>48</v>
      </c>
      <c r="HH15" s="11" t="s">
        <v>48</v>
      </c>
      <c r="HI15" s="11" t="s">
        <v>48</v>
      </c>
      <c r="HJ15" s="11" t="s">
        <v>48</v>
      </c>
      <c r="HK15" s="11" t="s">
        <v>48</v>
      </c>
      <c r="HL15" s="11" t="s">
        <v>48</v>
      </c>
      <c r="HM15" s="11" t="s">
        <v>48</v>
      </c>
      <c r="HN15" s="11" t="s">
        <v>48</v>
      </c>
      <c r="HO15" s="11" t="s">
        <v>48</v>
      </c>
      <c r="HP15" s="11" t="s">
        <v>48</v>
      </c>
      <c r="HQ15" s="11" t="s">
        <v>48</v>
      </c>
      <c r="HR15" s="11" t="s">
        <v>48</v>
      </c>
      <c r="HS15" s="11" t="s">
        <v>48</v>
      </c>
      <c r="HT15" s="11" t="s">
        <v>48</v>
      </c>
      <c r="HU15" s="11" t="s">
        <v>48</v>
      </c>
      <c r="HV15" s="11" t="s">
        <v>48</v>
      </c>
      <c r="HW15" s="11" t="s">
        <v>48</v>
      </c>
      <c r="HX15" s="11" t="s">
        <v>48</v>
      </c>
      <c r="HY15" s="11" t="s">
        <v>48</v>
      </c>
    </row>
    <row r="16" spans="1:233" s="1" customFormat="1" x14ac:dyDescent="0.2">
      <c r="A16" s="23"/>
      <c r="B16" s="8">
        <v>43895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  <c r="I16" s="11" t="s">
        <v>48</v>
      </c>
      <c r="J16" s="11" t="s">
        <v>48</v>
      </c>
      <c r="K16" s="11" t="s">
        <v>48</v>
      </c>
      <c r="L16" s="11" t="s">
        <v>48</v>
      </c>
      <c r="M16" s="11" t="s">
        <v>48</v>
      </c>
      <c r="N16" s="11" t="s">
        <v>48</v>
      </c>
      <c r="O16" s="11" t="s">
        <v>48</v>
      </c>
      <c r="P16" s="11" t="s">
        <v>48</v>
      </c>
      <c r="Q16" s="11" t="s">
        <v>48</v>
      </c>
      <c r="R16" s="11" t="s">
        <v>48</v>
      </c>
      <c r="S16" s="11" t="s">
        <v>48</v>
      </c>
      <c r="T16" s="11" t="s">
        <v>48</v>
      </c>
      <c r="U16" s="11" t="s">
        <v>48</v>
      </c>
      <c r="V16" s="11" t="s">
        <v>48</v>
      </c>
      <c r="W16" s="11" t="s">
        <v>48</v>
      </c>
      <c r="X16" s="11" t="s">
        <v>48</v>
      </c>
      <c r="Y16" s="11" t="s">
        <v>48</v>
      </c>
      <c r="Z16" s="11" t="s">
        <v>48</v>
      </c>
      <c r="AA16" s="11" t="s">
        <v>48</v>
      </c>
      <c r="AB16" s="11" t="s">
        <v>48</v>
      </c>
      <c r="AC16" s="11" t="s">
        <v>48</v>
      </c>
      <c r="AD16" s="11" t="s">
        <v>48</v>
      </c>
      <c r="AE16" s="11" t="s">
        <v>48</v>
      </c>
      <c r="AF16" s="11" t="s">
        <v>48</v>
      </c>
      <c r="AG16" s="11" t="s">
        <v>48</v>
      </c>
      <c r="AH16" s="11" t="s">
        <v>48</v>
      </c>
      <c r="AI16" s="11" t="s">
        <v>48</v>
      </c>
      <c r="AJ16" s="11" t="s">
        <v>48</v>
      </c>
      <c r="AK16" s="11" t="s">
        <v>48</v>
      </c>
      <c r="AL16" s="11" t="s">
        <v>48</v>
      </c>
      <c r="AM16" s="11" t="s">
        <v>48</v>
      </c>
      <c r="AN16" s="11" t="s">
        <v>48</v>
      </c>
      <c r="AO16" s="11" t="s">
        <v>48</v>
      </c>
      <c r="AP16" s="11" t="s">
        <v>48</v>
      </c>
      <c r="AQ16" s="11" t="s">
        <v>48</v>
      </c>
      <c r="AR16" s="11" t="s">
        <v>48</v>
      </c>
      <c r="AS16" s="11" t="s">
        <v>48</v>
      </c>
      <c r="AT16" s="11" t="s">
        <v>48</v>
      </c>
      <c r="AU16" s="11" t="s">
        <v>48</v>
      </c>
      <c r="AV16" s="11" t="s">
        <v>48</v>
      </c>
      <c r="AW16" s="11" t="s">
        <v>48</v>
      </c>
      <c r="AX16" s="11" t="s">
        <v>48</v>
      </c>
      <c r="AY16" s="11" t="s">
        <v>48</v>
      </c>
      <c r="AZ16" s="11" t="s">
        <v>48</v>
      </c>
      <c r="BA16" s="11" t="s">
        <v>48</v>
      </c>
      <c r="BB16" s="11" t="s">
        <v>48</v>
      </c>
      <c r="BC16" s="11" t="s">
        <v>48</v>
      </c>
      <c r="BD16" s="11" t="s">
        <v>48</v>
      </c>
      <c r="BE16" s="11" t="s">
        <v>48</v>
      </c>
      <c r="BF16" s="11" t="s">
        <v>48</v>
      </c>
      <c r="BG16" s="11" t="s">
        <v>48</v>
      </c>
      <c r="BH16" s="11" t="s">
        <v>48</v>
      </c>
      <c r="BI16" s="11" t="s">
        <v>48</v>
      </c>
      <c r="BJ16" s="11" t="s">
        <v>48</v>
      </c>
      <c r="BK16" s="11" t="s">
        <v>48</v>
      </c>
      <c r="BL16" s="11" t="s">
        <v>48</v>
      </c>
      <c r="BM16" s="11" t="s">
        <v>48</v>
      </c>
      <c r="BN16" s="11" t="s">
        <v>48</v>
      </c>
      <c r="BO16" s="11" t="s">
        <v>48</v>
      </c>
      <c r="BP16" s="11">
        <v>1</v>
      </c>
      <c r="BQ16" s="11" t="s">
        <v>48</v>
      </c>
      <c r="BR16" s="11" t="s">
        <v>48</v>
      </c>
      <c r="BS16" s="11" t="s">
        <v>48</v>
      </c>
      <c r="BT16" s="11" t="s">
        <v>48</v>
      </c>
      <c r="BU16" s="11" t="s">
        <v>48</v>
      </c>
      <c r="BV16" s="11" t="s">
        <v>48</v>
      </c>
      <c r="BW16" s="11" t="s">
        <v>48</v>
      </c>
      <c r="BX16" s="11" t="s">
        <v>48</v>
      </c>
      <c r="BY16" s="11" t="s">
        <v>48</v>
      </c>
      <c r="BZ16" s="11" t="s">
        <v>48</v>
      </c>
      <c r="CA16" s="11" t="s">
        <v>48</v>
      </c>
      <c r="CB16" s="11" t="s">
        <v>48</v>
      </c>
      <c r="CC16" s="11" t="s">
        <v>48</v>
      </c>
      <c r="CD16" s="11" t="s">
        <v>48</v>
      </c>
      <c r="CE16" s="11" t="s">
        <v>48</v>
      </c>
      <c r="CF16" s="11" t="s">
        <v>48</v>
      </c>
      <c r="CG16" s="11" t="s">
        <v>48</v>
      </c>
      <c r="CH16" s="11" t="s">
        <v>48</v>
      </c>
      <c r="CI16" s="11" t="s">
        <v>48</v>
      </c>
      <c r="CJ16" s="11" t="s">
        <v>48</v>
      </c>
      <c r="CK16" s="11" t="s">
        <v>48</v>
      </c>
      <c r="CL16" s="11" t="s">
        <v>48</v>
      </c>
      <c r="CM16" s="11" t="s">
        <v>48</v>
      </c>
      <c r="CN16" s="11" t="s">
        <v>48</v>
      </c>
      <c r="CO16" s="11" t="s">
        <v>48</v>
      </c>
      <c r="CP16" s="11" t="s">
        <v>48</v>
      </c>
      <c r="CQ16" s="11" t="s">
        <v>48</v>
      </c>
      <c r="CR16" s="11" t="s">
        <v>48</v>
      </c>
      <c r="CS16" s="11" t="s">
        <v>48</v>
      </c>
      <c r="CT16" s="11" t="s">
        <v>48</v>
      </c>
      <c r="CU16" s="11" t="s">
        <v>48</v>
      </c>
      <c r="CV16" s="11" t="s">
        <v>48</v>
      </c>
      <c r="CW16" s="11" t="s">
        <v>48</v>
      </c>
      <c r="CX16" s="11" t="s">
        <v>48</v>
      </c>
      <c r="CY16" s="11" t="s">
        <v>48</v>
      </c>
      <c r="CZ16" s="11" t="s">
        <v>48</v>
      </c>
      <c r="DA16" s="11" t="s">
        <v>48</v>
      </c>
      <c r="DB16" s="11" t="s">
        <v>48</v>
      </c>
      <c r="DC16" s="11" t="s">
        <v>48</v>
      </c>
      <c r="DD16" s="11" t="s">
        <v>48</v>
      </c>
      <c r="DE16" s="11" t="s">
        <v>48</v>
      </c>
      <c r="DF16" s="11" t="s">
        <v>48</v>
      </c>
      <c r="DG16" s="11" t="s">
        <v>48</v>
      </c>
      <c r="DH16" s="11" t="s">
        <v>48</v>
      </c>
      <c r="DI16" s="11" t="s">
        <v>48</v>
      </c>
      <c r="DJ16" s="11" t="s">
        <v>48</v>
      </c>
      <c r="DK16" s="11" t="s">
        <v>48</v>
      </c>
      <c r="DL16" s="11" t="s">
        <v>48</v>
      </c>
      <c r="DM16" s="11" t="s">
        <v>48</v>
      </c>
      <c r="DN16" s="11" t="s">
        <v>48</v>
      </c>
      <c r="DO16" s="11" t="s">
        <v>48</v>
      </c>
      <c r="DP16" s="11" t="s">
        <v>48</v>
      </c>
      <c r="DQ16" s="11" t="s">
        <v>48</v>
      </c>
      <c r="DR16" s="11" t="s">
        <v>48</v>
      </c>
      <c r="DS16" s="11" t="s">
        <v>48</v>
      </c>
      <c r="DT16" s="11" t="s">
        <v>48</v>
      </c>
      <c r="DU16" s="11" t="s">
        <v>48</v>
      </c>
      <c r="DV16" s="11" t="s">
        <v>48</v>
      </c>
      <c r="DW16" s="11" t="s">
        <v>48</v>
      </c>
      <c r="DX16" s="11" t="s">
        <v>48</v>
      </c>
      <c r="DY16" s="11" t="s">
        <v>48</v>
      </c>
      <c r="DZ16" s="11" t="s">
        <v>48</v>
      </c>
      <c r="EA16" s="11" t="s">
        <v>48</v>
      </c>
      <c r="EB16" s="11" t="s">
        <v>48</v>
      </c>
      <c r="EC16" s="11" t="s">
        <v>48</v>
      </c>
      <c r="ED16" s="11" t="s">
        <v>48</v>
      </c>
      <c r="EE16" s="11" t="s">
        <v>48</v>
      </c>
      <c r="EF16" s="11" t="s">
        <v>48</v>
      </c>
      <c r="EG16" s="11" t="s">
        <v>48</v>
      </c>
      <c r="EH16" s="11" t="s">
        <v>48</v>
      </c>
      <c r="EI16" s="11" t="s">
        <v>48</v>
      </c>
      <c r="EJ16" s="11" t="s">
        <v>48</v>
      </c>
      <c r="EK16" s="11" t="s">
        <v>48</v>
      </c>
      <c r="EL16" s="11" t="s">
        <v>48</v>
      </c>
      <c r="EM16" s="11" t="s">
        <v>48</v>
      </c>
      <c r="EN16" s="11" t="s">
        <v>48</v>
      </c>
      <c r="EO16" s="11" t="s">
        <v>48</v>
      </c>
      <c r="EP16" s="11" t="s">
        <v>48</v>
      </c>
      <c r="EQ16" s="11" t="s">
        <v>48</v>
      </c>
      <c r="ER16" s="11" t="s">
        <v>48</v>
      </c>
      <c r="ES16" s="11" t="s">
        <v>48</v>
      </c>
      <c r="ET16" s="11" t="s">
        <v>48</v>
      </c>
      <c r="EU16" s="11" t="s">
        <v>48</v>
      </c>
      <c r="EV16" s="11" t="s">
        <v>48</v>
      </c>
      <c r="EW16" s="11" t="s">
        <v>48</v>
      </c>
      <c r="EX16" s="11" t="s">
        <v>48</v>
      </c>
      <c r="EY16" s="11" t="s">
        <v>48</v>
      </c>
      <c r="EZ16" s="11" t="s">
        <v>48</v>
      </c>
      <c r="FA16" s="11" t="s">
        <v>48</v>
      </c>
      <c r="FB16" s="11" t="s">
        <v>48</v>
      </c>
      <c r="FC16" s="11" t="s">
        <v>48</v>
      </c>
      <c r="FD16" s="11" t="s">
        <v>48</v>
      </c>
      <c r="FE16" s="11" t="s">
        <v>48</v>
      </c>
      <c r="FF16" s="11" t="s">
        <v>48</v>
      </c>
      <c r="FG16" s="11" t="s">
        <v>48</v>
      </c>
      <c r="FH16" s="11" t="s">
        <v>48</v>
      </c>
      <c r="FI16" s="11" t="s">
        <v>48</v>
      </c>
      <c r="FJ16" s="11" t="s">
        <v>48</v>
      </c>
      <c r="FK16" s="11" t="s">
        <v>48</v>
      </c>
      <c r="FL16" s="11" t="s">
        <v>48</v>
      </c>
      <c r="FM16" s="11" t="s">
        <v>48</v>
      </c>
      <c r="FN16" s="11" t="s">
        <v>48</v>
      </c>
      <c r="FO16" s="11" t="s">
        <v>48</v>
      </c>
      <c r="FP16" s="11" t="s">
        <v>48</v>
      </c>
      <c r="FQ16" s="11" t="s">
        <v>48</v>
      </c>
      <c r="FR16" s="11" t="s">
        <v>48</v>
      </c>
      <c r="FS16" s="11" t="s">
        <v>48</v>
      </c>
      <c r="FT16" s="11" t="s">
        <v>48</v>
      </c>
      <c r="FU16" s="11" t="s">
        <v>48</v>
      </c>
      <c r="FV16" s="11" t="s">
        <v>48</v>
      </c>
      <c r="FW16" s="11" t="s">
        <v>48</v>
      </c>
      <c r="FX16" s="11" t="s">
        <v>48</v>
      </c>
      <c r="FY16" s="11" t="s">
        <v>48</v>
      </c>
      <c r="FZ16" s="11" t="s">
        <v>48</v>
      </c>
      <c r="GA16" s="11" t="s">
        <v>48</v>
      </c>
      <c r="GB16" s="11" t="s">
        <v>48</v>
      </c>
      <c r="GC16" s="11" t="s">
        <v>48</v>
      </c>
      <c r="GD16" s="11" t="s">
        <v>48</v>
      </c>
      <c r="GE16" s="11" t="s">
        <v>48</v>
      </c>
      <c r="GF16" s="11" t="s">
        <v>48</v>
      </c>
      <c r="GG16" s="11" t="s">
        <v>48</v>
      </c>
      <c r="GH16" s="11" t="s">
        <v>48</v>
      </c>
      <c r="GI16" s="11" t="s">
        <v>48</v>
      </c>
      <c r="GJ16" s="11" t="s">
        <v>48</v>
      </c>
      <c r="GK16" s="11" t="s">
        <v>48</v>
      </c>
      <c r="GL16" s="11" t="s">
        <v>48</v>
      </c>
      <c r="GM16" s="11" t="s">
        <v>48</v>
      </c>
      <c r="GN16" s="11" t="s">
        <v>48</v>
      </c>
      <c r="GO16" s="11" t="s">
        <v>48</v>
      </c>
      <c r="GP16" s="11" t="s">
        <v>48</v>
      </c>
      <c r="GQ16" s="11" t="s">
        <v>48</v>
      </c>
      <c r="GR16" s="11" t="s">
        <v>48</v>
      </c>
      <c r="GS16" s="11" t="s">
        <v>48</v>
      </c>
      <c r="GT16" s="11" t="s">
        <v>48</v>
      </c>
      <c r="GU16" s="11" t="s">
        <v>48</v>
      </c>
      <c r="GV16" s="11" t="s">
        <v>48</v>
      </c>
      <c r="GW16" s="11" t="s">
        <v>48</v>
      </c>
      <c r="GX16" s="11" t="s">
        <v>48</v>
      </c>
      <c r="GY16" s="11" t="s">
        <v>48</v>
      </c>
      <c r="GZ16" s="11" t="s">
        <v>48</v>
      </c>
      <c r="HA16" s="11" t="s">
        <v>48</v>
      </c>
      <c r="HB16" s="11" t="s">
        <v>48</v>
      </c>
      <c r="HC16" s="11" t="s">
        <v>48</v>
      </c>
      <c r="HD16" s="11" t="s">
        <v>48</v>
      </c>
      <c r="HE16" s="11" t="s">
        <v>48</v>
      </c>
      <c r="HF16" s="11" t="s">
        <v>48</v>
      </c>
      <c r="HG16" s="11" t="s">
        <v>48</v>
      </c>
      <c r="HH16" s="11" t="s">
        <v>48</v>
      </c>
      <c r="HI16" s="11" t="s">
        <v>48</v>
      </c>
      <c r="HJ16" s="11" t="s">
        <v>48</v>
      </c>
      <c r="HK16" s="11" t="s">
        <v>48</v>
      </c>
      <c r="HL16" s="11" t="s">
        <v>48</v>
      </c>
      <c r="HM16" s="11" t="s">
        <v>48</v>
      </c>
      <c r="HN16" s="11" t="s">
        <v>48</v>
      </c>
      <c r="HO16" s="11" t="s">
        <v>48</v>
      </c>
      <c r="HP16" s="11" t="s">
        <v>48</v>
      </c>
      <c r="HQ16" s="11" t="s">
        <v>48</v>
      </c>
      <c r="HR16" s="11" t="s">
        <v>48</v>
      </c>
      <c r="HS16" s="11" t="s">
        <v>48</v>
      </c>
      <c r="HT16" s="11" t="s">
        <v>48</v>
      </c>
      <c r="HU16" s="11" t="s">
        <v>48</v>
      </c>
      <c r="HV16" s="11" t="s">
        <v>48</v>
      </c>
      <c r="HW16" s="11" t="s">
        <v>48</v>
      </c>
      <c r="HX16" s="11" t="s">
        <v>48</v>
      </c>
      <c r="HY16" s="11" t="s">
        <v>48</v>
      </c>
    </row>
    <row r="17" spans="1:233" s="1" customFormat="1" x14ac:dyDescent="0.2">
      <c r="A17" s="23"/>
      <c r="B17" s="8">
        <v>43896</v>
      </c>
      <c r="C17" s="11" t="s">
        <v>48</v>
      </c>
      <c r="D17" s="11" t="s">
        <v>48</v>
      </c>
      <c r="E17" s="11" t="s">
        <v>48</v>
      </c>
      <c r="F17" s="11" t="s">
        <v>48</v>
      </c>
      <c r="G17" s="11" t="s">
        <v>48</v>
      </c>
      <c r="H17" s="11" t="s">
        <v>48</v>
      </c>
      <c r="I17" s="11" t="s">
        <v>48</v>
      </c>
      <c r="J17" s="11" t="s">
        <v>48</v>
      </c>
      <c r="K17" s="11" t="s">
        <v>48</v>
      </c>
      <c r="L17" s="11" t="s">
        <v>48</v>
      </c>
      <c r="M17" s="11" t="s">
        <v>48</v>
      </c>
      <c r="N17" s="11" t="s">
        <v>48</v>
      </c>
      <c r="O17" s="11" t="s">
        <v>48</v>
      </c>
      <c r="P17" s="11" t="s">
        <v>48</v>
      </c>
      <c r="Q17" s="11" t="s">
        <v>48</v>
      </c>
      <c r="R17" s="11" t="s">
        <v>48</v>
      </c>
      <c r="S17" s="11" t="s">
        <v>48</v>
      </c>
      <c r="T17" s="11" t="s">
        <v>48</v>
      </c>
      <c r="U17" s="11" t="s">
        <v>48</v>
      </c>
      <c r="V17" s="11" t="s">
        <v>48</v>
      </c>
      <c r="W17" s="11" t="s">
        <v>48</v>
      </c>
      <c r="X17" s="11" t="s">
        <v>48</v>
      </c>
      <c r="Y17" s="11" t="s">
        <v>48</v>
      </c>
      <c r="Z17" s="11" t="s">
        <v>48</v>
      </c>
      <c r="AA17" s="11" t="s">
        <v>48</v>
      </c>
      <c r="AB17" s="11" t="s">
        <v>48</v>
      </c>
      <c r="AC17" s="11" t="s">
        <v>48</v>
      </c>
      <c r="AD17" s="11" t="s">
        <v>48</v>
      </c>
      <c r="AE17" s="11" t="s">
        <v>48</v>
      </c>
      <c r="AF17" s="11" t="s">
        <v>48</v>
      </c>
      <c r="AG17" s="11" t="s">
        <v>48</v>
      </c>
      <c r="AH17" s="11" t="s">
        <v>48</v>
      </c>
      <c r="AI17" s="11" t="s">
        <v>48</v>
      </c>
      <c r="AJ17" s="11" t="s">
        <v>48</v>
      </c>
      <c r="AK17" s="11" t="s">
        <v>48</v>
      </c>
      <c r="AL17" s="11" t="s">
        <v>48</v>
      </c>
      <c r="AM17" s="11" t="s">
        <v>48</v>
      </c>
      <c r="AN17" s="11" t="s">
        <v>48</v>
      </c>
      <c r="AO17" s="11" t="s">
        <v>48</v>
      </c>
      <c r="AP17" s="11" t="s">
        <v>48</v>
      </c>
      <c r="AQ17" s="11" t="s">
        <v>48</v>
      </c>
      <c r="AR17" s="11" t="s">
        <v>48</v>
      </c>
      <c r="AS17" s="11" t="s">
        <v>48</v>
      </c>
      <c r="AT17" s="11" t="s">
        <v>48</v>
      </c>
      <c r="AU17" s="11" t="s">
        <v>48</v>
      </c>
      <c r="AV17" s="11" t="s">
        <v>48</v>
      </c>
      <c r="AW17" s="11" t="s">
        <v>48</v>
      </c>
      <c r="AX17" s="11" t="s">
        <v>48</v>
      </c>
      <c r="AY17" s="11" t="s">
        <v>48</v>
      </c>
      <c r="AZ17" s="11" t="s">
        <v>48</v>
      </c>
      <c r="BA17" s="11" t="s">
        <v>48</v>
      </c>
      <c r="BB17" s="11" t="s">
        <v>48</v>
      </c>
      <c r="BC17" s="11" t="s">
        <v>48</v>
      </c>
      <c r="BD17" s="11" t="s">
        <v>48</v>
      </c>
      <c r="BE17" s="11" t="s">
        <v>48</v>
      </c>
      <c r="BF17" s="11" t="s">
        <v>48</v>
      </c>
      <c r="BG17" s="11" t="s">
        <v>48</v>
      </c>
      <c r="BH17" s="11" t="s">
        <v>48</v>
      </c>
      <c r="BI17" s="11" t="s">
        <v>48</v>
      </c>
      <c r="BJ17" s="11" t="s">
        <v>48</v>
      </c>
      <c r="BK17" s="11" t="s">
        <v>48</v>
      </c>
      <c r="BL17" s="11" t="s">
        <v>48</v>
      </c>
      <c r="BM17" s="11" t="s">
        <v>48</v>
      </c>
      <c r="BN17" s="11" t="s">
        <v>48</v>
      </c>
      <c r="BO17" s="11" t="s">
        <v>48</v>
      </c>
      <c r="BP17" s="11">
        <v>2</v>
      </c>
      <c r="BQ17" s="11" t="s">
        <v>48</v>
      </c>
      <c r="BR17" s="11" t="s">
        <v>48</v>
      </c>
      <c r="BS17" s="11" t="s">
        <v>48</v>
      </c>
      <c r="BT17" s="11" t="s">
        <v>48</v>
      </c>
      <c r="BU17" s="11" t="s">
        <v>48</v>
      </c>
      <c r="BV17" s="11" t="s">
        <v>48</v>
      </c>
      <c r="BW17" s="11" t="s">
        <v>48</v>
      </c>
      <c r="BX17" s="11" t="s">
        <v>48</v>
      </c>
      <c r="BY17" s="11" t="s">
        <v>48</v>
      </c>
      <c r="BZ17" s="11" t="s">
        <v>48</v>
      </c>
      <c r="CA17" s="11" t="s">
        <v>48</v>
      </c>
      <c r="CB17" s="11" t="s">
        <v>48</v>
      </c>
      <c r="CC17" s="11" t="s">
        <v>48</v>
      </c>
      <c r="CD17" s="11" t="s">
        <v>48</v>
      </c>
      <c r="CE17" s="11" t="s">
        <v>48</v>
      </c>
      <c r="CF17" s="11" t="s">
        <v>48</v>
      </c>
      <c r="CG17" s="11" t="s">
        <v>48</v>
      </c>
      <c r="CH17" s="11" t="s">
        <v>48</v>
      </c>
      <c r="CI17" s="11" t="s">
        <v>48</v>
      </c>
      <c r="CJ17" s="11" t="s">
        <v>48</v>
      </c>
      <c r="CK17" s="11" t="s">
        <v>48</v>
      </c>
      <c r="CL17" s="11" t="s">
        <v>48</v>
      </c>
      <c r="CM17" s="11" t="s">
        <v>48</v>
      </c>
      <c r="CN17" s="11" t="s">
        <v>48</v>
      </c>
      <c r="CO17" s="11" t="s">
        <v>48</v>
      </c>
      <c r="CP17" s="11" t="s">
        <v>48</v>
      </c>
      <c r="CQ17" s="11" t="s">
        <v>48</v>
      </c>
      <c r="CR17" s="11" t="s">
        <v>48</v>
      </c>
      <c r="CS17" s="11" t="s">
        <v>48</v>
      </c>
      <c r="CT17" s="11" t="s">
        <v>48</v>
      </c>
      <c r="CU17" s="11" t="s">
        <v>48</v>
      </c>
      <c r="CV17" s="11" t="s">
        <v>48</v>
      </c>
      <c r="CW17" s="11" t="s">
        <v>48</v>
      </c>
      <c r="CX17" s="11" t="s">
        <v>48</v>
      </c>
      <c r="CY17" s="11" t="s">
        <v>48</v>
      </c>
      <c r="CZ17" s="11" t="s">
        <v>48</v>
      </c>
      <c r="DA17" s="11" t="s">
        <v>48</v>
      </c>
      <c r="DB17" s="11" t="s">
        <v>48</v>
      </c>
      <c r="DC17" s="11" t="s">
        <v>48</v>
      </c>
      <c r="DD17" s="11" t="s">
        <v>48</v>
      </c>
      <c r="DE17" s="11" t="s">
        <v>48</v>
      </c>
      <c r="DF17" s="11" t="s">
        <v>48</v>
      </c>
      <c r="DG17" s="11" t="s">
        <v>48</v>
      </c>
      <c r="DH17" s="11" t="s">
        <v>48</v>
      </c>
      <c r="DI17" s="11" t="s">
        <v>48</v>
      </c>
      <c r="DJ17" s="11" t="s">
        <v>48</v>
      </c>
      <c r="DK17" s="11" t="s">
        <v>48</v>
      </c>
      <c r="DL17" s="11" t="s">
        <v>48</v>
      </c>
      <c r="DM17" s="11" t="s">
        <v>48</v>
      </c>
      <c r="DN17" s="11" t="s">
        <v>48</v>
      </c>
      <c r="DO17" s="11" t="s">
        <v>48</v>
      </c>
      <c r="DP17" s="11" t="s">
        <v>48</v>
      </c>
      <c r="DQ17" s="11" t="s">
        <v>48</v>
      </c>
      <c r="DR17" s="11" t="s">
        <v>48</v>
      </c>
      <c r="DS17" s="11" t="s">
        <v>48</v>
      </c>
      <c r="DT17" s="11" t="s">
        <v>48</v>
      </c>
      <c r="DU17" s="11" t="s">
        <v>48</v>
      </c>
      <c r="DV17" s="11" t="s">
        <v>48</v>
      </c>
      <c r="DW17" s="11" t="s">
        <v>48</v>
      </c>
      <c r="DX17" s="11" t="s">
        <v>48</v>
      </c>
      <c r="DY17" s="11" t="s">
        <v>48</v>
      </c>
      <c r="DZ17" s="11" t="s">
        <v>48</v>
      </c>
      <c r="EA17" s="11" t="s">
        <v>48</v>
      </c>
      <c r="EB17" s="11" t="s">
        <v>48</v>
      </c>
      <c r="EC17" s="11" t="s">
        <v>48</v>
      </c>
      <c r="ED17" s="11" t="s">
        <v>48</v>
      </c>
      <c r="EE17" s="11" t="s">
        <v>48</v>
      </c>
      <c r="EF17" s="11" t="s">
        <v>48</v>
      </c>
      <c r="EG17" s="11" t="s">
        <v>48</v>
      </c>
      <c r="EH17" s="11" t="s">
        <v>48</v>
      </c>
      <c r="EI17" s="11" t="s">
        <v>48</v>
      </c>
      <c r="EJ17" s="11" t="s">
        <v>48</v>
      </c>
      <c r="EK17" s="11" t="s">
        <v>48</v>
      </c>
      <c r="EL17" s="11" t="s">
        <v>48</v>
      </c>
      <c r="EM17" s="11" t="s">
        <v>48</v>
      </c>
      <c r="EN17" s="11" t="s">
        <v>48</v>
      </c>
      <c r="EO17" s="11" t="s">
        <v>48</v>
      </c>
      <c r="EP17" s="11" t="s">
        <v>48</v>
      </c>
      <c r="EQ17" s="11" t="s">
        <v>48</v>
      </c>
      <c r="ER17" s="11" t="s">
        <v>48</v>
      </c>
      <c r="ES17" s="11" t="s">
        <v>48</v>
      </c>
      <c r="ET17" s="11" t="s">
        <v>48</v>
      </c>
      <c r="EU17" s="11" t="s">
        <v>48</v>
      </c>
      <c r="EV17" s="11" t="s">
        <v>48</v>
      </c>
      <c r="EW17" s="11" t="s">
        <v>48</v>
      </c>
      <c r="EX17" s="11" t="s">
        <v>48</v>
      </c>
      <c r="EY17" s="11" t="s">
        <v>48</v>
      </c>
      <c r="EZ17" s="11" t="s">
        <v>48</v>
      </c>
      <c r="FA17" s="11" t="s">
        <v>48</v>
      </c>
      <c r="FB17" s="11" t="s">
        <v>48</v>
      </c>
      <c r="FC17" s="11" t="s">
        <v>48</v>
      </c>
      <c r="FD17" s="11" t="s">
        <v>48</v>
      </c>
      <c r="FE17" s="11" t="s">
        <v>48</v>
      </c>
      <c r="FF17" s="11" t="s">
        <v>48</v>
      </c>
      <c r="FG17" s="11" t="s">
        <v>48</v>
      </c>
      <c r="FH17" s="11" t="s">
        <v>48</v>
      </c>
      <c r="FI17" s="11" t="s">
        <v>48</v>
      </c>
      <c r="FJ17" s="11" t="s">
        <v>48</v>
      </c>
      <c r="FK17" s="11" t="s">
        <v>48</v>
      </c>
      <c r="FL17" s="11" t="s">
        <v>48</v>
      </c>
      <c r="FM17" s="11" t="s">
        <v>48</v>
      </c>
      <c r="FN17" s="11" t="s">
        <v>48</v>
      </c>
      <c r="FO17" s="11" t="s">
        <v>48</v>
      </c>
      <c r="FP17" s="11" t="s">
        <v>48</v>
      </c>
      <c r="FQ17" s="11" t="s">
        <v>48</v>
      </c>
      <c r="FR17" s="11" t="s">
        <v>48</v>
      </c>
      <c r="FS17" s="11" t="s">
        <v>48</v>
      </c>
      <c r="FT17" s="11" t="s">
        <v>48</v>
      </c>
      <c r="FU17" s="11" t="s">
        <v>48</v>
      </c>
      <c r="FV17" s="11" t="s">
        <v>48</v>
      </c>
      <c r="FW17" s="11" t="s">
        <v>48</v>
      </c>
      <c r="FX17" s="11" t="s">
        <v>48</v>
      </c>
      <c r="FY17" s="11" t="s">
        <v>48</v>
      </c>
      <c r="FZ17" s="11" t="s">
        <v>48</v>
      </c>
      <c r="GA17" s="11" t="s">
        <v>48</v>
      </c>
      <c r="GB17" s="11" t="s">
        <v>48</v>
      </c>
      <c r="GC17" s="11" t="s">
        <v>48</v>
      </c>
      <c r="GD17" s="11" t="s">
        <v>48</v>
      </c>
      <c r="GE17" s="11" t="s">
        <v>48</v>
      </c>
      <c r="GF17" s="11" t="s">
        <v>48</v>
      </c>
      <c r="GG17" s="11" t="s">
        <v>48</v>
      </c>
      <c r="GH17" s="11" t="s">
        <v>48</v>
      </c>
      <c r="GI17" s="11" t="s">
        <v>48</v>
      </c>
      <c r="GJ17" s="11" t="s">
        <v>48</v>
      </c>
      <c r="GK17" s="11" t="s">
        <v>48</v>
      </c>
      <c r="GL17" s="11" t="s">
        <v>48</v>
      </c>
      <c r="GM17" s="11" t="s">
        <v>48</v>
      </c>
      <c r="GN17" s="11" t="s">
        <v>48</v>
      </c>
      <c r="GO17" s="11" t="s">
        <v>48</v>
      </c>
      <c r="GP17" s="11" t="s">
        <v>48</v>
      </c>
      <c r="GQ17" s="11" t="s">
        <v>48</v>
      </c>
      <c r="GR17" s="11" t="s">
        <v>48</v>
      </c>
      <c r="GS17" s="11" t="s">
        <v>48</v>
      </c>
      <c r="GT17" s="11" t="s">
        <v>48</v>
      </c>
      <c r="GU17" s="11" t="s">
        <v>48</v>
      </c>
      <c r="GV17" s="11" t="s">
        <v>48</v>
      </c>
      <c r="GW17" s="11" t="s">
        <v>48</v>
      </c>
      <c r="GX17" s="11" t="s">
        <v>48</v>
      </c>
      <c r="GY17" s="11" t="s">
        <v>48</v>
      </c>
      <c r="GZ17" s="11" t="s">
        <v>48</v>
      </c>
      <c r="HA17" s="11" t="s">
        <v>48</v>
      </c>
      <c r="HB17" s="11" t="s">
        <v>48</v>
      </c>
      <c r="HC17" s="11" t="s">
        <v>48</v>
      </c>
      <c r="HD17" s="11" t="s">
        <v>48</v>
      </c>
      <c r="HE17" s="11" t="s">
        <v>48</v>
      </c>
      <c r="HF17" s="11" t="s">
        <v>48</v>
      </c>
      <c r="HG17" s="11" t="s">
        <v>48</v>
      </c>
      <c r="HH17" s="11" t="s">
        <v>48</v>
      </c>
      <c r="HI17" s="11" t="s">
        <v>48</v>
      </c>
      <c r="HJ17" s="11" t="s">
        <v>48</v>
      </c>
      <c r="HK17" s="11" t="s">
        <v>48</v>
      </c>
      <c r="HL17" s="11" t="s">
        <v>48</v>
      </c>
      <c r="HM17" s="11" t="s">
        <v>48</v>
      </c>
      <c r="HN17" s="11" t="s">
        <v>48</v>
      </c>
      <c r="HO17" s="11" t="s">
        <v>48</v>
      </c>
      <c r="HP17" s="11" t="s">
        <v>48</v>
      </c>
      <c r="HQ17" s="11" t="s">
        <v>48</v>
      </c>
      <c r="HR17" s="11" t="s">
        <v>48</v>
      </c>
      <c r="HS17" s="11" t="s">
        <v>48</v>
      </c>
      <c r="HT17" s="11" t="s">
        <v>48</v>
      </c>
      <c r="HU17" s="11" t="s">
        <v>48</v>
      </c>
      <c r="HV17" s="11" t="s">
        <v>48</v>
      </c>
      <c r="HW17" s="11" t="s">
        <v>48</v>
      </c>
      <c r="HX17" s="11" t="s">
        <v>48</v>
      </c>
      <c r="HY17" s="11" t="s">
        <v>48</v>
      </c>
    </row>
    <row r="18" spans="1:233" s="1" customFormat="1" x14ac:dyDescent="0.2">
      <c r="A18" s="23"/>
      <c r="B18" s="8">
        <v>43897</v>
      </c>
      <c r="C18" s="11" t="s">
        <v>48</v>
      </c>
      <c r="D18" s="11" t="s">
        <v>48</v>
      </c>
      <c r="E18" s="11" t="s">
        <v>48</v>
      </c>
      <c r="F18" s="11" t="s">
        <v>48</v>
      </c>
      <c r="G18" s="11" t="s">
        <v>48</v>
      </c>
      <c r="H18" s="11" t="s">
        <v>48</v>
      </c>
      <c r="I18" s="11" t="s">
        <v>48</v>
      </c>
      <c r="J18" s="11" t="s">
        <v>48</v>
      </c>
      <c r="K18" s="11" t="s">
        <v>48</v>
      </c>
      <c r="L18" s="11" t="s">
        <v>48</v>
      </c>
      <c r="M18" s="11" t="s">
        <v>48</v>
      </c>
      <c r="N18" s="11" t="s">
        <v>48</v>
      </c>
      <c r="O18" s="11" t="s">
        <v>48</v>
      </c>
      <c r="P18" s="11" t="s">
        <v>48</v>
      </c>
      <c r="Q18" s="11" t="s">
        <v>48</v>
      </c>
      <c r="R18" s="11" t="s">
        <v>48</v>
      </c>
      <c r="S18" s="11" t="s">
        <v>48</v>
      </c>
      <c r="T18" s="11" t="s">
        <v>48</v>
      </c>
      <c r="U18" s="11" t="s">
        <v>48</v>
      </c>
      <c r="V18" s="11" t="s">
        <v>48</v>
      </c>
      <c r="W18" s="11" t="s">
        <v>48</v>
      </c>
      <c r="X18" s="11" t="s">
        <v>48</v>
      </c>
      <c r="Y18" s="11" t="s">
        <v>48</v>
      </c>
      <c r="Z18" s="11" t="s">
        <v>48</v>
      </c>
      <c r="AA18" s="11" t="s">
        <v>48</v>
      </c>
      <c r="AB18" s="11" t="s">
        <v>48</v>
      </c>
      <c r="AC18" s="11" t="s">
        <v>48</v>
      </c>
      <c r="AD18" s="11" t="s">
        <v>48</v>
      </c>
      <c r="AE18" s="11" t="s">
        <v>48</v>
      </c>
      <c r="AF18" s="11" t="s">
        <v>48</v>
      </c>
      <c r="AG18" s="11" t="s">
        <v>48</v>
      </c>
      <c r="AH18" s="11" t="s">
        <v>48</v>
      </c>
      <c r="AI18" s="11" t="s">
        <v>48</v>
      </c>
      <c r="AJ18" s="11" t="s">
        <v>48</v>
      </c>
      <c r="AK18" s="11" t="s">
        <v>48</v>
      </c>
      <c r="AL18" s="11" t="s">
        <v>48</v>
      </c>
      <c r="AM18" s="11" t="s">
        <v>48</v>
      </c>
      <c r="AN18" s="11" t="s">
        <v>48</v>
      </c>
      <c r="AO18" s="11" t="s">
        <v>48</v>
      </c>
      <c r="AP18" s="11" t="s">
        <v>48</v>
      </c>
      <c r="AQ18" s="11" t="s">
        <v>48</v>
      </c>
      <c r="AR18" s="11" t="s">
        <v>48</v>
      </c>
      <c r="AS18" s="11" t="s">
        <v>48</v>
      </c>
      <c r="AT18" s="11" t="s">
        <v>48</v>
      </c>
      <c r="AU18" s="11" t="s">
        <v>48</v>
      </c>
      <c r="AV18" s="11" t="s">
        <v>48</v>
      </c>
      <c r="AW18" s="11" t="s">
        <v>48</v>
      </c>
      <c r="AX18" s="11" t="s">
        <v>48</v>
      </c>
      <c r="AY18" s="11" t="s">
        <v>48</v>
      </c>
      <c r="AZ18" s="11" t="s">
        <v>48</v>
      </c>
      <c r="BA18" s="11" t="s">
        <v>48</v>
      </c>
      <c r="BB18" s="11" t="s">
        <v>48</v>
      </c>
      <c r="BC18" s="11" t="s">
        <v>48</v>
      </c>
      <c r="BD18" s="11" t="s">
        <v>48</v>
      </c>
      <c r="BE18" s="11" t="s">
        <v>48</v>
      </c>
      <c r="BF18" s="11" t="s">
        <v>48</v>
      </c>
      <c r="BG18" s="11" t="s">
        <v>48</v>
      </c>
      <c r="BH18" s="11" t="s">
        <v>48</v>
      </c>
      <c r="BI18" s="11" t="s">
        <v>48</v>
      </c>
      <c r="BJ18" s="11" t="s">
        <v>48</v>
      </c>
      <c r="BK18" s="11" t="s">
        <v>48</v>
      </c>
      <c r="BL18" s="11" t="s">
        <v>48</v>
      </c>
      <c r="BM18" s="11" t="s">
        <v>48</v>
      </c>
      <c r="BN18" s="11" t="s">
        <v>48</v>
      </c>
      <c r="BO18" s="11" t="s">
        <v>48</v>
      </c>
      <c r="BP18" s="11">
        <v>2</v>
      </c>
      <c r="BQ18" s="11" t="s">
        <v>48</v>
      </c>
      <c r="BR18" s="11" t="s">
        <v>48</v>
      </c>
      <c r="BS18" s="11" t="s">
        <v>48</v>
      </c>
      <c r="BT18" s="11" t="s">
        <v>48</v>
      </c>
      <c r="BU18" s="11" t="s">
        <v>48</v>
      </c>
      <c r="BV18" s="11" t="s">
        <v>48</v>
      </c>
      <c r="BW18" s="11" t="s">
        <v>48</v>
      </c>
      <c r="BX18" s="11" t="s">
        <v>48</v>
      </c>
      <c r="BY18" s="11" t="s">
        <v>48</v>
      </c>
      <c r="BZ18" s="11" t="s">
        <v>48</v>
      </c>
      <c r="CA18" s="11" t="s">
        <v>48</v>
      </c>
      <c r="CB18" s="11" t="s">
        <v>48</v>
      </c>
      <c r="CC18" s="11" t="s">
        <v>48</v>
      </c>
      <c r="CD18" s="11" t="s">
        <v>48</v>
      </c>
      <c r="CE18" s="11" t="s">
        <v>48</v>
      </c>
      <c r="CF18" s="11" t="s">
        <v>48</v>
      </c>
      <c r="CG18" s="11" t="s">
        <v>48</v>
      </c>
      <c r="CH18" s="11" t="s">
        <v>48</v>
      </c>
      <c r="CI18" s="11" t="s">
        <v>48</v>
      </c>
      <c r="CJ18" s="11" t="s">
        <v>48</v>
      </c>
      <c r="CK18" s="11" t="s">
        <v>48</v>
      </c>
      <c r="CL18" s="11" t="s">
        <v>48</v>
      </c>
      <c r="CM18" s="11" t="s">
        <v>48</v>
      </c>
      <c r="CN18" s="11" t="s">
        <v>48</v>
      </c>
      <c r="CO18" s="11" t="s">
        <v>48</v>
      </c>
      <c r="CP18" s="11" t="s">
        <v>48</v>
      </c>
      <c r="CQ18" s="11" t="s">
        <v>48</v>
      </c>
      <c r="CR18" s="11" t="s">
        <v>48</v>
      </c>
      <c r="CS18" s="11" t="s">
        <v>48</v>
      </c>
      <c r="CT18" s="11" t="s">
        <v>48</v>
      </c>
      <c r="CU18" s="11" t="s">
        <v>48</v>
      </c>
      <c r="CV18" s="11" t="s">
        <v>48</v>
      </c>
      <c r="CW18" s="11" t="s">
        <v>48</v>
      </c>
      <c r="CX18" s="11" t="s">
        <v>48</v>
      </c>
      <c r="CY18" s="11" t="s">
        <v>48</v>
      </c>
      <c r="CZ18" s="11" t="s">
        <v>48</v>
      </c>
      <c r="DA18" s="11" t="s">
        <v>48</v>
      </c>
      <c r="DB18" s="11" t="s">
        <v>48</v>
      </c>
      <c r="DC18" s="11" t="s">
        <v>48</v>
      </c>
      <c r="DD18" s="11" t="s">
        <v>48</v>
      </c>
      <c r="DE18" s="11" t="s">
        <v>48</v>
      </c>
      <c r="DF18" s="11" t="s">
        <v>48</v>
      </c>
      <c r="DG18" s="11" t="s">
        <v>48</v>
      </c>
      <c r="DH18" s="11" t="s">
        <v>48</v>
      </c>
      <c r="DI18" s="11" t="s">
        <v>48</v>
      </c>
      <c r="DJ18" s="11" t="s">
        <v>48</v>
      </c>
      <c r="DK18" s="11" t="s">
        <v>48</v>
      </c>
      <c r="DL18" s="11" t="s">
        <v>48</v>
      </c>
      <c r="DM18" s="11" t="s">
        <v>48</v>
      </c>
      <c r="DN18" s="11" t="s">
        <v>48</v>
      </c>
      <c r="DO18" s="11" t="s">
        <v>48</v>
      </c>
      <c r="DP18" s="11" t="s">
        <v>48</v>
      </c>
      <c r="DQ18" s="11" t="s">
        <v>48</v>
      </c>
      <c r="DR18" s="11" t="s">
        <v>48</v>
      </c>
      <c r="DS18" s="11" t="s">
        <v>48</v>
      </c>
      <c r="DT18" s="11" t="s">
        <v>48</v>
      </c>
      <c r="DU18" s="11" t="s">
        <v>48</v>
      </c>
      <c r="DV18" s="11" t="s">
        <v>48</v>
      </c>
      <c r="DW18" s="11" t="s">
        <v>48</v>
      </c>
      <c r="DX18" s="11" t="s">
        <v>48</v>
      </c>
      <c r="DY18" s="11" t="s">
        <v>48</v>
      </c>
      <c r="DZ18" s="11" t="s">
        <v>48</v>
      </c>
      <c r="EA18" s="11" t="s">
        <v>48</v>
      </c>
      <c r="EB18" s="11" t="s">
        <v>48</v>
      </c>
      <c r="EC18" s="11" t="s">
        <v>48</v>
      </c>
      <c r="ED18" s="11" t="s">
        <v>48</v>
      </c>
      <c r="EE18" s="11" t="s">
        <v>48</v>
      </c>
      <c r="EF18" s="11" t="s">
        <v>48</v>
      </c>
      <c r="EG18" s="11" t="s">
        <v>48</v>
      </c>
      <c r="EH18" s="11" t="s">
        <v>48</v>
      </c>
      <c r="EI18" s="11" t="s">
        <v>48</v>
      </c>
      <c r="EJ18" s="11" t="s">
        <v>48</v>
      </c>
      <c r="EK18" s="11" t="s">
        <v>48</v>
      </c>
      <c r="EL18" s="11" t="s">
        <v>48</v>
      </c>
      <c r="EM18" s="11" t="s">
        <v>48</v>
      </c>
      <c r="EN18" s="11" t="s">
        <v>48</v>
      </c>
      <c r="EO18" s="11" t="s">
        <v>48</v>
      </c>
      <c r="EP18" s="11" t="s">
        <v>48</v>
      </c>
      <c r="EQ18" s="11" t="s">
        <v>48</v>
      </c>
      <c r="ER18" s="11" t="s">
        <v>48</v>
      </c>
      <c r="ES18" s="11" t="s">
        <v>48</v>
      </c>
      <c r="ET18" s="11" t="s">
        <v>48</v>
      </c>
      <c r="EU18" s="11" t="s">
        <v>48</v>
      </c>
      <c r="EV18" s="11" t="s">
        <v>48</v>
      </c>
      <c r="EW18" s="11" t="s">
        <v>48</v>
      </c>
      <c r="EX18" s="11" t="s">
        <v>48</v>
      </c>
      <c r="EY18" s="11" t="s">
        <v>48</v>
      </c>
      <c r="EZ18" s="11" t="s">
        <v>48</v>
      </c>
      <c r="FA18" s="11" t="s">
        <v>48</v>
      </c>
      <c r="FB18" s="11" t="s">
        <v>48</v>
      </c>
      <c r="FC18" s="11" t="s">
        <v>48</v>
      </c>
      <c r="FD18" s="11" t="s">
        <v>48</v>
      </c>
      <c r="FE18" s="11" t="s">
        <v>48</v>
      </c>
      <c r="FF18" s="11" t="s">
        <v>48</v>
      </c>
      <c r="FG18" s="11" t="s">
        <v>48</v>
      </c>
      <c r="FH18" s="11" t="s">
        <v>48</v>
      </c>
      <c r="FI18" s="11" t="s">
        <v>48</v>
      </c>
      <c r="FJ18" s="11" t="s">
        <v>48</v>
      </c>
      <c r="FK18" s="11" t="s">
        <v>48</v>
      </c>
      <c r="FL18" s="11" t="s">
        <v>48</v>
      </c>
      <c r="FM18" s="11" t="s">
        <v>48</v>
      </c>
      <c r="FN18" s="11" t="s">
        <v>48</v>
      </c>
      <c r="FO18" s="11" t="s">
        <v>48</v>
      </c>
      <c r="FP18" s="11" t="s">
        <v>48</v>
      </c>
      <c r="FQ18" s="11" t="s">
        <v>48</v>
      </c>
      <c r="FR18" s="11" t="s">
        <v>48</v>
      </c>
      <c r="FS18" s="11" t="s">
        <v>48</v>
      </c>
      <c r="FT18" s="11" t="s">
        <v>48</v>
      </c>
      <c r="FU18" s="11" t="s">
        <v>48</v>
      </c>
      <c r="FV18" s="11" t="s">
        <v>48</v>
      </c>
      <c r="FW18" s="11" t="s">
        <v>48</v>
      </c>
      <c r="FX18" s="11" t="s">
        <v>48</v>
      </c>
      <c r="FY18" s="11" t="s">
        <v>48</v>
      </c>
      <c r="FZ18" s="11" t="s">
        <v>48</v>
      </c>
      <c r="GA18" s="11" t="s">
        <v>48</v>
      </c>
      <c r="GB18" s="11" t="s">
        <v>48</v>
      </c>
      <c r="GC18" s="11" t="s">
        <v>48</v>
      </c>
      <c r="GD18" s="11" t="s">
        <v>48</v>
      </c>
      <c r="GE18" s="11" t="s">
        <v>48</v>
      </c>
      <c r="GF18" s="11" t="s">
        <v>48</v>
      </c>
      <c r="GG18" s="11" t="s">
        <v>48</v>
      </c>
      <c r="GH18" s="11" t="s">
        <v>48</v>
      </c>
      <c r="GI18" s="11" t="s">
        <v>48</v>
      </c>
      <c r="GJ18" s="11" t="s">
        <v>48</v>
      </c>
      <c r="GK18" s="11" t="s">
        <v>48</v>
      </c>
      <c r="GL18" s="11" t="s">
        <v>48</v>
      </c>
      <c r="GM18" s="11" t="s">
        <v>48</v>
      </c>
      <c r="GN18" s="11" t="s">
        <v>48</v>
      </c>
      <c r="GO18" s="11" t="s">
        <v>48</v>
      </c>
      <c r="GP18" s="11" t="s">
        <v>48</v>
      </c>
      <c r="GQ18" s="11" t="s">
        <v>48</v>
      </c>
      <c r="GR18" s="11" t="s">
        <v>48</v>
      </c>
      <c r="GS18" s="11" t="s">
        <v>48</v>
      </c>
      <c r="GT18" s="11" t="s">
        <v>48</v>
      </c>
      <c r="GU18" s="11" t="s">
        <v>48</v>
      </c>
      <c r="GV18" s="11" t="s">
        <v>48</v>
      </c>
      <c r="GW18" s="11" t="s">
        <v>48</v>
      </c>
      <c r="GX18" s="11" t="s">
        <v>48</v>
      </c>
      <c r="GY18" s="11" t="s">
        <v>48</v>
      </c>
      <c r="GZ18" s="11" t="s">
        <v>48</v>
      </c>
      <c r="HA18" s="11" t="s">
        <v>48</v>
      </c>
      <c r="HB18" s="11" t="s">
        <v>48</v>
      </c>
      <c r="HC18" s="11" t="s">
        <v>48</v>
      </c>
      <c r="HD18" s="11" t="s">
        <v>48</v>
      </c>
      <c r="HE18" s="11" t="s">
        <v>48</v>
      </c>
      <c r="HF18" s="11" t="s">
        <v>48</v>
      </c>
      <c r="HG18" s="11" t="s">
        <v>48</v>
      </c>
      <c r="HH18" s="11" t="s">
        <v>48</v>
      </c>
      <c r="HI18" s="11" t="s">
        <v>48</v>
      </c>
      <c r="HJ18" s="11" t="s">
        <v>48</v>
      </c>
      <c r="HK18" s="11" t="s">
        <v>48</v>
      </c>
      <c r="HL18" s="11" t="s">
        <v>48</v>
      </c>
      <c r="HM18" s="11" t="s">
        <v>48</v>
      </c>
      <c r="HN18" s="11" t="s">
        <v>48</v>
      </c>
      <c r="HO18" s="11" t="s">
        <v>48</v>
      </c>
      <c r="HP18" s="11" t="s">
        <v>48</v>
      </c>
      <c r="HQ18" s="11" t="s">
        <v>48</v>
      </c>
      <c r="HR18" s="11" t="s">
        <v>48</v>
      </c>
      <c r="HS18" s="11" t="s">
        <v>48</v>
      </c>
      <c r="HT18" s="11" t="s">
        <v>48</v>
      </c>
      <c r="HU18" s="11" t="s">
        <v>48</v>
      </c>
      <c r="HV18" s="11" t="s">
        <v>48</v>
      </c>
      <c r="HW18" s="11" t="s">
        <v>48</v>
      </c>
      <c r="HX18" s="11" t="s">
        <v>48</v>
      </c>
      <c r="HY18" s="11" t="s">
        <v>48</v>
      </c>
    </row>
    <row r="19" spans="1:233" s="1" customFormat="1" x14ac:dyDescent="0.2">
      <c r="A19" s="23"/>
      <c r="B19" s="8">
        <v>43898</v>
      </c>
      <c r="C19" s="11" t="s">
        <v>48</v>
      </c>
      <c r="D19" s="11" t="s">
        <v>48</v>
      </c>
      <c r="E19" s="11" t="s">
        <v>48</v>
      </c>
      <c r="F19" s="11" t="s">
        <v>48</v>
      </c>
      <c r="G19" s="11" t="s">
        <v>48</v>
      </c>
      <c r="H19" s="11" t="s">
        <v>48</v>
      </c>
      <c r="I19" s="11" t="s">
        <v>48</v>
      </c>
      <c r="J19" s="11" t="s">
        <v>48</v>
      </c>
      <c r="K19" s="11" t="s">
        <v>48</v>
      </c>
      <c r="L19" s="11" t="s">
        <v>48</v>
      </c>
      <c r="M19" s="11" t="s">
        <v>48</v>
      </c>
      <c r="N19" s="11" t="s">
        <v>48</v>
      </c>
      <c r="O19" s="11" t="s">
        <v>48</v>
      </c>
      <c r="P19" s="11" t="s">
        <v>48</v>
      </c>
      <c r="Q19" s="11" t="s">
        <v>48</v>
      </c>
      <c r="R19" s="11" t="s">
        <v>48</v>
      </c>
      <c r="S19" s="11" t="s">
        <v>48</v>
      </c>
      <c r="T19" s="11" t="s">
        <v>48</v>
      </c>
      <c r="U19" s="11" t="s">
        <v>48</v>
      </c>
      <c r="V19" s="11" t="s">
        <v>48</v>
      </c>
      <c r="W19" s="11" t="s">
        <v>48</v>
      </c>
      <c r="X19" s="11" t="s">
        <v>48</v>
      </c>
      <c r="Y19" s="11" t="s">
        <v>48</v>
      </c>
      <c r="Z19" s="11" t="s">
        <v>48</v>
      </c>
      <c r="AA19" s="11" t="s">
        <v>48</v>
      </c>
      <c r="AB19" s="11" t="s">
        <v>48</v>
      </c>
      <c r="AC19" s="11" t="s">
        <v>48</v>
      </c>
      <c r="AD19" s="11" t="s">
        <v>48</v>
      </c>
      <c r="AE19" s="11" t="s">
        <v>48</v>
      </c>
      <c r="AF19" s="11" t="s">
        <v>48</v>
      </c>
      <c r="AG19" s="11" t="s">
        <v>48</v>
      </c>
      <c r="AH19" s="11" t="s">
        <v>48</v>
      </c>
      <c r="AI19" s="11" t="s">
        <v>48</v>
      </c>
      <c r="AJ19" s="11" t="s">
        <v>48</v>
      </c>
      <c r="AK19" s="11" t="s">
        <v>48</v>
      </c>
      <c r="AL19" s="11" t="s">
        <v>48</v>
      </c>
      <c r="AM19" s="11" t="s">
        <v>48</v>
      </c>
      <c r="AN19" s="11" t="s">
        <v>48</v>
      </c>
      <c r="AO19" s="11" t="s">
        <v>48</v>
      </c>
      <c r="AP19" s="11" t="s">
        <v>48</v>
      </c>
      <c r="AQ19" s="11" t="s">
        <v>48</v>
      </c>
      <c r="AR19" s="11" t="s">
        <v>48</v>
      </c>
      <c r="AS19" s="11" t="s">
        <v>48</v>
      </c>
      <c r="AT19" s="11" t="s">
        <v>48</v>
      </c>
      <c r="AU19" s="11" t="s">
        <v>48</v>
      </c>
      <c r="AV19" s="11" t="s">
        <v>48</v>
      </c>
      <c r="AW19" s="11" t="s">
        <v>48</v>
      </c>
      <c r="AX19" s="11" t="s">
        <v>48</v>
      </c>
      <c r="AY19" s="11" t="s">
        <v>48</v>
      </c>
      <c r="AZ19" s="11" t="s">
        <v>48</v>
      </c>
      <c r="BA19" s="11" t="s">
        <v>48</v>
      </c>
      <c r="BB19" s="11" t="s">
        <v>48</v>
      </c>
      <c r="BC19" s="11" t="s">
        <v>48</v>
      </c>
      <c r="BD19" s="11" t="s">
        <v>48</v>
      </c>
      <c r="BE19" s="11" t="s">
        <v>48</v>
      </c>
      <c r="BF19" s="11" t="s">
        <v>48</v>
      </c>
      <c r="BG19" s="11" t="s">
        <v>48</v>
      </c>
      <c r="BH19" s="11" t="s">
        <v>48</v>
      </c>
      <c r="BI19" s="11" t="s">
        <v>48</v>
      </c>
      <c r="BJ19" s="11" t="s">
        <v>48</v>
      </c>
      <c r="BK19" s="11" t="s">
        <v>48</v>
      </c>
      <c r="BL19" s="11" t="s">
        <v>48</v>
      </c>
      <c r="BM19" s="11" t="s">
        <v>48</v>
      </c>
      <c r="BN19" s="11" t="s">
        <v>48</v>
      </c>
      <c r="BO19" s="11" t="s">
        <v>48</v>
      </c>
      <c r="BP19" s="11">
        <v>5</v>
      </c>
      <c r="BQ19" s="11" t="s">
        <v>48</v>
      </c>
      <c r="BR19" s="11" t="s">
        <v>48</v>
      </c>
      <c r="BS19" s="11" t="s">
        <v>48</v>
      </c>
      <c r="BT19" s="11" t="s">
        <v>48</v>
      </c>
      <c r="BU19" s="11" t="s">
        <v>48</v>
      </c>
      <c r="BV19" s="11" t="s">
        <v>48</v>
      </c>
      <c r="BW19" s="11" t="s">
        <v>48</v>
      </c>
      <c r="BX19" s="11" t="s">
        <v>48</v>
      </c>
      <c r="BY19" s="11" t="s">
        <v>48</v>
      </c>
      <c r="BZ19" s="11" t="s">
        <v>48</v>
      </c>
      <c r="CA19" s="11" t="s">
        <v>48</v>
      </c>
      <c r="CB19" s="11" t="s">
        <v>48</v>
      </c>
      <c r="CC19" s="11" t="s">
        <v>48</v>
      </c>
      <c r="CD19" s="11" t="s">
        <v>48</v>
      </c>
      <c r="CE19" s="11" t="s">
        <v>48</v>
      </c>
      <c r="CF19" s="11" t="s">
        <v>48</v>
      </c>
      <c r="CG19" s="11" t="s">
        <v>48</v>
      </c>
      <c r="CH19" s="11" t="s">
        <v>48</v>
      </c>
      <c r="CI19" s="11" t="s">
        <v>48</v>
      </c>
      <c r="CJ19" s="11" t="s">
        <v>48</v>
      </c>
      <c r="CK19" s="11" t="s">
        <v>48</v>
      </c>
      <c r="CL19" s="11" t="s">
        <v>48</v>
      </c>
      <c r="CM19" s="11" t="s">
        <v>48</v>
      </c>
      <c r="CN19" s="11" t="s">
        <v>48</v>
      </c>
      <c r="CO19" s="11" t="s">
        <v>48</v>
      </c>
      <c r="CP19" s="11" t="s">
        <v>48</v>
      </c>
      <c r="CQ19" s="11" t="s">
        <v>48</v>
      </c>
      <c r="CR19" s="11" t="s">
        <v>48</v>
      </c>
      <c r="CS19" s="11" t="s">
        <v>48</v>
      </c>
      <c r="CT19" s="11" t="s">
        <v>48</v>
      </c>
      <c r="CU19" s="11" t="s">
        <v>48</v>
      </c>
      <c r="CV19" s="11" t="s">
        <v>48</v>
      </c>
      <c r="CW19" s="11" t="s">
        <v>48</v>
      </c>
      <c r="CX19" s="11" t="s">
        <v>48</v>
      </c>
      <c r="CY19" s="11" t="s">
        <v>48</v>
      </c>
      <c r="CZ19" s="11" t="s">
        <v>48</v>
      </c>
      <c r="DA19" s="11" t="s">
        <v>48</v>
      </c>
      <c r="DB19" s="11" t="s">
        <v>48</v>
      </c>
      <c r="DC19" s="11" t="s">
        <v>48</v>
      </c>
      <c r="DD19" s="11" t="s">
        <v>48</v>
      </c>
      <c r="DE19" s="11" t="s">
        <v>48</v>
      </c>
      <c r="DF19" s="11" t="s">
        <v>48</v>
      </c>
      <c r="DG19" s="11" t="s">
        <v>48</v>
      </c>
      <c r="DH19" s="11" t="s">
        <v>48</v>
      </c>
      <c r="DI19" s="11" t="s">
        <v>48</v>
      </c>
      <c r="DJ19" s="11" t="s">
        <v>48</v>
      </c>
      <c r="DK19" s="11" t="s">
        <v>48</v>
      </c>
      <c r="DL19" s="11" t="s">
        <v>48</v>
      </c>
      <c r="DM19" s="11" t="s">
        <v>48</v>
      </c>
      <c r="DN19" s="11" t="s">
        <v>48</v>
      </c>
      <c r="DO19" s="11" t="s">
        <v>48</v>
      </c>
      <c r="DP19" s="11" t="s">
        <v>48</v>
      </c>
      <c r="DQ19" s="11" t="s">
        <v>48</v>
      </c>
      <c r="DR19" s="11" t="s">
        <v>48</v>
      </c>
      <c r="DS19" s="11" t="s">
        <v>48</v>
      </c>
      <c r="DT19" s="11" t="s">
        <v>48</v>
      </c>
      <c r="DU19" s="11" t="s">
        <v>48</v>
      </c>
      <c r="DV19" s="11" t="s">
        <v>48</v>
      </c>
      <c r="DW19" s="11" t="s">
        <v>48</v>
      </c>
      <c r="DX19" s="11" t="s">
        <v>48</v>
      </c>
      <c r="DY19" s="11" t="s">
        <v>48</v>
      </c>
      <c r="DZ19" s="11" t="s">
        <v>48</v>
      </c>
      <c r="EA19" s="11" t="s">
        <v>48</v>
      </c>
      <c r="EB19" s="11" t="s">
        <v>48</v>
      </c>
      <c r="EC19" s="11" t="s">
        <v>48</v>
      </c>
      <c r="ED19" s="11" t="s">
        <v>48</v>
      </c>
      <c r="EE19" s="11" t="s">
        <v>48</v>
      </c>
      <c r="EF19" s="11" t="s">
        <v>48</v>
      </c>
      <c r="EG19" s="11" t="s">
        <v>48</v>
      </c>
      <c r="EH19" s="11" t="s">
        <v>48</v>
      </c>
      <c r="EI19" s="11" t="s">
        <v>48</v>
      </c>
      <c r="EJ19" s="11" t="s">
        <v>48</v>
      </c>
      <c r="EK19" s="11" t="s">
        <v>48</v>
      </c>
      <c r="EL19" s="11" t="s">
        <v>48</v>
      </c>
      <c r="EM19" s="11" t="s">
        <v>48</v>
      </c>
      <c r="EN19" s="11" t="s">
        <v>48</v>
      </c>
      <c r="EO19" s="11" t="s">
        <v>48</v>
      </c>
      <c r="EP19" s="11" t="s">
        <v>48</v>
      </c>
      <c r="EQ19" s="11" t="s">
        <v>48</v>
      </c>
      <c r="ER19" s="11" t="s">
        <v>48</v>
      </c>
      <c r="ES19" s="11" t="s">
        <v>48</v>
      </c>
      <c r="ET19" s="11" t="s">
        <v>48</v>
      </c>
      <c r="EU19" s="11" t="s">
        <v>48</v>
      </c>
      <c r="EV19" s="11" t="s">
        <v>48</v>
      </c>
      <c r="EW19" s="11" t="s">
        <v>48</v>
      </c>
      <c r="EX19" s="11" t="s">
        <v>48</v>
      </c>
      <c r="EY19" s="11" t="s">
        <v>48</v>
      </c>
      <c r="EZ19" s="11" t="s">
        <v>48</v>
      </c>
      <c r="FA19" s="11" t="s">
        <v>48</v>
      </c>
      <c r="FB19" s="11" t="s">
        <v>48</v>
      </c>
      <c r="FC19" s="11" t="s">
        <v>48</v>
      </c>
      <c r="FD19" s="11" t="s">
        <v>48</v>
      </c>
      <c r="FE19" s="11" t="s">
        <v>48</v>
      </c>
      <c r="FF19" s="11" t="s">
        <v>48</v>
      </c>
      <c r="FG19" s="11" t="s">
        <v>48</v>
      </c>
      <c r="FH19" s="11" t="s">
        <v>48</v>
      </c>
      <c r="FI19" s="11" t="s">
        <v>48</v>
      </c>
      <c r="FJ19" s="11" t="s">
        <v>48</v>
      </c>
      <c r="FK19" s="11" t="s">
        <v>48</v>
      </c>
      <c r="FL19" s="11" t="s">
        <v>48</v>
      </c>
      <c r="FM19" s="11" t="s">
        <v>48</v>
      </c>
      <c r="FN19" s="11" t="s">
        <v>48</v>
      </c>
      <c r="FO19" s="11" t="s">
        <v>48</v>
      </c>
      <c r="FP19" s="11" t="s">
        <v>48</v>
      </c>
      <c r="FQ19" s="11" t="s">
        <v>48</v>
      </c>
      <c r="FR19" s="11" t="s">
        <v>48</v>
      </c>
      <c r="FS19" s="11" t="s">
        <v>48</v>
      </c>
      <c r="FT19" s="11" t="s">
        <v>48</v>
      </c>
      <c r="FU19" s="11" t="s">
        <v>48</v>
      </c>
      <c r="FV19" s="11" t="s">
        <v>48</v>
      </c>
      <c r="FW19" s="11" t="s">
        <v>48</v>
      </c>
      <c r="FX19" s="11" t="s">
        <v>48</v>
      </c>
      <c r="FY19" s="11" t="s">
        <v>48</v>
      </c>
      <c r="FZ19" s="11" t="s">
        <v>48</v>
      </c>
      <c r="GA19" s="11" t="s">
        <v>48</v>
      </c>
      <c r="GB19" s="11" t="s">
        <v>48</v>
      </c>
      <c r="GC19" s="11" t="s">
        <v>48</v>
      </c>
      <c r="GD19" s="11" t="s">
        <v>48</v>
      </c>
      <c r="GE19" s="11" t="s">
        <v>48</v>
      </c>
      <c r="GF19" s="11" t="s">
        <v>48</v>
      </c>
      <c r="GG19" s="11" t="s">
        <v>48</v>
      </c>
      <c r="GH19" s="11" t="s">
        <v>48</v>
      </c>
      <c r="GI19" s="11" t="s">
        <v>48</v>
      </c>
      <c r="GJ19" s="11" t="s">
        <v>48</v>
      </c>
      <c r="GK19" s="11" t="s">
        <v>48</v>
      </c>
      <c r="GL19" s="11" t="s">
        <v>48</v>
      </c>
      <c r="GM19" s="11" t="s">
        <v>48</v>
      </c>
      <c r="GN19" s="11" t="s">
        <v>48</v>
      </c>
      <c r="GO19" s="11" t="s">
        <v>48</v>
      </c>
      <c r="GP19" s="11" t="s">
        <v>48</v>
      </c>
      <c r="GQ19" s="11" t="s">
        <v>48</v>
      </c>
      <c r="GR19" s="11" t="s">
        <v>48</v>
      </c>
      <c r="GS19" s="11" t="s">
        <v>48</v>
      </c>
      <c r="GT19" s="11" t="s">
        <v>48</v>
      </c>
      <c r="GU19" s="11" t="s">
        <v>48</v>
      </c>
      <c r="GV19" s="11" t="s">
        <v>48</v>
      </c>
      <c r="GW19" s="11" t="s">
        <v>48</v>
      </c>
      <c r="GX19" s="11" t="s">
        <v>48</v>
      </c>
      <c r="GY19" s="11" t="s">
        <v>48</v>
      </c>
      <c r="GZ19" s="11" t="s">
        <v>48</v>
      </c>
      <c r="HA19" s="11" t="s">
        <v>48</v>
      </c>
      <c r="HB19" s="11" t="s">
        <v>48</v>
      </c>
      <c r="HC19" s="11" t="s">
        <v>48</v>
      </c>
      <c r="HD19" s="11" t="s">
        <v>48</v>
      </c>
      <c r="HE19" s="11" t="s">
        <v>48</v>
      </c>
      <c r="HF19" s="11" t="s">
        <v>48</v>
      </c>
      <c r="HG19" s="11" t="s">
        <v>48</v>
      </c>
      <c r="HH19" s="11" t="s">
        <v>48</v>
      </c>
      <c r="HI19" s="11" t="s">
        <v>48</v>
      </c>
      <c r="HJ19" s="11" t="s">
        <v>48</v>
      </c>
      <c r="HK19" s="11" t="s">
        <v>48</v>
      </c>
      <c r="HL19" s="11" t="s">
        <v>48</v>
      </c>
      <c r="HM19" s="11" t="s">
        <v>48</v>
      </c>
      <c r="HN19" s="11" t="s">
        <v>48</v>
      </c>
      <c r="HO19" s="11" t="s">
        <v>48</v>
      </c>
      <c r="HP19" s="11" t="s">
        <v>48</v>
      </c>
      <c r="HQ19" s="11" t="s">
        <v>48</v>
      </c>
      <c r="HR19" s="11" t="s">
        <v>48</v>
      </c>
      <c r="HS19" s="11" t="s">
        <v>48</v>
      </c>
      <c r="HT19" s="11" t="s">
        <v>48</v>
      </c>
      <c r="HU19" s="11" t="s">
        <v>48</v>
      </c>
      <c r="HV19" s="11" t="s">
        <v>48</v>
      </c>
      <c r="HW19" s="11" t="s">
        <v>48</v>
      </c>
      <c r="HX19" s="11" t="s">
        <v>48</v>
      </c>
      <c r="HY19" s="11" t="s">
        <v>48</v>
      </c>
    </row>
    <row r="20" spans="1:233" s="1" customFormat="1" x14ac:dyDescent="0.2">
      <c r="A20" s="23"/>
      <c r="B20" s="8">
        <v>43899</v>
      </c>
      <c r="C20" s="11" t="s">
        <v>48</v>
      </c>
      <c r="D20" s="11" t="s">
        <v>48</v>
      </c>
      <c r="E20" s="11" t="s">
        <v>48</v>
      </c>
      <c r="F20" s="11" t="s">
        <v>48</v>
      </c>
      <c r="G20" s="11" t="s">
        <v>48</v>
      </c>
      <c r="H20" s="11" t="s">
        <v>48</v>
      </c>
      <c r="I20" s="11" t="s">
        <v>48</v>
      </c>
      <c r="J20" s="11" t="s">
        <v>48</v>
      </c>
      <c r="K20" s="11" t="s">
        <v>48</v>
      </c>
      <c r="L20" s="11" t="s">
        <v>48</v>
      </c>
      <c r="M20" s="11" t="s">
        <v>48</v>
      </c>
      <c r="N20" s="11" t="s">
        <v>48</v>
      </c>
      <c r="O20" s="11" t="s">
        <v>48</v>
      </c>
      <c r="P20" s="11" t="s">
        <v>48</v>
      </c>
      <c r="Q20" s="11" t="s">
        <v>48</v>
      </c>
      <c r="R20" s="11" t="s">
        <v>48</v>
      </c>
      <c r="S20" s="11" t="s">
        <v>48</v>
      </c>
      <c r="T20" s="11" t="s">
        <v>48</v>
      </c>
      <c r="U20" s="11" t="s">
        <v>48</v>
      </c>
      <c r="V20" s="11" t="s">
        <v>48</v>
      </c>
      <c r="W20" s="11" t="s">
        <v>48</v>
      </c>
      <c r="X20" s="11" t="s">
        <v>48</v>
      </c>
      <c r="Y20" s="11" t="s">
        <v>48</v>
      </c>
      <c r="Z20" s="11" t="s">
        <v>48</v>
      </c>
      <c r="AA20" s="11" t="s">
        <v>48</v>
      </c>
      <c r="AB20" s="11" t="s">
        <v>48</v>
      </c>
      <c r="AC20" s="11" t="s">
        <v>48</v>
      </c>
      <c r="AD20" s="11" t="s">
        <v>48</v>
      </c>
      <c r="AE20" s="11" t="s">
        <v>48</v>
      </c>
      <c r="AF20" s="11" t="s">
        <v>48</v>
      </c>
      <c r="AG20" s="11" t="s">
        <v>48</v>
      </c>
      <c r="AH20" s="11" t="s">
        <v>48</v>
      </c>
      <c r="AI20" s="11" t="s">
        <v>48</v>
      </c>
      <c r="AJ20" s="11" t="s">
        <v>48</v>
      </c>
      <c r="AK20" s="11" t="s">
        <v>48</v>
      </c>
      <c r="AL20" s="11" t="s">
        <v>48</v>
      </c>
      <c r="AM20" s="11" t="s">
        <v>48</v>
      </c>
      <c r="AN20" s="11" t="s">
        <v>48</v>
      </c>
      <c r="AO20" s="11" t="s">
        <v>48</v>
      </c>
      <c r="AP20" s="11" t="s">
        <v>48</v>
      </c>
      <c r="AQ20" s="11" t="s">
        <v>48</v>
      </c>
      <c r="AR20" s="11" t="s">
        <v>48</v>
      </c>
      <c r="AS20" s="11" t="s">
        <v>48</v>
      </c>
      <c r="AT20" s="11" t="s">
        <v>48</v>
      </c>
      <c r="AU20" s="11" t="s">
        <v>48</v>
      </c>
      <c r="AV20" s="11" t="s">
        <v>48</v>
      </c>
      <c r="AW20" s="11" t="s">
        <v>48</v>
      </c>
      <c r="AX20" s="11" t="s">
        <v>48</v>
      </c>
      <c r="AY20" s="11" t="s">
        <v>48</v>
      </c>
      <c r="AZ20" s="11" t="s">
        <v>48</v>
      </c>
      <c r="BA20" s="11" t="s">
        <v>48</v>
      </c>
      <c r="BB20" s="11" t="s">
        <v>48</v>
      </c>
      <c r="BC20" s="11" t="s">
        <v>48</v>
      </c>
      <c r="BD20" s="11" t="s">
        <v>48</v>
      </c>
      <c r="BE20" s="11" t="s">
        <v>48</v>
      </c>
      <c r="BF20" s="11" t="s">
        <v>48</v>
      </c>
      <c r="BG20" s="11" t="s">
        <v>48</v>
      </c>
      <c r="BH20" s="11" t="s">
        <v>48</v>
      </c>
      <c r="BI20" s="11" t="s">
        <v>48</v>
      </c>
      <c r="BJ20" s="11" t="s">
        <v>48</v>
      </c>
      <c r="BK20" s="11" t="s">
        <v>48</v>
      </c>
      <c r="BL20" s="11" t="s">
        <v>48</v>
      </c>
      <c r="BM20" s="11" t="s">
        <v>48</v>
      </c>
      <c r="BN20" s="11" t="s">
        <v>48</v>
      </c>
      <c r="BO20" s="11" t="s">
        <v>48</v>
      </c>
      <c r="BP20" s="11">
        <v>5</v>
      </c>
      <c r="BQ20" s="11" t="s">
        <v>48</v>
      </c>
      <c r="BR20" s="11" t="s">
        <v>48</v>
      </c>
      <c r="BS20" s="11" t="s">
        <v>48</v>
      </c>
      <c r="BT20" s="11" t="s">
        <v>48</v>
      </c>
      <c r="BU20" s="11" t="s">
        <v>48</v>
      </c>
      <c r="BV20" s="11" t="s">
        <v>48</v>
      </c>
      <c r="BW20" s="11" t="s">
        <v>48</v>
      </c>
      <c r="BX20" s="11" t="s">
        <v>48</v>
      </c>
      <c r="BY20" s="11" t="s">
        <v>48</v>
      </c>
      <c r="BZ20" s="11" t="s">
        <v>48</v>
      </c>
      <c r="CA20" s="11" t="s">
        <v>48</v>
      </c>
      <c r="CB20" s="11" t="s">
        <v>48</v>
      </c>
      <c r="CC20" s="11" t="s">
        <v>48</v>
      </c>
      <c r="CD20" s="11" t="s">
        <v>48</v>
      </c>
      <c r="CE20" s="11" t="s">
        <v>48</v>
      </c>
      <c r="CF20" s="11" t="s">
        <v>48</v>
      </c>
      <c r="CG20" s="11" t="s">
        <v>48</v>
      </c>
      <c r="CH20" s="11" t="s">
        <v>48</v>
      </c>
      <c r="CI20" s="11" t="s">
        <v>48</v>
      </c>
      <c r="CJ20" s="11" t="s">
        <v>48</v>
      </c>
      <c r="CK20" s="11" t="s">
        <v>48</v>
      </c>
      <c r="CL20" s="11" t="s">
        <v>48</v>
      </c>
      <c r="CM20" s="11" t="s">
        <v>48</v>
      </c>
      <c r="CN20" s="11" t="s">
        <v>48</v>
      </c>
      <c r="CO20" s="11" t="s">
        <v>48</v>
      </c>
      <c r="CP20" s="11" t="s">
        <v>48</v>
      </c>
      <c r="CQ20" s="11" t="s">
        <v>48</v>
      </c>
      <c r="CR20" s="11" t="s">
        <v>48</v>
      </c>
      <c r="CS20" s="11" t="s">
        <v>48</v>
      </c>
      <c r="CT20" s="11" t="s">
        <v>48</v>
      </c>
      <c r="CU20" s="11" t="s">
        <v>48</v>
      </c>
      <c r="CV20" s="11" t="s">
        <v>48</v>
      </c>
      <c r="CW20" s="11" t="s">
        <v>48</v>
      </c>
      <c r="CX20" s="11" t="s">
        <v>48</v>
      </c>
      <c r="CY20" s="11" t="s">
        <v>48</v>
      </c>
      <c r="CZ20" s="11" t="s">
        <v>48</v>
      </c>
      <c r="DA20" s="11" t="s">
        <v>48</v>
      </c>
      <c r="DB20" s="11" t="s">
        <v>48</v>
      </c>
      <c r="DC20" s="11" t="s">
        <v>48</v>
      </c>
      <c r="DD20" s="11" t="s">
        <v>48</v>
      </c>
      <c r="DE20" s="11" t="s">
        <v>48</v>
      </c>
      <c r="DF20" s="11" t="s">
        <v>48</v>
      </c>
      <c r="DG20" s="11" t="s">
        <v>48</v>
      </c>
      <c r="DH20" s="11" t="s">
        <v>48</v>
      </c>
      <c r="DI20" s="11" t="s">
        <v>48</v>
      </c>
      <c r="DJ20" s="11" t="s">
        <v>48</v>
      </c>
      <c r="DK20" s="11" t="s">
        <v>48</v>
      </c>
      <c r="DL20" s="11" t="s">
        <v>48</v>
      </c>
      <c r="DM20" s="11" t="s">
        <v>48</v>
      </c>
      <c r="DN20" s="11" t="s">
        <v>48</v>
      </c>
      <c r="DO20" s="11" t="s">
        <v>48</v>
      </c>
      <c r="DP20" s="11" t="s">
        <v>48</v>
      </c>
      <c r="DQ20" s="11" t="s">
        <v>48</v>
      </c>
      <c r="DR20" s="11" t="s">
        <v>48</v>
      </c>
      <c r="DS20" s="11" t="s">
        <v>48</v>
      </c>
      <c r="DT20" s="11" t="s">
        <v>48</v>
      </c>
      <c r="DU20" s="11" t="s">
        <v>48</v>
      </c>
      <c r="DV20" s="11" t="s">
        <v>48</v>
      </c>
      <c r="DW20" s="11" t="s">
        <v>48</v>
      </c>
      <c r="DX20" s="11" t="s">
        <v>48</v>
      </c>
      <c r="DY20" s="11" t="s">
        <v>48</v>
      </c>
      <c r="DZ20" s="11" t="s">
        <v>48</v>
      </c>
      <c r="EA20" s="11" t="s">
        <v>48</v>
      </c>
      <c r="EB20" s="11" t="s">
        <v>48</v>
      </c>
      <c r="EC20" s="11" t="s">
        <v>48</v>
      </c>
      <c r="ED20" s="11" t="s">
        <v>48</v>
      </c>
      <c r="EE20" s="11" t="s">
        <v>48</v>
      </c>
      <c r="EF20" s="11" t="s">
        <v>48</v>
      </c>
      <c r="EG20" s="11" t="s">
        <v>48</v>
      </c>
      <c r="EH20" s="11" t="s">
        <v>48</v>
      </c>
      <c r="EI20" s="11" t="s">
        <v>48</v>
      </c>
      <c r="EJ20" s="11" t="s">
        <v>48</v>
      </c>
      <c r="EK20" s="11" t="s">
        <v>48</v>
      </c>
      <c r="EL20" s="11" t="s">
        <v>48</v>
      </c>
      <c r="EM20" s="11" t="s">
        <v>48</v>
      </c>
      <c r="EN20" s="11" t="s">
        <v>48</v>
      </c>
      <c r="EO20" s="11" t="s">
        <v>48</v>
      </c>
      <c r="EP20" s="11" t="s">
        <v>48</v>
      </c>
      <c r="EQ20" s="11" t="s">
        <v>48</v>
      </c>
      <c r="ER20" s="11" t="s">
        <v>48</v>
      </c>
      <c r="ES20" s="11" t="s">
        <v>48</v>
      </c>
      <c r="ET20" s="11" t="s">
        <v>48</v>
      </c>
      <c r="EU20" s="11" t="s">
        <v>48</v>
      </c>
      <c r="EV20" s="11" t="s">
        <v>48</v>
      </c>
      <c r="EW20" s="11" t="s">
        <v>48</v>
      </c>
      <c r="EX20" s="11" t="s">
        <v>48</v>
      </c>
      <c r="EY20" s="11" t="s">
        <v>48</v>
      </c>
      <c r="EZ20" s="11" t="s">
        <v>48</v>
      </c>
      <c r="FA20" s="11" t="s">
        <v>48</v>
      </c>
      <c r="FB20" s="11" t="s">
        <v>48</v>
      </c>
      <c r="FC20" s="11" t="s">
        <v>48</v>
      </c>
      <c r="FD20" s="11" t="s">
        <v>48</v>
      </c>
      <c r="FE20" s="11" t="s">
        <v>48</v>
      </c>
      <c r="FF20" s="11" t="s">
        <v>48</v>
      </c>
      <c r="FG20" s="11" t="s">
        <v>48</v>
      </c>
      <c r="FH20" s="11" t="s">
        <v>48</v>
      </c>
      <c r="FI20" s="11" t="s">
        <v>48</v>
      </c>
      <c r="FJ20" s="11" t="s">
        <v>48</v>
      </c>
      <c r="FK20" s="11" t="s">
        <v>48</v>
      </c>
      <c r="FL20" s="11" t="s">
        <v>48</v>
      </c>
      <c r="FM20" s="11" t="s">
        <v>48</v>
      </c>
      <c r="FN20" s="11" t="s">
        <v>48</v>
      </c>
      <c r="FO20" s="11" t="s">
        <v>48</v>
      </c>
      <c r="FP20" s="11" t="s">
        <v>48</v>
      </c>
      <c r="FQ20" s="11" t="s">
        <v>48</v>
      </c>
      <c r="FR20" s="11" t="s">
        <v>48</v>
      </c>
      <c r="FS20" s="11" t="s">
        <v>48</v>
      </c>
      <c r="FT20" s="11" t="s">
        <v>48</v>
      </c>
      <c r="FU20" s="11" t="s">
        <v>48</v>
      </c>
      <c r="FV20" s="11" t="s">
        <v>48</v>
      </c>
      <c r="FW20" s="11" t="s">
        <v>48</v>
      </c>
      <c r="FX20" s="11" t="s">
        <v>48</v>
      </c>
      <c r="FY20" s="11" t="s">
        <v>48</v>
      </c>
      <c r="FZ20" s="11" t="s">
        <v>48</v>
      </c>
      <c r="GA20" s="11" t="s">
        <v>48</v>
      </c>
      <c r="GB20" s="11" t="s">
        <v>48</v>
      </c>
      <c r="GC20" s="11" t="s">
        <v>48</v>
      </c>
      <c r="GD20" s="11" t="s">
        <v>48</v>
      </c>
      <c r="GE20" s="11" t="s">
        <v>48</v>
      </c>
      <c r="GF20" s="11" t="s">
        <v>48</v>
      </c>
      <c r="GG20" s="11" t="s">
        <v>48</v>
      </c>
      <c r="GH20" s="11" t="s">
        <v>48</v>
      </c>
      <c r="GI20" s="11" t="s">
        <v>48</v>
      </c>
      <c r="GJ20" s="11" t="s">
        <v>48</v>
      </c>
      <c r="GK20" s="11" t="s">
        <v>48</v>
      </c>
      <c r="GL20" s="11" t="s">
        <v>48</v>
      </c>
      <c r="GM20" s="11" t="s">
        <v>48</v>
      </c>
      <c r="GN20" s="11" t="s">
        <v>48</v>
      </c>
      <c r="GO20" s="11" t="s">
        <v>48</v>
      </c>
      <c r="GP20" s="11" t="s">
        <v>48</v>
      </c>
      <c r="GQ20" s="11" t="s">
        <v>48</v>
      </c>
      <c r="GR20" s="11" t="s">
        <v>48</v>
      </c>
      <c r="GS20" s="11" t="s">
        <v>48</v>
      </c>
      <c r="GT20" s="11" t="s">
        <v>48</v>
      </c>
      <c r="GU20" s="11" t="s">
        <v>48</v>
      </c>
      <c r="GV20" s="11" t="s">
        <v>48</v>
      </c>
      <c r="GW20" s="11" t="s">
        <v>48</v>
      </c>
      <c r="GX20" s="11" t="s">
        <v>48</v>
      </c>
      <c r="GY20" s="11" t="s">
        <v>48</v>
      </c>
      <c r="GZ20" s="11" t="s">
        <v>48</v>
      </c>
      <c r="HA20" s="11" t="s">
        <v>48</v>
      </c>
      <c r="HB20" s="11" t="s">
        <v>48</v>
      </c>
      <c r="HC20" s="11" t="s">
        <v>48</v>
      </c>
      <c r="HD20" s="11" t="s">
        <v>48</v>
      </c>
      <c r="HE20" s="11" t="s">
        <v>48</v>
      </c>
      <c r="HF20" s="11" t="s">
        <v>48</v>
      </c>
      <c r="HG20" s="11" t="s">
        <v>48</v>
      </c>
      <c r="HH20" s="11" t="s">
        <v>48</v>
      </c>
      <c r="HI20" s="11" t="s">
        <v>48</v>
      </c>
      <c r="HJ20" s="11" t="s">
        <v>48</v>
      </c>
      <c r="HK20" s="11" t="s">
        <v>48</v>
      </c>
      <c r="HL20" s="11" t="s">
        <v>48</v>
      </c>
      <c r="HM20" s="11" t="s">
        <v>48</v>
      </c>
      <c r="HN20" s="11" t="s">
        <v>48</v>
      </c>
      <c r="HO20" s="11" t="s">
        <v>48</v>
      </c>
      <c r="HP20" s="11" t="s">
        <v>48</v>
      </c>
      <c r="HQ20" s="11" t="s">
        <v>48</v>
      </c>
      <c r="HR20" s="11" t="s">
        <v>48</v>
      </c>
      <c r="HS20" s="11" t="s">
        <v>48</v>
      </c>
      <c r="HT20" s="11" t="s">
        <v>48</v>
      </c>
      <c r="HU20" s="11" t="s">
        <v>48</v>
      </c>
      <c r="HV20" s="11" t="s">
        <v>48</v>
      </c>
      <c r="HW20" s="11" t="s">
        <v>48</v>
      </c>
      <c r="HX20" s="11" t="s">
        <v>48</v>
      </c>
      <c r="HY20" s="11" t="s">
        <v>48</v>
      </c>
    </row>
    <row r="21" spans="1:233" s="1" customFormat="1" x14ac:dyDescent="0.2">
      <c r="A21" s="23"/>
      <c r="B21" s="8">
        <v>43900</v>
      </c>
      <c r="C21" s="11" t="s">
        <v>48</v>
      </c>
      <c r="D21" s="11" t="s">
        <v>48</v>
      </c>
      <c r="E21" s="11" t="s">
        <v>48</v>
      </c>
      <c r="F21" s="11" t="s">
        <v>48</v>
      </c>
      <c r="G21" s="11" t="s">
        <v>48</v>
      </c>
      <c r="H21" s="11" t="s">
        <v>48</v>
      </c>
      <c r="I21" s="11" t="s">
        <v>48</v>
      </c>
      <c r="J21" s="11" t="s">
        <v>48</v>
      </c>
      <c r="K21" s="11" t="s">
        <v>48</v>
      </c>
      <c r="L21" s="11" t="s">
        <v>48</v>
      </c>
      <c r="M21" s="11" t="s">
        <v>48</v>
      </c>
      <c r="N21" s="11" t="s">
        <v>48</v>
      </c>
      <c r="O21" s="11" t="s">
        <v>48</v>
      </c>
      <c r="P21" s="11" t="s">
        <v>48</v>
      </c>
      <c r="Q21" s="11" t="s">
        <v>48</v>
      </c>
      <c r="R21" s="11" t="s">
        <v>48</v>
      </c>
      <c r="S21" s="11" t="s">
        <v>48</v>
      </c>
      <c r="T21" s="11" t="s">
        <v>48</v>
      </c>
      <c r="U21" s="11" t="s">
        <v>48</v>
      </c>
      <c r="V21" s="11" t="s">
        <v>48</v>
      </c>
      <c r="W21" s="11" t="s">
        <v>48</v>
      </c>
      <c r="X21" s="11" t="s">
        <v>48</v>
      </c>
      <c r="Y21" s="11" t="s">
        <v>48</v>
      </c>
      <c r="Z21" s="11" t="s">
        <v>48</v>
      </c>
      <c r="AA21" s="11" t="s">
        <v>48</v>
      </c>
      <c r="AB21" s="11" t="s">
        <v>48</v>
      </c>
      <c r="AC21" s="11" t="s">
        <v>48</v>
      </c>
      <c r="AD21" s="11" t="s">
        <v>48</v>
      </c>
      <c r="AE21" s="11" t="s">
        <v>48</v>
      </c>
      <c r="AF21" s="11" t="s">
        <v>48</v>
      </c>
      <c r="AG21" s="11" t="s">
        <v>48</v>
      </c>
      <c r="AH21" s="11" t="s">
        <v>48</v>
      </c>
      <c r="AI21" s="11" t="s">
        <v>48</v>
      </c>
      <c r="AJ21" s="11" t="s">
        <v>48</v>
      </c>
      <c r="AK21" s="11" t="s">
        <v>48</v>
      </c>
      <c r="AL21" s="11" t="s">
        <v>48</v>
      </c>
      <c r="AM21" s="11" t="s">
        <v>48</v>
      </c>
      <c r="AN21" s="11" t="s">
        <v>48</v>
      </c>
      <c r="AO21" s="11" t="s">
        <v>48</v>
      </c>
      <c r="AP21" s="11" t="s">
        <v>48</v>
      </c>
      <c r="AQ21" s="11" t="s">
        <v>48</v>
      </c>
      <c r="AR21" s="11" t="s">
        <v>48</v>
      </c>
      <c r="AS21" s="11" t="s">
        <v>48</v>
      </c>
      <c r="AT21" s="11" t="s">
        <v>48</v>
      </c>
      <c r="AU21" s="11" t="s">
        <v>48</v>
      </c>
      <c r="AV21" s="11" t="s">
        <v>48</v>
      </c>
      <c r="AW21" s="11" t="s">
        <v>48</v>
      </c>
      <c r="AX21" s="11" t="s">
        <v>48</v>
      </c>
      <c r="AY21" s="11" t="s">
        <v>48</v>
      </c>
      <c r="AZ21" s="11" t="s">
        <v>48</v>
      </c>
      <c r="BA21" s="11" t="s">
        <v>48</v>
      </c>
      <c r="BB21" s="11" t="s">
        <v>48</v>
      </c>
      <c r="BC21" s="11" t="s">
        <v>48</v>
      </c>
      <c r="BD21" s="11" t="s">
        <v>48</v>
      </c>
      <c r="BE21" s="11" t="s">
        <v>48</v>
      </c>
      <c r="BF21" s="11" t="s">
        <v>48</v>
      </c>
      <c r="BG21" s="11" t="s">
        <v>48</v>
      </c>
      <c r="BH21" s="11" t="s">
        <v>48</v>
      </c>
      <c r="BI21" s="11" t="s">
        <v>48</v>
      </c>
      <c r="BJ21" s="11" t="s">
        <v>48</v>
      </c>
      <c r="BK21" s="11" t="s">
        <v>48</v>
      </c>
      <c r="BL21" s="11" t="s">
        <v>48</v>
      </c>
      <c r="BM21" s="11" t="s">
        <v>48</v>
      </c>
      <c r="BN21" s="11" t="s">
        <v>48</v>
      </c>
      <c r="BO21" s="11" t="s">
        <v>48</v>
      </c>
      <c r="BP21" s="11">
        <v>5</v>
      </c>
      <c r="BQ21" s="11" t="s">
        <v>48</v>
      </c>
      <c r="BR21" s="11" t="s">
        <v>48</v>
      </c>
      <c r="BS21" s="11" t="s">
        <v>48</v>
      </c>
      <c r="BT21" s="11" t="s">
        <v>48</v>
      </c>
      <c r="BU21" s="11" t="s">
        <v>48</v>
      </c>
      <c r="BV21" s="11" t="s">
        <v>48</v>
      </c>
      <c r="BW21" s="11" t="s">
        <v>48</v>
      </c>
      <c r="BX21" s="11" t="s">
        <v>48</v>
      </c>
      <c r="BY21" s="11" t="s">
        <v>48</v>
      </c>
      <c r="BZ21" s="11" t="s">
        <v>48</v>
      </c>
      <c r="CA21" s="11" t="s">
        <v>48</v>
      </c>
      <c r="CB21" s="11" t="s">
        <v>48</v>
      </c>
      <c r="CC21" s="11" t="s">
        <v>48</v>
      </c>
      <c r="CD21" s="11" t="s">
        <v>48</v>
      </c>
      <c r="CE21" s="11" t="s">
        <v>48</v>
      </c>
      <c r="CF21" s="11" t="s">
        <v>48</v>
      </c>
      <c r="CG21" s="11" t="s">
        <v>48</v>
      </c>
      <c r="CH21" s="11" t="s">
        <v>48</v>
      </c>
      <c r="CI21" s="11" t="s">
        <v>48</v>
      </c>
      <c r="CJ21" s="11" t="s">
        <v>48</v>
      </c>
      <c r="CK21" s="11" t="s">
        <v>48</v>
      </c>
      <c r="CL21" s="11" t="s">
        <v>48</v>
      </c>
      <c r="CM21" s="11" t="s">
        <v>48</v>
      </c>
      <c r="CN21" s="11" t="s">
        <v>48</v>
      </c>
      <c r="CO21" s="11" t="s">
        <v>48</v>
      </c>
      <c r="CP21" s="11" t="s">
        <v>48</v>
      </c>
      <c r="CQ21" s="11" t="s">
        <v>48</v>
      </c>
      <c r="CR21" s="11" t="s">
        <v>48</v>
      </c>
      <c r="CS21" s="11" t="s">
        <v>48</v>
      </c>
      <c r="CT21" s="11" t="s">
        <v>48</v>
      </c>
      <c r="CU21" s="11" t="s">
        <v>48</v>
      </c>
      <c r="CV21" s="11" t="s">
        <v>48</v>
      </c>
      <c r="CW21" s="11" t="s">
        <v>48</v>
      </c>
      <c r="CX21" s="11" t="s">
        <v>48</v>
      </c>
      <c r="CY21" s="11" t="s">
        <v>48</v>
      </c>
      <c r="CZ21" s="11" t="s">
        <v>48</v>
      </c>
      <c r="DA21" s="11" t="s">
        <v>48</v>
      </c>
      <c r="DB21" s="11" t="s">
        <v>48</v>
      </c>
      <c r="DC21" s="11" t="s">
        <v>48</v>
      </c>
      <c r="DD21" s="11" t="s">
        <v>48</v>
      </c>
      <c r="DE21" s="11" t="s">
        <v>48</v>
      </c>
      <c r="DF21" s="11" t="s">
        <v>48</v>
      </c>
      <c r="DG21" s="11" t="s">
        <v>48</v>
      </c>
      <c r="DH21" s="11" t="s">
        <v>48</v>
      </c>
      <c r="DI21" s="11" t="s">
        <v>48</v>
      </c>
      <c r="DJ21" s="11" t="s">
        <v>48</v>
      </c>
      <c r="DK21" s="11" t="s">
        <v>48</v>
      </c>
      <c r="DL21" s="11" t="s">
        <v>48</v>
      </c>
      <c r="DM21" s="11" t="s">
        <v>48</v>
      </c>
      <c r="DN21" s="11" t="s">
        <v>48</v>
      </c>
      <c r="DO21" s="11" t="s">
        <v>48</v>
      </c>
      <c r="DP21" s="11" t="s">
        <v>48</v>
      </c>
      <c r="DQ21" s="11" t="s">
        <v>48</v>
      </c>
      <c r="DR21" s="11" t="s">
        <v>48</v>
      </c>
      <c r="DS21" s="11" t="s">
        <v>48</v>
      </c>
      <c r="DT21" s="11" t="s">
        <v>48</v>
      </c>
      <c r="DU21" s="11" t="s">
        <v>48</v>
      </c>
      <c r="DV21" s="11" t="s">
        <v>48</v>
      </c>
      <c r="DW21" s="11" t="s">
        <v>48</v>
      </c>
      <c r="DX21" s="11" t="s">
        <v>48</v>
      </c>
      <c r="DY21" s="11" t="s">
        <v>48</v>
      </c>
      <c r="DZ21" s="11" t="s">
        <v>48</v>
      </c>
      <c r="EA21" s="11" t="s">
        <v>48</v>
      </c>
      <c r="EB21" s="11" t="s">
        <v>48</v>
      </c>
      <c r="EC21" s="11" t="s">
        <v>48</v>
      </c>
      <c r="ED21" s="11" t="s">
        <v>48</v>
      </c>
      <c r="EE21" s="11" t="s">
        <v>48</v>
      </c>
      <c r="EF21" s="11" t="s">
        <v>48</v>
      </c>
      <c r="EG21" s="11" t="s">
        <v>48</v>
      </c>
      <c r="EH21" s="11" t="s">
        <v>48</v>
      </c>
      <c r="EI21" s="11" t="s">
        <v>48</v>
      </c>
      <c r="EJ21" s="11" t="s">
        <v>48</v>
      </c>
      <c r="EK21" s="11" t="s">
        <v>48</v>
      </c>
      <c r="EL21" s="11" t="s">
        <v>48</v>
      </c>
      <c r="EM21" s="11" t="s">
        <v>48</v>
      </c>
      <c r="EN21" s="11" t="s">
        <v>48</v>
      </c>
      <c r="EO21" s="11" t="s">
        <v>48</v>
      </c>
      <c r="EP21" s="11" t="s">
        <v>48</v>
      </c>
      <c r="EQ21" s="11" t="s">
        <v>48</v>
      </c>
      <c r="ER21" s="11" t="s">
        <v>48</v>
      </c>
      <c r="ES21" s="11" t="s">
        <v>48</v>
      </c>
      <c r="ET21" s="11" t="s">
        <v>48</v>
      </c>
      <c r="EU21" s="11" t="s">
        <v>48</v>
      </c>
      <c r="EV21" s="11" t="s">
        <v>48</v>
      </c>
      <c r="EW21" s="11" t="s">
        <v>48</v>
      </c>
      <c r="EX21" s="11" t="s">
        <v>48</v>
      </c>
      <c r="EY21" s="11" t="s">
        <v>48</v>
      </c>
      <c r="EZ21" s="11" t="s">
        <v>48</v>
      </c>
      <c r="FA21" s="11" t="s">
        <v>48</v>
      </c>
      <c r="FB21" s="11" t="s">
        <v>48</v>
      </c>
      <c r="FC21" s="11" t="s">
        <v>48</v>
      </c>
      <c r="FD21" s="11" t="s">
        <v>48</v>
      </c>
      <c r="FE21" s="11" t="s">
        <v>48</v>
      </c>
      <c r="FF21" s="11" t="s">
        <v>48</v>
      </c>
      <c r="FG21" s="11" t="s">
        <v>48</v>
      </c>
      <c r="FH21" s="11" t="s">
        <v>48</v>
      </c>
      <c r="FI21" s="11" t="s">
        <v>48</v>
      </c>
      <c r="FJ21" s="11" t="s">
        <v>48</v>
      </c>
      <c r="FK21" s="11" t="s">
        <v>48</v>
      </c>
      <c r="FL21" s="11" t="s">
        <v>48</v>
      </c>
      <c r="FM21" s="11" t="s">
        <v>48</v>
      </c>
      <c r="FN21" s="11" t="s">
        <v>48</v>
      </c>
      <c r="FO21" s="11" t="s">
        <v>48</v>
      </c>
      <c r="FP21" s="11" t="s">
        <v>48</v>
      </c>
      <c r="FQ21" s="11" t="s">
        <v>48</v>
      </c>
      <c r="FR21" s="11" t="s">
        <v>48</v>
      </c>
      <c r="FS21" s="11" t="s">
        <v>48</v>
      </c>
      <c r="FT21" s="11" t="s">
        <v>48</v>
      </c>
      <c r="FU21" s="11" t="s">
        <v>48</v>
      </c>
      <c r="FV21" s="11" t="s">
        <v>48</v>
      </c>
      <c r="FW21" s="11" t="s">
        <v>48</v>
      </c>
      <c r="FX21" s="11" t="s">
        <v>48</v>
      </c>
      <c r="FY21" s="11" t="s">
        <v>48</v>
      </c>
      <c r="FZ21" s="11" t="s">
        <v>48</v>
      </c>
      <c r="GA21" s="11" t="s">
        <v>48</v>
      </c>
      <c r="GB21" s="11" t="s">
        <v>48</v>
      </c>
      <c r="GC21" s="11" t="s">
        <v>48</v>
      </c>
      <c r="GD21" s="11" t="s">
        <v>48</v>
      </c>
      <c r="GE21" s="11" t="s">
        <v>48</v>
      </c>
      <c r="GF21" s="11" t="s">
        <v>48</v>
      </c>
      <c r="GG21" s="11" t="s">
        <v>48</v>
      </c>
      <c r="GH21" s="11" t="s">
        <v>48</v>
      </c>
      <c r="GI21" s="11" t="s">
        <v>48</v>
      </c>
      <c r="GJ21" s="11" t="s">
        <v>48</v>
      </c>
      <c r="GK21" s="11" t="s">
        <v>48</v>
      </c>
      <c r="GL21" s="11" t="s">
        <v>48</v>
      </c>
      <c r="GM21" s="11" t="s">
        <v>48</v>
      </c>
      <c r="GN21" s="11" t="s">
        <v>48</v>
      </c>
      <c r="GO21" s="11" t="s">
        <v>48</v>
      </c>
      <c r="GP21" s="11" t="s">
        <v>48</v>
      </c>
      <c r="GQ21" s="11" t="s">
        <v>48</v>
      </c>
      <c r="GR21" s="11" t="s">
        <v>48</v>
      </c>
      <c r="GS21" s="11" t="s">
        <v>48</v>
      </c>
      <c r="GT21" s="11" t="s">
        <v>48</v>
      </c>
      <c r="GU21" s="11" t="s">
        <v>48</v>
      </c>
      <c r="GV21" s="11" t="s">
        <v>48</v>
      </c>
      <c r="GW21" s="11" t="s">
        <v>48</v>
      </c>
      <c r="GX21" s="11" t="s">
        <v>48</v>
      </c>
      <c r="GY21" s="11" t="s">
        <v>48</v>
      </c>
      <c r="GZ21" s="11" t="s">
        <v>48</v>
      </c>
      <c r="HA21" s="11" t="s">
        <v>48</v>
      </c>
      <c r="HB21" s="11" t="s">
        <v>48</v>
      </c>
      <c r="HC21" s="11" t="s">
        <v>48</v>
      </c>
      <c r="HD21" s="11" t="s">
        <v>48</v>
      </c>
      <c r="HE21" s="11" t="s">
        <v>48</v>
      </c>
      <c r="HF21" s="11" t="s">
        <v>48</v>
      </c>
      <c r="HG21" s="11" t="s">
        <v>48</v>
      </c>
      <c r="HH21" s="11" t="s">
        <v>48</v>
      </c>
      <c r="HI21" s="11" t="s">
        <v>48</v>
      </c>
      <c r="HJ21" s="11" t="s">
        <v>48</v>
      </c>
      <c r="HK21" s="11" t="s">
        <v>48</v>
      </c>
      <c r="HL21" s="11" t="s">
        <v>48</v>
      </c>
      <c r="HM21" s="11" t="s">
        <v>48</v>
      </c>
      <c r="HN21" s="11" t="s">
        <v>48</v>
      </c>
      <c r="HO21" s="11" t="s">
        <v>48</v>
      </c>
      <c r="HP21" s="11" t="s">
        <v>48</v>
      </c>
      <c r="HQ21" s="11" t="s">
        <v>48</v>
      </c>
      <c r="HR21" s="11" t="s">
        <v>48</v>
      </c>
      <c r="HS21" s="11" t="s">
        <v>48</v>
      </c>
      <c r="HT21" s="11" t="s">
        <v>48</v>
      </c>
      <c r="HU21" s="11" t="s">
        <v>48</v>
      </c>
      <c r="HV21" s="11" t="s">
        <v>48</v>
      </c>
      <c r="HW21" s="11" t="s">
        <v>48</v>
      </c>
      <c r="HX21" s="11" t="s">
        <v>48</v>
      </c>
      <c r="HY21" s="11" t="s">
        <v>48</v>
      </c>
    </row>
    <row r="22" spans="1:233" s="1" customFormat="1" x14ac:dyDescent="0.2">
      <c r="A22" s="23"/>
      <c r="B22" s="8">
        <v>43901</v>
      </c>
      <c r="C22" s="11" t="s">
        <v>48</v>
      </c>
      <c r="D22" s="11" t="s">
        <v>48</v>
      </c>
      <c r="E22" s="11" t="s">
        <v>48</v>
      </c>
      <c r="F22" s="11" t="s">
        <v>48</v>
      </c>
      <c r="G22" s="11" t="s">
        <v>48</v>
      </c>
      <c r="H22" s="11" t="s">
        <v>48</v>
      </c>
      <c r="I22" s="11" t="s">
        <v>48</v>
      </c>
      <c r="J22" s="11" t="s">
        <v>48</v>
      </c>
      <c r="K22" s="11" t="s">
        <v>48</v>
      </c>
      <c r="L22" s="11" t="s">
        <v>48</v>
      </c>
      <c r="M22" s="11" t="s">
        <v>48</v>
      </c>
      <c r="N22" s="11" t="s">
        <v>48</v>
      </c>
      <c r="O22" s="11" t="s">
        <v>48</v>
      </c>
      <c r="P22" s="11" t="s">
        <v>48</v>
      </c>
      <c r="Q22" s="11" t="s">
        <v>48</v>
      </c>
      <c r="R22" s="11" t="s">
        <v>48</v>
      </c>
      <c r="S22" s="11" t="s">
        <v>48</v>
      </c>
      <c r="T22" s="11" t="s">
        <v>48</v>
      </c>
      <c r="U22" s="11" t="s">
        <v>48</v>
      </c>
      <c r="V22" s="11" t="s">
        <v>48</v>
      </c>
      <c r="W22" s="11" t="s">
        <v>48</v>
      </c>
      <c r="X22" s="11" t="s">
        <v>48</v>
      </c>
      <c r="Y22" s="11" t="s">
        <v>48</v>
      </c>
      <c r="Z22" s="11" t="s">
        <v>48</v>
      </c>
      <c r="AA22" s="11" t="s">
        <v>48</v>
      </c>
      <c r="AB22" s="11" t="s">
        <v>48</v>
      </c>
      <c r="AC22" s="11" t="s">
        <v>48</v>
      </c>
      <c r="AD22" s="11" t="s">
        <v>48</v>
      </c>
      <c r="AE22" s="11" t="s">
        <v>48</v>
      </c>
      <c r="AF22" s="11" t="s">
        <v>48</v>
      </c>
      <c r="AG22" s="11" t="s">
        <v>48</v>
      </c>
      <c r="AH22" s="11" t="s">
        <v>48</v>
      </c>
      <c r="AI22" s="11" t="s">
        <v>48</v>
      </c>
      <c r="AJ22" s="11" t="s">
        <v>48</v>
      </c>
      <c r="AK22" s="11" t="s">
        <v>48</v>
      </c>
      <c r="AL22" s="11" t="s">
        <v>48</v>
      </c>
      <c r="AM22" s="11" t="s">
        <v>48</v>
      </c>
      <c r="AN22" s="11" t="s">
        <v>48</v>
      </c>
      <c r="AO22" s="11" t="s">
        <v>48</v>
      </c>
      <c r="AP22" s="11" t="s">
        <v>48</v>
      </c>
      <c r="AQ22" s="11" t="s">
        <v>48</v>
      </c>
      <c r="AR22" s="11" t="s">
        <v>48</v>
      </c>
      <c r="AS22" s="11" t="s">
        <v>48</v>
      </c>
      <c r="AT22" s="11" t="s">
        <v>48</v>
      </c>
      <c r="AU22" s="11" t="s">
        <v>48</v>
      </c>
      <c r="AV22" s="11" t="s">
        <v>48</v>
      </c>
      <c r="AW22" s="11" t="s">
        <v>48</v>
      </c>
      <c r="AX22" s="11" t="s">
        <v>48</v>
      </c>
      <c r="AY22" s="11" t="s">
        <v>48</v>
      </c>
      <c r="AZ22" s="11" t="s">
        <v>48</v>
      </c>
      <c r="BA22" s="11" t="s">
        <v>48</v>
      </c>
      <c r="BB22" s="11" t="s">
        <v>48</v>
      </c>
      <c r="BC22" s="11" t="s">
        <v>48</v>
      </c>
      <c r="BD22" s="11" t="s">
        <v>48</v>
      </c>
      <c r="BE22" s="11" t="s">
        <v>48</v>
      </c>
      <c r="BF22" s="11" t="s">
        <v>48</v>
      </c>
      <c r="BG22" s="11" t="s">
        <v>48</v>
      </c>
      <c r="BH22" s="11" t="s">
        <v>48</v>
      </c>
      <c r="BI22" s="11" t="s">
        <v>48</v>
      </c>
      <c r="BJ22" s="11" t="s">
        <v>48</v>
      </c>
      <c r="BK22" s="11" t="s">
        <v>48</v>
      </c>
      <c r="BL22" s="11" t="s">
        <v>48</v>
      </c>
      <c r="BM22" s="11" t="s">
        <v>48</v>
      </c>
      <c r="BN22" s="11" t="s">
        <v>48</v>
      </c>
      <c r="BO22" s="11" t="s">
        <v>48</v>
      </c>
      <c r="BP22" s="11">
        <v>5</v>
      </c>
      <c r="BQ22" s="11" t="s">
        <v>48</v>
      </c>
      <c r="BR22" s="11" t="s">
        <v>48</v>
      </c>
      <c r="BS22" s="11" t="s">
        <v>48</v>
      </c>
      <c r="BT22" s="11" t="s">
        <v>48</v>
      </c>
      <c r="BU22" s="11" t="s">
        <v>48</v>
      </c>
      <c r="BV22" s="11" t="s">
        <v>48</v>
      </c>
      <c r="BW22" s="11" t="s">
        <v>48</v>
      </c>
      <c r="BX22" s="11" t="s">
        <v>48</v>
      </c>
      <c r="BY22" s="11" t="s">
        <v>48</v>
      </c>
      <c r="BZ22" s="11" t="s">
        <v>48</v>
      </c>
      <c r="CA22" s="11" t="s">
        <v>48</v>
      </c>
      <c r="CB22" s="11" t="s">
        <v>48</v>
      </c>
      <c r="CC22" s="11" t="s">
        <v>48</v>
      </c>
      <c r="CD22" s="11" t="s">
        <v>48</v>
      </c>
      <c r="CE22" s="11" t="s">
        <v>48</v>
      </c>
      <c r="CF22" s="11" t="s">
        <v>48</v>
      </c>
      <c r="CG22" s="11" t="s">
        <v>48</v>
      </c>
      <c r="CH22" s="11" t="s">
        <v>48</v>
      </c>
      <c r="CI22" s="11" t="s">
        <v>48</v>
      </c>
      <c r="CJ22" s="11" t="s">
        <v>48</v>
      </c>
      <c r="CK22" s="11" t="s">
        <v>48</v>
      </c>
      <c r="CL22" s="11" t="s">
        <v>48</v>
      </c>
      <c r="CM22" s="11" t="s">
        <v>48</v>
      </c>
      <c r="CN22" s="11" t="s">
        <v>48</v>
      </c>
      <c r="CO22" s="11" t="s">
        <v>48</v>
      </c>
      <c r="CP22" s="11" t="s">
        <v>48</v>
      </c>
      <c r="CQ22" s="11" t="s">
        <v>48</v>
      </c>
      <c r="CR22" s="11" t="s">
        <v>48</v>
      </c>
      <c r="CS22" s="11" t="s">
        <v>48</v>
      </c>
      <c r="CT22" s="11" t="s">
        <v>48</v>
      </c>
      <c r="CU22" s="11" t="s">
        <v>48</v>
      </c>
      <c r="CV22" s="11" t="s">
        <v>48</v>
      </c>
      <c r="CW22" s="11" t="s">
        <v>48</v>
      </c>
      <c r="CX22" s="11" t="s">
        <v>48</v>
      </c>
      <c r="CY22" s="11" t="s">
        <v>48</v>
      </c>
      <c r="CZ22" s="11" t="s">
        <v>48</v>
      </c>
      <c r="DA22" s="11" t="s">
        <v>48</v>
      </c>
      <c r="DB22" s="11" t="s">
        <v>48</v>
      </c>
      <c r="DC22" s="11" t="s">
        <v>48</v>
      </c>
      <c r="DD22" s="11" t="s">
        <v>48</v>
      </c>
      <c r="DE22" s="11" t="s">
        <v>48</v>
      </c>
      <c r="DF22" s="11" t="s">
        <v>48</v>
      </c>
      <c r="DG22" s="11" t="s">
        <v>48</v>
      </c>
      <c r="DH22" s="11" t="s">
        <v>48</v>
      </c>
      <c r="DI22" s="11" t="s">
        <v>48</v>
      </c>
      <c r="DJ22" s="11" t="s">
        <v>48</v>
      </c>
      <c r="DK22" s="11" t="s">
        <v>48</v>
      </c>
      <c r="DL22" s="11" t="s">
        <v>48</v>
      </c>
      <c r="DM22" s="11" t="s">
        <v>48</v>
      </c>
      <c r="DN22" s="11" t="s">
        <v>48</v>
      </c>
      <c r="DO22" s="11" t="s">
        <v>48</v>
      </c>
      <c r="DP22" s="11" t="s">
        <v>48</v>
      </c>
      <c r="DQ22" s="11" t="s">
        <v>48</v>
      </c>
      <c r="DR22" s="11" t="s">
        <v>48</v>
      </c>
      <c r="DS22" s="11" t="s">
        <v>48</v>
      </c>
      <c r="DT22" s="11" t="s">
        <v>48</v>
      </c>
      <c r="DU22" s="11" t="s">
        <v>48</v>
      </c>
      <c r="DV22" s="11" t="s">
        <v>48</v>
      </c>
      <c r="DW22" s="11" t="s">
        <v>48</v>
      </c>
      <c r="DX22" s="11" t="s">
        <v>48</v>
      </c>
      <c r="DY22" s="11" t="s">
        <v>48</v>
      </c>
      <c r="DZ22" s="11" t="s">
        <v>48</v>
      </c>
      <c r="EA22" s="11" t="s">
        <v>48</v>
      </c>
      <c r="EB22" s="11" t="s">
        <v>48</v>
      </c>
      <c r="EC22" s="11" t="s">
        <v>48</v>
      </c>
      <c r="ED22" s="11" t="s">
        <v>48</v>
      </c>
      <c r="EE22" s="11" t="s">
        <v>48</v>
      </c>
      <c r="EF22" s="11" t="s">
        <v>48</v>
      </c>
      <c r="EG22" s="11" t="s">
        <v>48</v>
      </c>
      <c r="EH22" s="11" t="s">
        <v>48</v>
      </c>
      <c r="EI22" s="11" t="s">
        <v>48</v>
      </c>
      <c r="EJ22" s="11" t="s">
        <v>48</v>
      </c>
      <c r="EK22" s="11" t="s">
        <v>48</v>
      </c>
      <c r="EL22" s="11" t="s">
        <v>48</v>
      </c>
      <c r="EM22" s="11" t="s">
        <v>48</v>
      </c>
      <c r="EN22" s="11" t="s">
        <v>48</v>
      </c>
      <c r="EO22" s="11" t="s">
        <v>48</v>
      </c>
      <c r="EP22" s="11" t="s">
        <v>48</v>
      </c>
      <c r="EQ22" s="11" t="s">
        <v>48</v>
      </c>
      <c r="ER22" s="11" t="s">
        <v>48</v>
      </c>
      <c r="ES22" s="11" t="s">
        <v>48</v>
      </c>
      <c r="ET22" s="11" t="s">
        <v>48</v>
      </c>
      <c r="EU22" s="11" t="s">
        <v>48</v>
      </c>
      <c r="EV22" s="11" t="s">
        <v>48</v>
      </c>
      <c r="EW22" s="11" t="s">
        <v>48</v>
      </c>
      <c r="EX22" s="11" t="s">
        <v>48</v>
      </c>
      <c r="EY22" s="11" t="s">
        <v>48</v>
      </c>
      <c r="EZ22" s="11" t="s">
        <v>48</v>
      </c>
      <c r="FA22" s="11" t="s">
        <v>48</v>
      </c>
      <c r="FB22" s="11" t="s">
        <v>48</v>
      </c>
      <c r="FC22" s="11" t="s">
        <v>48</v>
      </c>
      <c r="FD22" s="11" t="s">
        <v>48</v>
      </c>
      <c r="FE22" s="11" t="s">
        <v>48</v>
      </c>
      <c r="FF22" s="11" t="s">
        <v>48</v>
      </c>
      <c r="FG22" s="11" t="s">
        <v>48</v>
      </c>
      <c r="FH22" s="11" t="s">
        <v>48</v>
      </c>
      <c r="FI22" s="11" t="s">
        <v>48</v>
      </c>
      <c r="FJ22" s="11" t="s">
        <v>48</v>
      </c>
      <c r="FK22" s="11" t="s">
        <v>48</v>
      </c>
      <c r="FL22" s="11" t="s">
        <v>48</v>
      </c>
      <c r="FM22" s="11" t="s">
        <v>48</v>
      </c>
      <c r="FN22" s="11" t="s">
        <v>48</v>
      </c>
      <c r="FO22" s="11" t="s">
        <v>48</v>
      </c>
      <c r="FP22" s="11" t="s">
        <v>48</v>
      </c>
      <c r="FQ22" s="11" t="s">
        <v>48</v>
      </c>
      <c r="FR22" s="11" t="s">
        <v>48</v>
      </c>
      <c r="FS22" s="11" t="s">
        <v>48</v>
      </c>
      <c r="FT22" s="11" t="s">
        <v>48</v>
      </c>
      <c r="FU22" s="11" t="s">
        <v>48</v>
      </c>
      <c r="FV22" s="11" t="s">
        <v>48</v>
      </c>
      <c r="FW22" s="11" t="s">
        <v>48</v>
      </c>
      <c r="FX22" s="11" t="s">
        <v>48</v>
      </c>
      <c r="FY22" s="11" t="s">
        <v>48</v>
      </c>
      <c r="FZ22" s="11" t="s">
        <v>48</v>
      </c>
      <c r="GA22" s="11" t="s">
        <v>48</v>
      </c>
      <c r="GB22" s="11" t="s">
        <v>48</v>
      </c>
      <c r="GC22" s="11" t="s">
        <v>48</v>
      </c>
      <c r="GD22" s="11" t="s">
        <v>48</v>
      </c>
      <c r="GE22" s="11" t="s">
        <v>48</v>
      </c>
      <c r="GF22" s="11" t="s">
        <v>48</v>
      </c>
      <c r="GG22" s="11" t="s">
        <v>48</v>
      </c>
      <c r="GH22" s="11" t="s">
        <v>48</v>
      </c>
      <c r="GI22" s="11" t="s">
        <v>48</v>
      </c>
      <c r="GJ22" s="11" t="s">
        <v>48</v>
      </c>
      <c r="GK22" s="11" t="s">
        <v>48</v>
      </c>
      <c r="GL22" s="11" t="s">
        <v>48</v>
      </c>
      <c r="GM22" s="11" t="s">
        <v>48</v>
      </c>
      <c r="GN22" s="11" t="s">
        <v>48</v>
      </c>
      <c r="GO22" s="11" t="s">
        <v>48</v>
      </c>
      <c r="GP22" s="11" t="s">
        <v>48</v>
      </c>
      <c r="GQ22" s="11" t="s">
        <v>48</v>
      </c>
      <c r="GR22" s="11" t="s">
        <v>48</v>
      </c>
      <c r="GS22" s="11" t="s">
        <v>48</v>
      </c>
      <c r="GT22" s="11" t="s">
        <v>48</v>
      </c>
      <c r="GU22" s="11" t="s">
        <v>48</v>
      </c>
      <c r="GV22" s="11" t="s">
        <v>48</v>
      </c>
      <c r="GW22" s="11" t="s">
        <v>48</v>
      </c>
      <c r="GX22" s="11" t="s">
        <v>48</v>
      </c>
      <c r="GY22" s="11" t="s">
        <v>48</v>
      </c>
      <c r="GZ22" s="11" t="s">
        <v>48</v>
      </c>
      <c r="HA22" s="11" t="s">
        <v>48</v>
      </c>
      <c r="HB22" s="11" t="s">
        <v>48</v>
      </c>
      <c r="HC22" s="11" t="s">
        <v>48</v>
      </c>
      <c r="HD22" s="11" t="s">
        <v>48</v>
      </c>
      <c r="HE22" s="11" t="s">
        <v>48</v>
      </c>
      <c r="HF22" s="11" t="s">
        <v>48</v>
      </c>
      <c r="HG22" s="11" t="s">
        <v>48</v>
      </c>
      <c r="HH22" s="11" t="s">
        <v>48</v>
      </c>
      <c r="HI22" s="11" t="s">
        <v>48</v>
      </c>
      <c r="HJ22" s="11" t="s">
        <v>48</v>
      </c>
      <c r="HK22" s="11" t="s">
        <v>48</v>
      </c>
      <c r="HL22" s="11" t="s">
        <v>48</v>
      </c>
      <c r="HM22" s="11" t="s">
        <v>48</v>
      </c>
      <c r="HN22" s="11" t="s">
        <v>48</v>
      </c>
      <c r="HO22" s="11" t="s">
        <v>48</v>
      </c>
      <c r="HP22" s="11" t="s">
        <v>48</v>
      </c>
      <c r="HQ22" s="11" t="s">
        <v>48</v>
      </c>
      <c r="HR22" s="11" t="s">
        <v>48</v>
      </c>
      <c r="HS22" s="11" t="s">
        <v>48</v>
      </c>
      <c r="HT22" s="11" t="s">
        <v>48</v>
      </c>
      <c r="HU22" s="11" t="s">
        <v>48</v>
      </c>
      <c r="HV22" s="11" t="s">
        <v>48</v>
      </c>
      <c r="HW22" s="11" t="s">
        <v>48</v>
      </c>
      <c r="HX22" s="11" t="s">
        <v>48</v>
      </c>
      <c r="HY22" s="11" t="s">
        <v>48</v>
      </c>
    </row>
    <row r="23" spans="1:233" s="1" customFormat="1" x14ac:dyDescent="0.2">
      <c r="A23" s="23"/>
      <c r="B23" s="8">
        <v>43902</v>
      </c>
      <c r="C23" s="11" t="s">
        <v>48</v>
      </c>
      <c r="D23" s="11" t="s">
        <v>48</v>
      </c>
      <c r="E23" s="11" t="s">
        <v>48</v>
      </c>
      <c r="F23" s="11" t="s">
        <v>48</v>
      </c>
      <c r="G23" s="11" t="s">
        <v>48</v>
      </c>
      <c r="H23" s="11" t="s">
        <v>48</v>
      </c>
      <c r="I23" s="11" t="s">
        <v>48</v>
      </c>
      <c r="J23" s="11" t="s">
        <v>48</v>
      </c>
      <c r="K23" s="11" t="s">
        <v>48</v>
      </c>
      <c r="L23" s="11" t="s">
        <v>48</v>
      </c>
      <c r="M23" s="11" t="s">
        <v>48</v>
      </c>
      <c r="N23" s="11" t="s">
        <v>48</v>
      </c>
      <c r="O23" s="11" t="s">
        <v>48</v>
      </c>
      <c r="P23" s="11" t="s">
        <v>48</v>
      </c>
      <c r="Q23" s="11" t="s">
        <v>48</v>
      </c>
      <c r="R23" s="11" t="s">
        <v>48</v>
      </c>
      <c r="S23" s="11" t="s">
        <v>48</v>
      </c>
      <c r="T23" s="11" t="s">
        <v>48</v>
      </c>
      <c r="U23" s="11" t="s">
        <v>48</v>
      </c>
      <c r="V23" s="11" t="s">
        <v>48</v>
      </c>
      <c r="W23" s="11" t="s">
        <v>48</v>
      </c>
      <c r="X23" s="11" t="s">
        <v>48</v>
      </c>
      <c r="Y23" s="11" t="s">
        <v>48</v>
      </c>
      <c r="Z23" s="11" t="s">
        <v>48</v>
      </c>
      <c r="AA23" s="11" t="s">
        <v>48</v>
      </c>
      <c r="AB23" s="11" t="s">
        <v>48</v>
      </c>
      <c r="AC23" s="11" t="s">
        <v>48</v>
      </c>
      <c r="AD23" s="11" t="s">
        <v>48</v>
      </c>
      <c r="AE23" s="11" t="s">
        <v>48</v>
      </c>
      <c r="AF23" s="11" t="s">
        <v>48</v>
      </c>
      <c r="AG23" s="11" t="s">
        <v>48</v>
      </c>
      <c r="AH23" s="11" t="s">
        <v>48</v>
      </c>
      <c r="AI23" s="11" t="s">
        <v>48</v>
      </c>
      <c r="AJ23" s="11" t="s">
        <v>48</v>
      </c>
      <c r="AK23" s="11" t="s">
        <v>48</v>
      </c>
      <c r="AL23" s="11" t="s">
        <v>48</v>
      </c>
      <c r="AM23" s="11" t="s">
        <v>48</v>
      </c>
      <c r="AN23" s="11" t="s">
        <v>48</v>
      </c>
      <c r="AO23" s="11" t="s">
        <v>48</v>
      </c>
      <c r="AP23" s="11" t="s">
        <v>48</v>
      </c>
      <c r="AQ23" s="11" t="s">
        <v>48</v>
      </c>
      <c r="AR23" s="11" t="s">
        <v>48</v>
      </c>
      <c r="AS23" s="11" t="s">
        <v>48</v>
      </c>
      <c r="AT23" s="11" t="s">
        <v>48</v>
      </c>
      <c r="AU23" s="11" t="s">
        <v>48</v>
      </c>
      <c r="AV23" s="11" t="s">
        <v>48</v>
      </c>
      <c r="AW23" s="11" t="s">
        <v>48</v>
      </c>
      <c r="AX23" s="11" t="s">
        <v>48</v>
      </c>
      <c r="AY23" s="11" t="s">
        <v>48</v>
      </c>
      <c r="AZ23" s="11" t="s">
        <v>48</v>
      </c>
      <c r="BA23" s="11" t="s">
        <v>48</v>
      </c>
      <c r="BB23" s="11" t="s">
        <v>48</v>
      </c>
      <c r="BC23" s="11" t="s">
        <v>48</v>
      </c>
      <c r="BD23" s="11" t="s">
        <v>48</v>
      </c>
      <c r="BE23" s="11" t="s">
        <v>48</v>
      </c>
      <c r="BF23" s="11" t="s">
        <v>48</v>
      </c>
      <c r="BG23" s="11" t="s">
        <v>48</v>
      </c>
      <c r="BH23" s="11" t="s">
        <v>48</v>
      </c>
      <c r="BI23" s="11" t="s">
        <v>48</v>
      </c>
      <c r="BJ23" s="11" t="s">
        <v>48</v>
      </c>
      <c r="BK23" s="11" t="s">
        <v>48</v>
      </c>
      <c r="BL23" s="11" t="s">
        <v>48</v>
      </c>
      <c r="BM23" s="11" t="s">
        <v>48</v>
      </c>
      <c r="BN23" s="11" t="s">
        <v>48</v>
      </c>
      <c r="BO23" s="11" t="s">
        <v>48</v>
      </c>
      <c r="BP23" s="11">
        <v>5</v>
      </c>
      <c r="BQ23" s="11" t="s">
        <v>48</v>
      </c>
      <c r="BR23" s="11" t="s">
        <v>48</v>
      </c>
      <c r="BS23" s="11" t="s">
        <v>48</v>
      </c>
      <c r="BT23" s="11" t="s">
        <v>48</v>
      </c>
      <c r="BU23" s="11" t="s">
        <v>48</v>
      </c>
      <c r="BV23" s="11" t="s">
        <v>48</v>
      </c>
      <c r="BW23" s="11" t="s">
        <v>48</v>
      </c>
      <c r="BX23" s="11" t="s">
        <v>48</v>
      </c>
      <c r="BY23" s="11" t="s">
        <v>48</v>
      </c>
      <c r="BZ23" s="11" t="s">
        <v>48</v>
      </c>
      <c r="CA23" s="11" t="s">
        <v>48</v>
      </c>
      <c r="CB23" s="11" t="s">
        <v>48</v>
      </c>
      <c r="CC23" s="11" t="s">
        <v>48</v>
      </c>
      <c r="CD23" s="11" t="s">
        <v>48</v>
      </c>
      <c r="CE23" s="11" t="s">
        <v>48</v>
      </c>
      <c r="CF23" s="11" t="s">
        <v>48</v>
      </c>
      <c r="CG23" s="11" t="s">
        <v>48</v>
      </c>
      <c r="CH23" s="11" t="s">
        <v>48</v>
      </c>
      <c r="CI23" s="11" t="s">
        <v>48</v>
      </c>
      <c r="CJ23" s="11" t="s">
        <v>48</v>
      </c>
      <c r="CK23" s="11" t="s">
        <v>48</v>
      </c>
      <c r="CL23" s="11" t="s">
        <v>48</v>
      </c>
      <c r="CM23" s="11" t="s">
        <v>48</v>
      </c>
      <c r="CN23" s="11" t="s">
        <v>48</v>
      </c>
      <c r="CO23" s="11" t="s">
        <v>48</v>
      </c>
      <c r="CP23" s="11" t="s">
        <v>48</v>
      </c>
      <c r="CQ23" s="11" t="s">
        <v>48</v>
      </c>
      <c r="CR23" s="11" t="s">
        <v>48</v>
      </c>
      <c r="CS23" s="11" t="s">
        <v>48</v>
      </c>
      <c r="CT23" s="11" t="s">
        <v>48</v>
      </c>
      <c r="CU23" s="11" t="s">
        <v>48</v>
      </c>
      <c r="CV23" s="11" t="s">
        <v>48</v>
      </c>
      <c r="CW23" s="11" t="s">
        <v>48</v>
      </c>
      <c r="CX23" s="11" t="s">
        <v>48</v>
      </c>
      <c r="CY23" s="11" t="s">
        <v>48</v>
      </c>
      <c r="CZ23" s="11" t="s">
        <v>48</v>
      </c>
      <c r="DA23" s="11" t="s">
        <v>48</v>
      </c>
      <c r="DB23" s="11" t="s">
        <v>48</v>
      </c>
      <c r="DC23" s="11" t="s">
        <v>48</v>
      </c>
      <c r="DD23" s="11" t="s">
        <v>48</v>
      </c>
      <c r="DE23" s="11" t="s">
        <v>48</v>
      </c>
      <c r="DF23" s="11" t="s">
        <v>48</v>
      </c>
      <c r="DG23" s="11" t="s">
        <v>48</v>
      </c>
      <c r="DH23" s="11" t="s">
        <v>48</v>
      </c>
      <c r="DI23" s="11" t="s">
        <v>48</v>
      </c>
      <c r="DJ23" s="11" t="s">
        <v>48</v>
      </c>
      <c r="DK23" s="11" t="s">
        <v>48</v>
      </c>
      <c r="DL23" s="11" t="s">
        <v>48</v>
      </c>
      <c r="DM23" s="11" t="s">
        <v>48</v>
      </c>
      <c r="DN23" s="11" t="s">
        <v>48</v>
      </c>
      <c r="DO23" s="11" t="s">
        <v>48</v>
      </c>
      <c r="DP23" s="11" t="s">
        <v>48</v>
      </c>
      <c r="DQ23" s="11" t="s">
        <v>48</v>
      </c>
      <c r="DR23" s="11" t="s">
        <v>48</v>
      </c>
      <c r="DS23" s="11" t="s">
        <v>48</v>
      </c>
      <c r="DT23" s="11" t="s">
        <v>48</v>
      </c>
      <c r="DU23" s="11" t="s">
        <v>48</v>
      </c>
      <c r="DV23" s="11" t="s">
        <v>48</v>
      </c>
      <c r="DW23" s="11" t="s">
        <v>48</v>
      </c>
      <c r="DX23" s="11" t="s">
        <v>48</v>
      </c>
      <c r="DY23" s="11" t="s">
        <v>48</v>
      </c>
      <c r="DZ23" s="11" t="s">
        <v>48</v>
      </c>
      <c r="EA23" s="11" t="s">
        <v>48</v>
      </c>
      <c r="EB23" s="11" t="s">
        <v>48</v>
      </c>
      <c r="EC23" s="11" t="s">
        <v>48</v>
      </c>
      <c r="ED23" s="11" t="s">
        <v>48</v>
      </c>
      <c r="EE23" s="11" t="s">
        <v>48</v>
      </c>
      <c r="EF23" s="11" t="s">
        <v>48</v>
      </c>
      <c r="EG23" s="11" t="s">
        <v>48</v>
      </c>
      <c r="EH23" s="11" t="s">
        <v>48</v>
      </c>
      <c r="EI23" s="11" t="s">
        <v>48</v>
      </c>
      <c r="EJ23" s="11" t="s">
        <v>48</v>
      </c>
      <c r="EK23" s="11" t="s">
        <v>48</v>
      </c>
      <c r="EL23" s="11" t="s">
        <v>48</v>
      </c>
      <c r="EM23" s="11" t="s">
        <v>48</v>
      </c>
      <c r="EN23" s="11" t="s">
        <v>48</v>
      </c>
      <c r="EO23" s="11" t="s">
        <v>48</v>
      </c>
      <c r="EP23" s="11" t="s">
        <v>48</v>
      </c>
      <c r="EQ23" s="11" t="s">
        <v>48</v>
      </c>
      <c r="ER23" s="11" t="s">
        <v>48</v>
      </c>
      <c r="ES23" s="11" t="s">
        <v>48</v>
      </c>
      <c r="ET23" s="11" t="s">
        <v>48</v>
      </c>
      <c r="EU23" s="11" t="s">
        <v>48</v>
      </c>
      <c r="EV23" s="11" t="s">
        <v>48</v>
      </c>
      <c r="EW23" s="11" t="s">
        <v>48</v>
      </c>
      <c r="EX23" s="11" t="s">
        <v>48</v>
      </c>
      <c r="EY23" s="11" t="s">
        <v>48</v>
      </c>
      <c r="EZ23" s="11" t="s">
        <v>48</v>
      </c>
      <c r="FA23" s="11" t="s">
        <v>48</v>
      </c>
      <c r="FB23" s="11" t="s">
        <v>48</v>
      </c>
      <c r="FC23" s="11" t="s">
        <v>48</v>
      </c>
      <c r="FD23" s="11" t="s">
        <v>48</v>
      </c>
      <c r="FE23" s="11" t="s">
        <v>48</v>
      </c>
      <c r="FF23" s="11" t="s">
        <v>48</v>
      </c>
      <c r="FG23" s="11" t="s">
        <v>48</v>
      </c>
      <c r="FH23" s="11" t="s">
        <v>48</v>
      </c>
      <c r="FI23" s="11" t="s">
        <v>48</v>
      </c>
      <c r="FJ23" s="11" t="s">
        <v>48</v>
      </c>
      <c r="FK23" s="11" t="s">
        <v>48</v>
      </c>
      <c r="FL23" s="11" t="s">
        <v>48</v>
      </c>
      <c r="FM23" s="11" t="s">
        <v>48</v>
      </c>
      <c r="FN23" s="11" t="s">
        <v>48</v>
      </c>
      <c r="FO23" s="11" t="s">
        <v>48</v>
      </c>
      <c r="FP23" s="11" t="s">
        <v>48</v>
      </c>
      <c r="FQ23" s="11" t="s">
        <v>48</v>
      </c>
      <c r="FR23" s="11" t="s">
        <v>48</v>
      </c>
      <c r="FS23" s="11" t="s">
        <v>48</v>
      </c>
      <c r="FT23" s="11" t="s">
        <v>48</v>
      </c>
      <c r="FU23" s="11" t="s">
        <v>48</v>
      </c>
      <c r="FV23" s="11" t="s">
        <v>48</v>
      </c>
      <c r="FW23" s="11" t="s">
        <v>48</v>
      </c>
      <c r="FX23" s="11" t="s">
        <v>48</v>
      </c>
      <c r="FY23" s="11" t="s">
        <v>48</v>
      </c>
      <c r="FZ23" s="11" t="s">
        <v>48</v>
      </c>
      <c r="GA23" s="11" t="s">
        <v>48</v>
      </c>
      <c r="GB23" s="11" t="s">
        <v>48</v>
      </c>
      <c r="GC23" s="11" t="s">
        <v>48</v>
      </c>
      <c r="GD23" s="11" t="s">
        <v>48</v>
      </c>
      <c r="GE23" s="11" t="s">
        <v>48</v>
      </c>
      <c r="GF23" s="11" t="s">
        <v>48</v>
      </c>
      <c r="GG23" s="11" t="s">
        <v>48</v>
      </c>
      <c r="GH23" s="11" t="s">
        <v>48</v>
      </c>
      <c r="GI23" s="11" t="s">
        <v>48</v>
      </c>
      <c r="GJ23" s="11" t="s">
        <v>48</v>
      </c>
      <c r="GK23" s="11" t="s">
        <v>48</v>
      </c>
      <c r="GL23" s="11" t="s">
        <v>48</v>
      </c>
      <c r="GM23" s="11" t="s">
        <v>48</v>
      </c>
      <c r="GN23" s="11" t="s">
        <v>48</v>
      </c>
      <c r="GO23" s="11" t="s">
        <v>48</v>
      </c>
      <c r="GP23" s="11" t="s">
        <v>48</v>
      </c>
      <c r="GQ23" s="11" t="s">
        <v>48</v>
      </c>
      <c r="GR23" s="11" t="s">
        <v>48</v>
      </c>
      <c r="GS23" s="11" t="s">
        <v>48</v>
      </c>
      <c r="GT23" s="11" t="s">
        <v>48</v>
      </c>
      <c r="GU23" s="11" t="s">
        <v>48</v>
      </c>
      <c r="GV23" s="11" t="s">
        <v>48</v>
      </c>
      <c r="GW23" s="11" t="s">
        <v>48</v>
      </c>
      <c r="GX23" s="11" t="s">
        <v>48</v>
      </c>
      <c r="GY23" s="11" t="s">
        <v>48</v>
      </c>
      <c r="GZ23" s="11" t="s">
        <v>48</v>
      </c>
      <c r="HA23" s="11" t="s">
        <v>48</v>
      </c>
      <c r="HB23" s="11" t="s">
        <v>48</v>
      </c>
      <c r="HC23" s="11" t="s">
        <v>48</v>
      </c>
      <c r="HD23" s="11" t="s">
        <v>48</v>
      </c>
      <c r="HE23" s="11" t="s">
        <v>48</v>
      </c>
      <c r="HF23" s="11" t="s">
        <v>48</v>
      </c>
      <c r="HG23" s="11" t="s">
        <v>48</v>
      </c>
      <c r="HH23" s="11" t="s">
        <v>48</v>
      </c>
      <c r="HI23" s="11" t="s">
        <v>48</v>
      </c>
      <c r="HJ23" s="11" t="s">
        <v>48</v>
      </c>
      <c r="HK23" s="11" t="s">
        <v>48</v>
      </c>
      <c r="HL23" s="11" t="s">
        <v>48</v>
      </c>
      <c r="HM23" s="11" t="s">
        <v>48</v>
      </c>
      <c r="HN23" s="11" t="s">
        <v>48</v>
      </c>
      <c r="HO23" s="11" t="s">
        <v>48</v>
      </c>
      <c r="HP23" s="11" t="s">
        <v>48</v>
      </c>
      <c r="HQ23" s="11" t="s">
        <v>48</v>
      </c>
      <c r="HR23" s="11" t="s">
        <v>48</v>
      </c>
      <c r="HS23" s="11" t="s">
        <v>48</v>
      </c>
      <c r="HT23" s="11" t="s">
        <v>48</v>
      </c>
      <c r="HU23" s="11" t="s">
        <v>48</v>
      </c>
      <c r="HV23" s="11" t="s">
        <v>48</v>
      </c>
      <c r="HW23" s="11" t="s">
        <v>48</v>
      </c>
      <c r="HX23" s="11" t="s">
        <v>48</v>
      </c>
      <c r="HY23" s="11" t="s">
        <v>48</v>
      </c>
    </row>
    <row r="24" spans="1:233" s="1" customFormat="1" x14ac:dyDescent="0.2">
      <c r="A24" s="23"/>
      <c r="B24" s="8">
        <v>43903</v>
      </c>
      <c r="C24" s="11" t="s">
        <v>48</v>
      </c>
      <c r="D24" s="11" t="s">
        <v>48</v>
      </c>
      <c r="E24" s="11" t="s">
        <v>48</v>
      </c>
      <c r="F24" s="11" t="s">
        <v>48</v>
      </c>
      <c r="G24" s="11" t="s">
        <v>48</v>
      </c>
      <c r="H24" s="11" t="s">
        <v>48</v>
      </c>
      <c r="I24" s="11" t="s">
        <v>48</v>
      </c>
      <c r="J24" s="11" t="s">
        <v>48</v>
      </c>
      <c r="K24" s="11" t="s">
        <v>48</v>
      </c>
      <c r="L24" s="11" t="s">
        <v>48</v>
      </c>
      <c r="M24" s="11" t="s">
        <v>48</v>
      </c>
      <c r="N24" s="11" t="s">
        <v>48</v>
      </c>
      <c r="O24" s="11" t="s">
        <v>48</v>
      </c>
      <c r="P24" s="11" t="s">
        <v>48</v>
      </c>
      <c r="Q24" s="11" t="s">
        <v>48</v>
      </c>
      <c r="R24" s="11" t="s">
        <v>48</v>
      </c>
      <c r="S24" s="11" t="s">
        <v>48</v>
      </c>
      <c r="T24" s="11" t="s">
        <v>48</v>
      </c>
      <c r="U24" s="11" t="s">
        <v>48</v>
      </c>
      <c r="V24" s="11" t="s">
        <v>48</v>
      </c>
      <c r="W24" s="11" t="s">
        <v>48</v>
      </c>
      <c r="X24" s="11" t="s">
        <v>48</v>
      </c>
      <c r="Y24" s="11" t="s">
        <v>48</v>
      </c>
      <c r="Z24" s="11" t="s">
        <v>48</v>
      </c>
      <c r="AA24" s="11" t="s">
        <v>48</v>
      </c>
      <c r="AB24" s="11" t="s">
        <v>48</v>
      </c>
      <c r="AC24" s="11" t="s">
        <v>48</v>
      </c>
      <c r="AD24" s="11" t="s">
        <v>48</v>
      </c>
      <c r="AE24" s="11" t="s">
        <v>48</v>
      </c>
      <c r="AF24" s="11" t="s">
        <v>48</v>
      </c>
      <c r="AG24" s="11" t="s">
        <v>48</v>
      </c>
      <c r="AH24" s="11" t="s">
        <v>48</v>
      </c>
      <c r="AI24" s="11" t="s">
        <v>48</v>
      </c>
      <c r="AJ24" s="11" t="s">
        <v>48</v>
      </c>
      <c r="AK24" s="11" t="s">
        <v>48</v>
      </c>
      <c r="AL24" s="11" t="s">
        <v>48</v>
      </c>
      <c r="AM24" s="11" t="s">
        <v>48</v>
      </c>
      <c r="AN24" s="11" t="s">
        <v>48</v>
      </c>
      <c r="AO24" s="11" t="s">
        <v>48</v>
      </c>
      <c r="AP24" s="11" t="s">
        <v>48</v>
      </c>
      <c r="AQ24" s="11" t="s">
        <v>48</v>
      </c>
      <c r="AR24" s="11" t="s">
        <v>48</v>
      </c>
      <c r="AS24" s="11" t="s">
        <v>48</v>
      </c>
      <c r="AT24" s="11" t="s">
        <v>48</v>
      </c>
      <c r="AU24" s="11" t="s">
        <v>48</v>
      </c>
      <c r="AV24" s="11" t="s">
        <v>48</v>
      </c>
      <c r="AW24" s="11" t="s">
        <v>48</v>
      </c>
      <c r="AX24" s="11" t="s">
        <v>48</v>
      </c>
      <c r="AY24" s="11" t="s">
        <v>48</v>
      </c>
      <c r="AZ24" s="11" t="s">
        <v>48</v>
      </c>
      <c r="BA24" s="11" t="s">
        <v>48</v>
      </c>
      <c r="BB24" s="11" t="s">
        <v>48</v>
      </c>
      <c r="BC24" s="11" t="s">
        <v>48</v>
      </c>
      <c r="BD24" s="11" t="s">
        <v>48</v>
      </c>
      <c r="BE24" s="11" t="s">
        <v>48</v>
      </c>
      <c r="BF24" s="11" t="s">
        <v>48</v>
      </c>
      <c r="BG24" s="11" t="s">
        <v>48</v>
      </c>
      <c r="BH24" s="11" t="s">
        <v>48</v>
      </c>
      <c r="BI24" s="11" t="s">
        <v>48</v>
      </c>
      <c r="BJ24" s="11" t="s">
        <v>48</v>
      </c>
      <c r="BK24" s="11" t="s">
        <v>48</v>
      </c>
      <c r="BL24" s="11" t="s">
        <v>48</v>
      </c>
      <c r="BM24" s="11" t="s">
        <v>48</v>
      </c>
      <c r="BN24" s="11" t="s">
        <v>48</v>
      </c>
      <c r="BO24" s="11" t="s">
        <v>48</v>
      </c>
      <c r="BP24" s="11">
        <v>5</v>
      </c>
      <c r="BQ24" s="11" t="s">
        <v>48</v>
      </c>
      <c r="BR24" s="11" t="s">
        <v>48</v>
      </c>
      <c r="BS24" s="11" t="s">
        <v>48</v>
      </c>
      <c r="BT24" s="11" t="s">
        <v>48</v>
      </c>
      <c r="BU24" s="11" t="s">
        <v>48</v>
      </c>
      <c r="BV24" s="11" t="s">
        <v>48</v>
      </c>
      <c r="BW24" s="11" t="s">
        <v>48</v>
      </c>
      <c r="BX24" s="11" t="s">
        <v>48</v>
      </c>
      <c r="BY24" s="11" t="s">
        <v>48</v>
      </c>
      <c r="BZ24" s="11" t="s">
        <v>48</v>
      </c>
      <c r="CA24" s="11" t="s">
        <v>48</v>
      </c>
      <c r="CB24" s="11" t="s">
        <v>48</v>
      </c>
      <c r="CC24" s="11" t="s">
        <v>48</v>
      </c>
      <c r="CD24" s="11" t="s">
        <v>48</v>
      </c>
      <c r="CE24" s="11" t="s">
        <v>48</v>
      </c>
      <c r="CF24" s="11" t="s">
        <v>48</v>
      </c>
      <c r="CG24" s="11" t="s">
        <v>48</v>
      </c>
      <c r="CH24" s="11" t="s">
        <v>48</v>
      </c>
      <c r="CI24" s="11" t="s">
        <v>48</v>
      </c>
      <c r="CJ24" s="11" t="s">
        <v>48</v>
      </c>
      <c r="CK24" s="11" t="s">
        <v>48</v>
      </c>
      <c r="CL24" s="11" t="s">
        <v>48</v>
      </c>
      <c r="CM24" s="11" t="s">
        <v>48</v>
      </c>
      <c r="CN24" s="11" t="s">
        <v>48</v>
      </c>
      <c r="CO24" s="11" t="s">
        <v>48</v>
      </c>
      <c r="CP24" s="11" t="s">
        <v>48</v>
      </c>
      <c r="CQ24" s="11" t="s">
        <v>48</v>
      </c>
      <c r="CR24" s="11" t="s">
        <v>48</v>
      </c>
      <c r="CS24" s="11" t="s">
        <v>48</v>
      </c>
      <c r="CT24" s="11" t="s">
        <v>48</v>
      </c>
      <c r="CU24" s="11" t="s">
        <v>48</v>
      </c>
      <c r="CV24" s="11" t="s">
        <v>48</v>
      </c>
      <c r="CW24" s="11" t="s">
        <v>48</v>
      </c>
      <c r="CX24" s="11" t="s">
        <v>48</v>
      </c>
      <c r="CY24" s="11" t="s">
        <v>48</v>
      </c>
      <c r="CZ24" s="11" t="s">
        <v>48</v>
      </c>
      <c r="DA24" s="11" t="s">
        <v>48</v>
      </c>
      <c r="DB24" s="11" t="s">
        <v>48</v>
      </c>
      <c r="DC24" s="11" t="s">
        <v>48</v>
      </c>
      <c r="DD24" s="11" t="s">
        <v>48</v>
      </c>
      <c r="DE24" s="11" t="s">
        <v>48</v>
      </c>
      <c r="DF24" s="11" t="s">
        <v>48</v>
      </c>
      <c r="DG24" s="11" t="s">
        <v>48</v>
      </c>
      <c r="DH24" s="11" t="s">
        <v>48</v>
      </c>
      <c r="DI24" s="11" t="s">
        <v>48</v>
      </c>
      <c r="DJ24" s="11" t="s">
        <v>48</v>
      </c>
      <c r="DK24" s="11" t="s">
        <v>48</v>
      </c>
      <c r="DL24" s="11" t="s">
        <v>48</v>
      </c>
      <c r="DM24" s="11" t="s">
        <v>48</v>
      </c>
      <c r="DN24" s="11" t="s">
        <v>48</v>
      </c>
      <c r="DO24" s="11" t="s">
        <v>48</v>
      </c>
      <c r="DP24" s="11" t="s">
        <v>48</v>
      </c>
      <c r="DQ24" s="11" t="s">
        <v>48</v>
      </c>
      <c r="DR24" s="11" t="s">
        <v>48</v>
      </c>
      <c r="DS24" s="11" t="s">
        <v>48</v>
      </c>
      <c r="DT24" s="11" t="s">
        <v>48</v>
      </c>
      <c r="DU24" s="11" t="s">
        <v>48</v>
      </c>
      <c r="DV24" s="11" t="s">
        <v>48</v>
      </c>
      <c r="DW24" s="11" t="s">
        <v>48</v>
      </c>
      <c r="DX24" s="11" t="s">
        <v>48</v>
      </c>
      <c r="DY24" s="11" t="s">
        <v>48</v>
      </c>
      <c r="DZ24" s="11" t="s">
        <v>48</v>
      </c>
      <c r="EA24" s="11" t="s">
        <v>48</v>
      </c>
      <c r="EB24" s="11" t="s">
        <v>48</v>
      </c>
      <c r="EC24" s="11" t="s">
        <v>48</v>
      </c>
      <c r="ED24" s="11" t="s">
        <v>48</v>
      </c>
      <c r="EE24" s="11" t="s">
        <v>48</v>
      </c>
      <c r="EF24" s="11" t="s">
        <v>48</v>
      </c>
      <c r="EG24" s="11" t="s">
        <v>48</v>
      </c>
      <c r="EH24" s="11" t="s">
        <v>48</v>
      </c>
      <c r="EI24" s="11" t="s">
        <v>48</v>
      </c>
      <c r="EJ24" s="11" t="s">
        <v>48</v>
      </c>
      <c r="EK24" s="11" t="s">
        <v>48</v>
      </c>
      <c r="EL24" s="11" t="s">
        <v>48</v>
      </c>
      <c r="EM24" s="11" t="s">
        <v>48</v>
      </c>
      <c r="EN24" s="11" t="s">
        <v>48</v>
      </c>
      <c r="EO24" s="11" t="s">
        <v>48</v>
      </c>
      <c r="EP24" s="11" t="s">
        <v>48</v>
      </c>
      <c r="EQ24" s="11" t="s">
        <v>48</v>
      </c>
      <c r="ER24" s="11" t="s">
        <v>48</v>
      </c>
      <c r="ES24" s="11" t="s">
        <v>48</v>
      </c>
      <c r="ET24" s="11" t="s">
        <v>48</v>
      </c>
      <c r="EU24" s="11" t="s">
        <v>48</v>
      </c>
      <c r="EV24" s="11" t="s">
        <v>48</v>
      </c>
      <c r="EW24" s="11" t="s">
        <v>48</v>
      </c>
      <c r="EX24" s="11" t="s">
        <v>48</v>
      </c>
      <c r="EY24" s="11" t="s">
        <v>48</v>
      </c>
      <c r="EZ24" s="11" t="s">
        <v>48</v>
      </c>
      <c r="FA24" s="11" t="s">
        <v>48</v>
      </c>
      <c r="FB24" s="11" t="s">
        <v>48</v>
      </c>
      <c r="FC24" s="11" t="s">
        <v>48</v>
      </c>
      <c r="FD24" s="11" t="s">
        <v>48</v>
      </c>
      <c r="FE24" s="11" t="s">
        <v>48</v>
      </c>
      <c r="FF24" s="11" t="s">
        <v>48</v>
      </c>
      <c r="FG24" s="11" t="s">
        <v>48</v>
      </c>
      <c r="FH24" s="11" t="s">
        <v>48</v>
      </c>
      <c r="FI24" s="11" t="s">
        <v>48</v>
      </c>
      <c r="FJ24" s="11" t="s">
        <v>48</v>
      </c>
      <c r="FK24" s="11" t="s">
        <v>48</v>
      </c>
      <c r="FL24" s="11" t="s">
        <v>48</v>
      </c>
      <c r="FM24" s="11" t="s">
        <v>48</v>
      </c>
      <c r="FN24" s="11" t="s">
        <v>48</v>
      </c>
      <c r="FO24" s="11" t="s">
        <v>48</v>
      </c>
      <c r="FP24" s="11" t="s">
        <v>48</v>
      </c>
      <c r="FQ24" s="11" t="s">
        <v>48</v>
      </c>
      <c r="FR24" s="11" t="s">
        <v>48</v>
      </c>
      <c r="FS24" s="11" t="s">
        <v>48</v>
      </c>
      <c r="FT24" s="11" t="s">
        <v>48</v>
      </c>
      <c r="FU24" s="11" t="s">
        <v>48</v>
      </c>
      <c r="FV24" s="11" t="s">
        <v>48</v>
      </c>
      <c r="FW24" s="11" t="s">
        <v>48</v>
      </c>
      <c r="FX24" s="11" t="s">
        <v>48</v>
      </c>
      <c r="FY24" s="11" t="s">
        <v>48</v>
      </c>
      <c r="FZ24" s="11" t="s">
        <v>48</v>
      </c>
      <c r="GA24" s="11" t="s">
        <v>48</v>
      </c>
      <c r="GB24" s="11" t="s">
        <v>48</v>
      </c>
      <c r="GC24" s="11" t="s">
        <v>48</v>
      </c>
      <c r="GD24" s="11" t="s">
        <v>48</v>
      </c>
      <c r="GE24" s="11" t="s">
        <v>48</v>
      </c>
      <c r="GF24" s="11" t="s">
        <v>48</v>
      </c>
      <c r="GG24" s="11" t="s">
        <v>48</v>
      </c>
      <c r="GH24" s="11" t="s">
        <v>48</v>
      </c>
      <c r="GI24" s="11" t="s">
        <v>48</v>
      </c>
      <c r="GJ24" s="11" t="s">
        <v>48</v>
      </c>
      <c r="GK24" s="11" t="s">
        <v>48</v>
      </c>
      <c r="GL24" s="11" t="s">
        <v>48</v>
      </c>
      <c r="GM24" s="11" t="s">
        <v>48</v>
      </c>
      <c r="GN24" s="11" t="s">
        <v>48</v>
      </c>
      <c r="GO24" s="11" t="s">
        <v>48</v>
      </c>
      <c r="GP24" s="11" t="s">
        <v>48</v>
      </c>
      <c r="GQ24" s="11" t="s">
        <v>48</v>
      </c>
      <c r="GR24" s="11" t="s">
        <v>48</v>
      </c>
      <c r="GS24" s="11" t="s">
        <v>48</v>
      </c>
      <c r="GT24" s="11" t="s">
        <v>48</v>
      </c>
      <c r="GU24" s="11" t="s">
        <v>48</v>
      </c>
      <c r="GV24" s="11" t="s">
        <v>48</v>
      </c>
      <c r="GW24" s="11" t="s">
        <v>48</v>
      </c>
      <c r="GX24" s="11" t="s">
        <v>48</v>
      </c>
      <c r="GY24" s="11" t="s">
        <v>48</v>
      </c>
      <c r="GZ24" s="11" t="s">
        <v>48</v>
      </c>
      <c r="HA24" s="11" t="s">
        <v>48</v>
      </c>
      <c r="HB24" s="11" t="s">
        <v>48</v>
      </c>
      <c r="HC24" s="11" t="s">
        <v>48</v>
      </c>
      <c r="HD24" s="11" t="s">
        <v>48</v>
      </c>
      <c r="HE24" s="11" t="s">
        <v>48</v>
      </c>
      <c r="HF24" s="11" t="s">
        <v>48</v>
      </c>
      <c r="HG24" s="11" t="s">
        <v>48</v>
      </c>
      <c r="HH24" s="11" t="s">
        <v>48</v>
      </c>
      <c r="HI24" s="11" t="s">
        <v>48</v>
      </c>
      <c r="HJ24" s="11" t="s">
        <v>48</v>
      </c>
      <c r="HK24" s="11" t="s">
        <v>48</v>
      </c>
      <c r="HL24" s="11" t="s">
        <v>48</v>
      </c>
      <c r="HM24" s="11" t="s">
        <v>48</v>
      </c>
      <c r="HN24" s="11" t="s">
        <v>48</v>
      </c>
      <c r="HO24" s="11" t="s">
        <v>48</v>
      </c>
      <c r="HP24" s="11" t="s">
        <v>48</v>
      </c>
      <c r="HQ24" s="11" t="s">
        <v>48</v>
      </c>
      <c r="HR24" s="11" t="s">
        <v>48</v>
      </c>
      <c r="HS24" s="11" t="s">
        <v>48</v>
      </c>
      <c r="HT24" s="11" t="s">
        <v>48</v>
      </c>
      <c r="HU24" s="11" t="s">
        <v>48</v>
      </c>
      <c r="HV24" s="11" t="s">
        <v>48</v>
      </c>
      <c r="HW24" s="11" t="s">
        <v>48</v>
      </c>
      <c r="HX24" s="11" t="s">
        <v>48</v>
      </c>
      <c r="HY24" s="11" t="s">
        <v>48</v>
      </c>
    </row>
    <row r="25" spans="1:233" s="1" customFormat="1" x14ac:dyDescent="0.2">
      <c r="A25" s="23"/>
      <c r="B25" s="8">
        <v>43904</v>
      </c>
      <c r="C25" s="11" t="s">
        <v>48</v>
      </c>
      <c r="D25" s="11" t="s">
        <v>48</v>
      </c>
      <c r="E25" s="11" t="s">
        <v>48</v>
      </c>
      <c r="F25" s="11" t="s">
        <v>48</v>
      </c>
      <c r="G25" s="11" t="s">
        <v>48</v>
      </c>
      <c r="H25" s="11" t="s">
        <v>48</v>
      </c>
      <c r="I25" s="11" t="s">
        <v>48</v>
      </c>
      <c r="J25" s="11" t="s">
        <v>48</v>
      </c>
      <c r="K25" s="11" t="s">
        <v>48</v>
      </c>
      <c r="L25" s="11" t="s">
        <v>48</v>
      </c>
      <c r="M25" s="11" t="s">
        <v>48</v>
      </c>
      <c r="N25" s="11" t="s">
        <v>48</v>
      </c>
      <c r="O25" s="11" t="s">
        <v>48</v>
      </c>
      <c r="P25" s="11" t="s">
        <v>48</v>
      </c>
      <c r="Q25" s="11" t="s">
        <v>48</v>
      </c>
      <c r="R25" s="11" t="s">
        <v>48</v>
      </c>
      <c r="S25" s="11" t="s">
        <v>48</v>
      </c>
      <c r="T25" s="11" t="s">
        <v>48</v>
      </c>
      <c r="U25" s="11" t="s">
        <v>48</v>
      </c>
      <c r="V25" s="11" t="s">
        <v>48</v>
      </c>
      <c r="W25" s="11" t="s">
        <v>48</v>
      </c>
      <c r="X25" s="11" t="s">
        <v>48</v>
      </c>
      <c r="Y25" s="11" t="s">
        <v>48</v>
      </c>
      <c r="Z25" s="11" t="s">
        <v>48</v>
      </c>
      <c r="AA25" s="11" t="s">
        <v>48</v>
      </c>
      <c r="AB25" s="11" t="s">
        <v>48</v>
      </c>
      <c r="AC25" s="11" t="s">
        <v>48</v>
      </c>
      <c r="AD25" s="11" t="s">
        <v>48</v>
      </c>
      <c r="AE25" s="11" t="s">
        <v>48</v>
      </c>
      <c r="AF25" s="11" t="s">
        <v>48</v>
      </c>
      <c r="AG25" s="11" t="s">
        <v>48</v>
      </c>
      <c r="AH25" s="11" t="s">
        <v>48</v>
      </c>
      <c r="AI25" s="11" t="s">
        <v>48</v>
      </c>
      <c r="AJ25" s="11" t="s">
        <v>48</v>
      </c>
      <c r="AK25" s="11" t="s">
        <v>48</v>
      </c>
      <c r="AL25" s="11" t="s">
        <v>48</v>
      </c>
      <c r="AM25" s="11" t="s">
        <v>48</v>
      </c>
      <c r="AN25" s="11" t="s">
        <v>48</v>
      </c>
      <c r="AO25" s="11" t="s">
        <v>48</v>
      </c>
      <c r="AP25" s="11" t="s">
        <v>48</v>
      </c>
      <c r="AQ25" s="11" t="s">
        <v>48</v>
      </c>
      <c r="AR25" s="11" t="s">
        <v>48</v>
      </c>
      <c r="AS25" s="11" t="s">
        <v>48</v>
      </c>
      <c r="AT25" s="11" t="s">
        <v>48</v>
      </c>
      <c r="AU25" s="11" t="s">
        <v>48</v>
      </c>
      <c r="AV25" s="11" t="s">
        <v>48</v>
      </c>
      <c r="AW25" s="11" t="s">
        <v>48</v>
      </c>
      <c r="AX25" s="11" t="s">
        <v>48</v>
      </c>
      <c r="AY25" s="11" t="s">
        <v>48</v>
      </c>
      <c r="AZ25" s="11" t="s">
        <v>48</v>
      </c>
      <c r="BA25" s="11" t="s">
        <v>48</v>
      </c>
      <c r="BB25" s="11" t="s">
        <v>48</v>
      </c>
      <c r="BC25" s="11" t="s">
        <v>48</v>
      </c>
      <c r="BD25" s="11" t="s">
        <v>48</v>
      </c>
      <c r="BE25" s="11" t="s">
        <v>48</v>
      </c>
      <c r="BF25" s="11" t="s">
        <v>48</v>
      </c>
      <c r="BG25" s="11" t="s">
        <v>48</v>
      </c>
      <c r="BH25" s="11" t="s">
        <v>48</v>
      </c>
      <c r="BI25" s="11" t="s">
        <v>48</v>
      </c>
      <c r="BJ25" s="11" t="s">
        <v>48</v>
      </c>
      <c r="BK25" s="11" t="s">
        <v>48</v>
      </c>
      <c r="BL25" s="11" t="s">
        <v>48</v>
      </c>
      <c r="BM25" s="11" t="s">
        <v>48</v>
      </c>
      <c r="BN25" s="11" t="s">
        <v>48</v>
      </c>
      <c r="BO25" s="11" t="s">
        <v>48</v>
      </c>
      <c r="BP25" s="11">
        <v>11</v>
      </c>
      <c r="BQ25" s="11" t="s">
        <v>48</v>
      </c>
      <c r="BR25" s="11" t="s">
        <v>48</v>
      </c>
      <c r="BS25" s="11" t="s">
        <v>48</v>
      </c>
      <c r="BT25" s="11" t="s">
        <v>48</v>
      </c>
      <c r="BU25" s="11" t="s">
        <v>48</v>
      </c>
      <c r="BV25" s="11" t="s">
        <v>48</v>
      </c>
      <c r="BW25" s="11" t="s">
        <v>48</v>
      </c>
      <c r="BX25" s="11" t="s">
        <v>48</v>
      </c>
      <c r="BY25" s="11" t="s">
        <v>48</v>
      </c>
      <c r="BZ25" s="11" t="s">
        <v>48</v>
      </c>
      <c r="CA25" s="11" t="s">
        <v>48</v>
      </c>
      <c r="CB25" s="11" t="s">
        <v>48</v>
      </c>
      <c r="CC25" s="11" t="s">
        <v>48</v>
      </c>
      <c r="CD25" s="11" t="s">
        <v>48</v>
      </c>
      <c r="CE25" s="11" t="s">
        <v>48</v>
      </c>
      <c r="CF25" s="11" t="s">
        <v>48</v>
      </c>
      <c r="CG25" s="11" t="s">
        <v>48</v>
      </c>
      <c r="CH25" s="11" t="s">
        <v>48</v>
      </c>
      <c r="CI25" s="11" t="s">
        <v>48</v>
      </c>
      <c r="CJ25" s="11" t="s">
        <v>48</v>
      </c>
      <c r="CK25" s="11" t="s">
        <v>48</v>
      </c>
      <c r="CL25" s="11" t="s">
        <v>48</v>
      </c>
      <c r="CM25" s="11" t="s">
        <v>48</v>
      </c>
      <c r="CN25" s="11" t="s">
        <v>48</v>
      </c>
      <c r="CO25" s="11" t="s">
        <v>48</v>
      </c>
      <c r="CP25" s="11" t="s">
        <v>48</v>
      </c>
      <c r="CQ25" s="11" t="s">
        <v>48</v>
      </c>
      <c r="CR25" s="11" t="s">
        <v>48</v>
      </c>
      <c r="CS25" s="11" t="s">
        <v>48</v>
      </c>
      <c r="CT25" s="11" t="s">
        <v>48</v>
      </c>
      <c r="CU25" s="11" t="s">
        <v>48</v>
      </c>
      <c r="CV25" s="11" t="s">
        <v>48</v>
      </c>
      <c r="CW25" s="11" t="s">
        <v>48</v>
      </c>
      <c r="CX25" s="11" t="s">
        <v>48</v>
      </c>
      <c r="CY25" s="11" t="s">
        <v>48</v>
      </c>
      <c r="CZ25" s="11" t="s">
        <v>48</v>
      </c>
      <c r="DA25" s="11" t="s">
        <v>48</v>
      </c>
      <c r="DB25" s="11" t="s">
        <v>48</v>
      </c>
      <c r="DC25" s="11" t="s">
        <v>48</v>
      </c>
      <c r="DD25" s="11" t="s">
        <v>48</v>
      </c>
      <c r="DE25" s="11" t="s">
        <v>48</v>
      </c>
      <c r="DF25" s="11" t="s">
        <v>48</v>
      </c>
      <c r="DG25" s="11" t="s">
        <v>48</v>
      </c>
      <c r="DH25" s="11" t="s">
        <v>48</v>
      </c>
      <c r="DI25" s="11" t="s">
        <v>48</v>
      </c>
      <c r="DJ25" s="11" t="s">
        <v>48</v>
      </c>
      <c r="DK25" s="11" t="s">
        <v>48</v>
      </c>
      <c r="DL25" s="11" t="s">
        <v>48</v>
      </c>
      <c r="DM25" s="11" t="s">
        <v>48</v>
      </c>
      <c r="DN25" s="11" t="s">
        <v>48</v>
      </c>
      <c r="DO25" s="11" t="s">
        <v>48</v>
      </c>
      <c r="DP25" s="11" t="s">
        <v>48</v>
      </c>
      <c r="DQ25" s="11" t="s">
        <v>48</v>
      </c>
      <c r="DR25" s="11" t="s">
        <v>48</v>
      </c>
      <c r="DS25" s="11" t="s">
        <v>48</v>
      </c>
      <c r="DT25" s="11" t="s">
        <v>48</v>
      </c>
      <c r="DU25" s="11" t="s">
        <v>48</v>
      </c>
      <c r="DV25" s="11" t="s">
        <v>48</v>
      </c>
      <c r="DW25" s="11" t="s">
        <v>48</v>
      </c>
      <c r="DX25" s="11" t="s">
        <v>48</v>
      </c>
      <c r="DY25" s="11" t="s">
        <v>48</v>
      </c>
      <c r="DZ25" s="11" t="s">
        <v>48</v>
      </c>
      <c r="EA25" s="11" t="s">
        <v>48</v>
      </c>
      <c r="EB25" s="11" t="s">
        <v>48</v>
      </c>
      <c r="EC25" s="11" t="s">
        <v>48</v>
      </c>
      <c r="ED25" s="11" t="s">
        <v>48</v>
      </c>
      <c r="EE25" s="11" t="s">
        <v>48</v>
      </c>
      <c r="EF25" s="11" t="s">
        <v>48</v>
      </c>
      <c r="EG25" s="11" t="s">
        <v>48</v>
      </c>
      <c r="EH25" s="11" t="s">
        <v>48</v>
      </c>
      <c r="EI25" s="11" t="s">
        <v>48</v>
      </c>
      <c r="EJ25" s="11" t="s">
        <v>48</v>
      </c>
      <c r="EK25" s="11" t="s">
        <v>48</v>
      </c>
      <c r="EL25" s="11" t="s">
        <v>48</v>
      </c>
      <c r="EM25" s="11" t="s">
        <v>48</v>
      </c>
      <c r="EN25" s="11" t="s">
        <v>48</v>
      </c>
      <c r="EO25" s="11" t="s">
        <v>48</v>
      </c>
      <c r="EP25" s="11" t="s">
        <v>48</v>
      </c>
      <c r="EQ25" s="11" t="s">
        <v>48</v>
      </c>
      <c r="ER25" s="11" t="s">
        <v>48</v>
      </c>
      <c r="ES25" s="11" t="s">
        <v>48</v>
      </c>
      <c r="ET25" s="11" t="s">
        <v>48</v>
      </c>
      <c r="EU25" s="11" t="s">
        <v>48</v>
      </c>
      <c r="EV25" s="11" t="s">
        <v>48</v>
      </c>
      <c r="EW25" s="11" t="s">
        <v>48</v>
      </c>
      <c r="EX25" s="11" t="s">
        <v>48</v>
      </c>
      <c r="EY25" s="11" t="s">
        <v>48</v>
      </c>
      <c r="EZ25" s="11" t="s">
        <v>48</v>
      </c>
      <c r="FA25" s="11" t="s">
        <v>48</v>
      </c>
      <c r="FB25" s="11" t="s">
        <v>48</v>
      </c>
      <c r="FC25" s="11" t="s">
        <v>48</v>
      </c>
      <c r="FD25" s="11" t="s">
        <v>48</v>
      </c>
      <c r="FE25" s="11" t="s">
        <v>48</v>
      </c>
      <c r="FF25" s="11" t="s">
        <v>48</v>
      </c>
      <c r="FG25" s="11" t="s">
        <v>48</v>
      </c>
      <c r="FH25" s="11" t="s">
        <v>48</v>
      </c>
      <c r="FI25" s="11" t="s">
        <v>48</v>
      </c>
      <c r="FJ25" s="11" t="s">
        <v>48</v>
      </c>
      <c r="FK25" s="11" t="s">
        <v>48</v>
      </c>
      <c r="FL25" s="11" t="s">
        <v>48</v>
      </c>
      <c r="FM25" s="11" t="s">
        <v>48</v>
      </c>
      <c r="FN25" s="11" t="s">
        <v>48</v>
      </c>
      <c r="FO25" s="11" t="s">
        <v>48</v>
      </c>
      <c r="FP25" s="11" t="s">
        <v>48</v>
      </c>
      <c r="FQ25" s="11" t="s">
        <v>48</v>
      </c>
      <c r="FR25" s="11" t="s">
        <v>48</v>
      </c>
      <c r="FS25" s="11" t="s">
        <v>48</v>
      </c>
      <c r="FT25" s="11" t="s">
        <v>48</v>
      </c>
      <c r="FU25" s="11" t="s">
        <v>48</v>
      </c>
      <c r="FV25" s="11" t="s">
        <v>48</v>
      </c>
      <c r="FW25" s="11" t="s">
        <v>48</v>
      </c>
      <c r="FX25" s="11" t="s">
        <v>48</v>
      </c>
      <c r="FY25" s="11" t="s">
        <v>48</v>
      </c>
      <c r="FZ25" s="11" t="s">
        <v>48</v>
      </c>
      <c r="GA25" s="11" t="s">
        <v>48</v>
      </c>
      <c r="GB25" s="11" t="s">
        <v>48</v>
      </c>
      <c r="GC25" s="11" t="s">
        <v>48</v>
      </c>
      <c r="GD25" s="11" t="s">
        <v>48</v>
      </c>
      <c r="GE25" s="11" t="s">
        <v>48</v>
      </c>
      <c r="GF25" s="11" t="s">
        <v>48</v>
      </c>
      <c r="GG25" s="11" t="s">
        <v>48</v>
      </c>
      <c r="GH25" s="11" t="s">
        <v>48</v>
      </c>
      <c r="GI25" s="11" t="s">
        <v>48</v>
      </c>
      <c r="GJ25" s="11" t="s">
        <v>48</v>
      </c>
      <c r="GK25" s="11" t="s">
        <v>48</v>
      </c>
      <c r="GL25" s="11" t="s">
        <v>48</v>
      </c>
      <c r="GM25" s="11" t="s">
        <v>48</v>
      </c>
      <c r="GN25" s="11" t="s">
        <v>48</v>
      </c>
      <c r="GO25" s="11" t="s">
        <v>48</v>
      </c>
      <c r="GP25" s="11" t="s">
        <v>48</v>
      </c>
      <c r="GQ25" s="11" t="s">
        <v>48</v>
      </c>
      <c r="GR25" s="11" t="s">
        <v>48</v>
      </c>
      <c r="GS25" s="11" t="s">
        <v>48</v>
      </c>
      <c r="GT25" s="11" t="s">
        <v>48</v>
      </c>
      <c r="GU25" s="11" t="s">
        <v>48</v>
      </c>
      <c r="GV25" s="11" t="s">
        <v>48</v>
      </c>
      <c r="GW25" s="11" t="s">
        <v>48</v>
      </c>
      <c r="GX25" s="11" t="s">
        <v>48</v>
      </c>
      <c r="GY25" s="11" t="s">
        <v>48</v>
      </c>
      <c r="GZ25" s="11" t="s">
        <v>48</v>
      </c>
      <c r="HA25" s="11" t="s">
        <v>48</v>
      </c>
      <c r="HB25" s="11" t="s">
        <v>48</v>
      </c>
      <c r="HC25" s="11" t="s">
        <v>48</v>
      </c>
      <c r="HD25" s="11" t="s">
        <v>48</v>
      </c>
      <c r="HE25" s="11" t="s">
        <v>48</v>
      </c>
      <c r="HF25" s="11" t="s">
        <v>48</v>
      </c>
      <c r="HG25" s="11" t="s">
        <v>48</v>
      </c>
      <c r="HH25" s="11" t="s">
        <v>48</v>
      </c>
      <c r="HI25" s="11" t="s">
        <v>48</v>
      </c>
      <c r="HJ25" s="11" t="s">
        <v>48</v>
      </c>
      <c r="HK25" s="11" t="s">
        <v>48</v>
      </c>
      <c r="HL25" s="11" t="s">
        <v>48</v>
      </c>
      <c r="HM25" s="11" t="s">
        <v>48</v>
      </c>
      <c r="HN25" s="11" t="s">
        <v>48</v>
      </c>
      <c r="HO25" s="11" t="s">
        <v>48</v>
      </c>
      <c r="HP25" s="11" t="s">
        <v>48</v>
      </c>
      <c r="HQ25" s="11" t="s">
        <v>48</v>
      </c>
      <c r="HR25" s="11" t="s">
        <v>48</v>
      </c>
      <c r="HS25" s="11" t="s">
        <v>48</v>
      </c>
      <c r="HT25" s="11" t="s">
        <v>48</v>
      </c>
      <c r="HU25" s="11" t="s">
        <v>48</v>
      </c>
      <c r="HV25" s="11" t="s">
        <v>48</v>
      </c>
      <c r="HW25" s="11" t="s">
        <v>48</v>
      </c>
      <c r="HX25" s="11" t="s">
        <v>48</v>
      </c>
      <c r="HY25" s="11" t="s">
        <v>48</v>
      </c>
    </row>
    <row r="26" spans="1:233" s="1" customFormat="1" x14ac:dyDescent="0.2">
      <c r="A26" s="23"/>
      <c r="B26" s="8">
        <v>43905</v>
      </c>
      <c r="C26" s="11" t="s">
        <v>48</v>
      </c>
      <c r="D26" s="11" t="s">
        <v>48</v>
      </c>
      <c r="E26" s="11" t="s">
        <v>48</v>
      </c>
      <c r="F26" s="11" t="s">
        <v>48</v>
      </c>
      <c r="G26" s="11" t="s">
        <v>48</v>
      </c>
      <c r="H26" s="11" t="s">
        <v>48</v>
      </c>
      <c r="I26" s="11" t="s">
        <v>48</v>
      </c>
      <c r="J26" s="11" t="s">
        <v>48</v>
      </c>
      <c r="K26" s="11" t="s">
        <v>48</v>
      </c>
      <c r="L26" s="11" t="s">
        <v>48</v>
      </c>
      <c r="M26" s="11" t="s">
        <v>48</v>
      </c>
      <c r="N26" s="11" t="s">
        <v>48</v>
      </c>
      <c r="O26" s="11" t="s">
        <v>48</v>
      </c>
      <c r="P26" s="11" t="s">
        <v>48</v>
      </c>
      <c r="Q26" s="11" t="s">
        <v>48</v>
      </c>
      <c r="R26" s="11" t="s">
        <v>48</v>
      </c>
      <c r="S26" s="11" t="s">
        <v>48</v>
      </c>
      <c r="T26" s="11" t="s">
        <v>48</v>
      </c>
      <c r="U26" s="11" t="s">
        <v>48</v>
      </c>
      <c r="V26" s="11" t="s">
        <v>48</v>
      </c>
      <c r="W26" s="11" t="s">
        <v>48</v>
      </c>
      <c r="X26" s="11" t="s">
        <v>48</v>
      </c>
      <c r="Y26" s="11" t="s">
        <v>48</v>
      </c>
      <c r="Z26" s="11" t="s">
        <v>48</v>
      </c>
      <c r="AA26" s="11" t="s">
        <v>48</v>
      </c>
      <c r="AB26" s="11" t="s">
        <v>48</v>
      </c>
      <c r="AC26" s="11" t="s">
        <v>48</v>
      </c>
      <c r="AD26" s="11" t="s">
        <v>48</v>
      </c>
      <c r="AE26" s="11" t="s">
        <v>48</v>
      </c>
      <c r="AF26" s="11" t="s">
        <v>48</v>
      </c>
      <c r="AG26" s="11" t="s">
        <v>48</v>
      </c>
      <c r="AH26" s="11" t="s">
        <v>48</v>
      </c>
      <c r="AI26" s="11" t="s">
        <v>48</v>
      </c>
      <c r="AJ26" s="11" t="s">
        <v>48</v>
      </c>
      <c r="AK26" s="11" t="s">
        <v>48</v>
      </c>
      <c r="AL26" s="11" t="s">
        <v>48</v>
      </c>
      <c r="AM26" s="11" t="s">
        <v>48</v>
      </c>
      <c r="AN26" s="11" t="s">
        <v>48</v>
      </c>
      <c r="AO26" s="11" t="s">
        <v>48</v>
      </c>
      <c r="AP26" s="11" t="s">
        <v>48</v>
      </c>
      <c r="AQ26" s="11" t="s">
        <v>48</v>
      </c>
      <c r="AR26" s="11" t="s">
        <v>48</v>
      </c>
      <c r="AS26" s="11" t="s">
        <v>48</v>
      </c>
      <c r="AT26" s="11" t="s">
        <v>48</v>
      </c>
      <c r="AU26" s="11" t="s">
        <v>48</v>
      </c>
      <c r="AV26" s="11" t="s">
        <v>48</v>
      </c>
      <c r="AW26" s="11" t="s">
        <v>48</v>
      </c>
      <c r="AX26" s="11" t="s">
        <v>48</v>
      </c>
      <c r="AY26" s="11" t="s">
        <v>48</v>
      </c>
      <c r="AZ26" s="11" t="s">
        <v>48</v>
      </c>
      <c r="BA26" s="11" t="s">
        <v>48</v>
      </c>
      <c r="BB26" s="11" t="s">
        <v>48</v>
      </c>
      <c r="BC26" s="11" t="s">
        <v>48</v>
      </c>
      <c r="BD26" s="11" t="s">
        <v>48</v>
      </c>
      <c r="BE26" s="11" t="s">
        <v>48</v>
      </c>
      <c r="BF26" s="11" t="s">
        <v>48</v>
      </c>
      <c r="BG26" s="11" t="s">
        <v>48</v>
      </c>
      <c r="BH26" s="11" t="s">
        <v>48</v>
      </c>
      <c r="BI26" s="11" t="s">
        <v>48</v>
      </c>
      <c r="BJ26" s="11" t="s">
        <v>48</v>
      </c>
      <c r="BK26" s="11" t="s">
        <v>48</v>
      </c>
      <c r="BL26" s="11" t="s">
        <v>48</v>
      </c>
      <c r="BM26" s="11" t="s">
        <v>48</v>
      </c>
      <c r="BN26" s="11" t="s">
        <v>48</v>
      </c>
      <c r="BO26" s="11" t="s">
        <v>48</v>
      </c>
      <c r="BP26" s="11">
        <v>11</v>
      </c>
      <c r="BQ26" s="11" t="s">
        <v>48</v>
      </c>
      <c r="BR26" s="11" t="s">
        <v>48</v>
      </c>
      <c r="BS26" s="11" t="s">
        <v>48</v>
      </c>
      <c r="BT26" s="11" t="s">
        <v>48</v>
      </c>
      <c r="BU26" s="11" t="s">
        <v>48</v>
      </c>
      <c r="BV26" s="11" t="s">
        <v>48</v>
      </c>
      <c r="BW26" s="11" t="s">
        <v>48</v>
      </c>
      <c r="BX26" s="11" t="s">
        <v>48</v>
      </c>
      <c r="BY26" s="11" t="s">
        <v>48</v>
      </c>
      <c r="BZ26" s="11" t="s">
        <v>48</v>
      </c>
      <c r="CA26" s="11" t="s">
        <v>48</v>
      </c>
      <c r="CB26" s="11" t="s">
        <v>48</v>
      </c>
      <c r="CC26" s="11" t="s">
        <v>48</v>
      </c>
      <c r="CD26" s="11" t="s">
        <v>48</v>
      </c>
      <c r="CE26" s="11" t="s">
        <v>48</v>
      </c>
      <c r="CF26" s="11" t="s">
        <v>48</v>
      </c>
      <c r="CG26" s="11" t="s">
        <v>48</v>
      </c>
      <c r="CH26" s="11" t="s">
        <v>48</v>
      </c>
      <c r="CI26" s="11" t="s">
        <v>48</v>
      </c>
      <c r="CJ26" s="11" t="s">
        <v>48</v>
      </c>
      <c r="CK26" s="11" t="s">
        <v>48</v>
      </c>
      <c r="CL26" s="11" t="s">
        <v>48</v>
      </c>
      <c r="CM26" s="11" t="s">
        <v>48</v>
      </c>
      <c r="CN26" s="11" t="s">
        <v>48</v>
      </c>
      <c r="CO26" s="11" t="s">
        <v>48</v>
      </c>
      <c r="CP26" s="11" t="s">
        <v>48</v>
      </c>
      <c r="CQ26" s="11" t="s">
        <v>48</v>
      </c>
      <c r="CR26" s="11" t="s">
        <v>48</v>
      </c>
      <c r="CS26" s="11" t="s">
        <v>48</v>
      </c>
      <c r="CT26" s="11" t="s">
        <v>48</v>
      </c>
      <c r="CU26" s="11" t="s">
        <v>48</v>
      </c>
      <c r="CV26" s="11" t="s">
        <v>48</v>
      </c>
      <c r="CW26" s="11" t="s">
        <v>48</v>
      </c>
      <c r="CX26" s="11" t="s">
        <v>48</v>
      </c>
      <c r="CY26" s="11" t="s">
        <v>48</v>
      </c>
      <c r="CZ26" s="11" t="s">
        <v>48</v>
      </c>
      <c r="DA26" s="11" t="s">
        <v>48</v>
      </c>
      <c r="DB26" s="11" t="s">
        <v>48</v>
      </c>
      <c r="DC26" s="11" t="s">
        <v>48</v>
      </c>
      <c r="DD26" s="11" t="s">
        <v>48</v>
      </c>
      <c r="DE26" s="11" t="s">
        <v>48</v>
      </c>
      <c r="DF26" s="11" t="s">
        <v>48</v>
      </c>
      <c r="DG26" s="11" t="s">
        <v>48</v>
      </c>
      <c r="DH26" s="11" t="s">
        <v>48</v>
      </c>
      <c r="DI26" s="11" t="s">
        <v>48</v>
      </c>
      <c r="DJ26" s="11" t="s">
        <v>48</v>
      </c>
      <c r="DK26" s="11" t="s">
        <v>48</v>
      </c>
      <c r="DL26" s="11" t="s">
        <v>48</v>
      </c>
      <c r="DM26" s="11" t="s">
        <v>48</v>
      </c>
      <c r="DN26" s="11" t="s">
        <v>48</v>
      </c>
      <c r="DO26" s="11" t="s">
        <v>48</v>
      </c>
      <c r="DP26" s="11" t="s">
        <v>48</v>
      </c>
      <c r="DQ26" s="11" t="s">
        <v>48</v>
      </c>
      <c r="DR26" s="11" t="s">
        <v>48</v>
      </c>
      <c r="DS26" s="11" t="s">
        <v>48</v>
      </c>
      <c r="DT26" s="11" t="s">
        <v>48</v>
      </c>
      <c r="DU26" s="11" t="s">
        <v>48</v>
      </c>
      <c r="DV26" s="11" t="s">
        <v>48</v>
      </c>
      <c r="DW26" s="11" t="s">
        <v>48</v>
      </c>
      <c r="DX26" s="11" t="s">
        <v>48</v>
      </c>
      <c r="DY26" s="11" t="s">
        <v>48</v>
      </c>
      <c r="DZ26" s="11" t="s">
        <v>48</v>
      </c>
      <c r="EA26" s="11" t="s">
        <v>48</v>
      </c>
      <c r="EB26" s="11" t="s">
        <v>48</v>
      </c>
      <c r="EC26" s="11" t="s">
        <v>48</v>
      </c>
      <c r="ED26" s="11" t="s">
        <v>48</v>
      </c>
      <c r="EE26" s="11" t="s">
        <v>48</v>
      </c>
      <c r="EF26" s="11" t="s">
        <v>48</v>
      </c>
      <c r="EG26" s="11" t="s">
        <v>48</v>
      </c>
      <c r="EH26" s="11" t="s">
        <v>48</v>
      </c>
      <c r="EI26" s="11" t="s">
        <v>48</v>
      </c>
      <c r="EJ26" s="11" t="s">
        <v>48</v>
      </c>
      <c r="EK26" s="11" t="s">
        <v>48</v>
      </c>
      <c r="EL26" s="11" t="s">
        <v>48</v>
      </c>
      <c r="EM26" s="11" t="s">
        <v>48</v>
      </c>
      <c r="EN26" s="11" t="s">
        <v>48</v>
      </c>
      <c r="EO26" s="11" t="s">
        <v>48</v>
      </c>
      <c r="EP26" s="11" t="s">
        <v>48</v>
      </c>
      <c r="EQ26" s="11" t="s">
        <v>48</v>
      </c>
      <c r="ER26" s="11" t="s">
        <v>48</v>
      </c>
      <c r="ES26" s="11" t="s">
        <v>48</v>
      </c>
      <c r="ET26" s="11" t="s">
        <v>48</v>
      </c>
      <c r="EU26" s="11" t="s">
        <v>48</v>
      </c>
      <c r="EV26" s="11" t="s">
        <v>48</v>
      </c>
      <c r="EW26" s="11" t="s">
        <v>48</v>
      </c>
      <c r="EX26" s="11" t="s">
        <v>48</v>
      </c>
      <c r="EY26" s="11" t="s">
        <v>48</v>
      </c>
      <c r="EZ26" s="11" t="s">
        <v>48</v>
      </c>
      <c r="FA26" s="11" t="s">
        <v>48</v>
      </c>
      <c r="FB26" s="11" t="s">
        <v>48</v>
      </c>
      <c r="FC26" s="11" t="s">
        <v>48</v>
      </c>
      <c r="FD26" s="11" t="s">
        <v>48</v>
      </c>
      <c r="FE26" s="11" t="s">
        <v>48</v>
      </c>
      <c r="FF26" s="11" t="s">
        <v>48</v>
      </c>
      <c r="FG26" s="11" t="s">
        <v>48</v>
      </c>
      <c r="FH26" s="11" t="s">
        <v>48</v>
      </c>
      <c r="FI26" s="11" t="s">
        <v>48</v>
      </c>
      <c r="FJ26" s="11" t="s">
        <v>48</v>
      </c>
      <c r="FK26" s="11" t="s">
        <v>48</v>
      </c>
      <c r="FL26" s="11" t="s">
        <v>48</v>
      </c>
      <c r="FM26" s="11" t="s">
        <v>48</v>
      </c>
      <c r="FN26" s="11" t="s">
        <v>48</v>
      </c>
      <c r="FO26" s="11" t="s">
        <v>48</v>
      </c>
      <c r="FP26" s="11" t="s">
        <v>48</v>
      </c>
      <c r="FQ26" s="11" t="s">
        <v>48</v>
      </c>
      <c r="FR26" s="11" t="s">
        <v>48</v>
      </c>
      <c r="FS26" s="11" t="s">
        <v>48</v>
      </c>
      <c r="FT26" s="11" t="s">
        <v>48</v>
      </c>
      <c r="FU26" s="11" t="s">
        <v>48</v>
      </c>
      <c r="FV26" s="11" t="s">
        <v>48</v>
      </c>
      <c r="FW26" s="11" t="s">
        <v>48</v>
      </c>
      <c r="FX26" s="11" t="s">
        <v>48</v>
      </c>
      <c r="FY26" s="11" t="s">
        <v>48</v>
      </c>
      <c r="FZ26" s="11" t="s">
        <v>48</v>
      </c>
      <c r="GA26" s="11" t="s">
        <v>48</v>
      </c>
      <c r="GB26" s="11" t="s">
        <v>48</v>
      </c>
      <c r="GC26" s="11" t="s">
        <v>48</v>
      </c>
      <c r="GD26" s="11" t="s">
        <v>48</v>
      </c>
      <c r="GE26" s="11" t="s">
        <v>48</v>
      </c>
      <c r="GF26" s="11" t="s">
        <v>48</v>
      </c>
      <c r="GG26" s="11" t="s">
        <v>48</v>
      </c>
      <c r="GH26" s="11" t="s">
        <v>48</v>
      </c>
      <c r="GI26" s="11" t="s">
        <v>48</v>
      </c>
      <c r="GJ26" s="11" t="s">
        <v>48</v>
      </c>
      <c r="GK26" s="11" t="s">
        <v>48</v>
      </c>
      <c r="GL26" s="11" t="s">
        <v>48</v>
      </c>
      <c r="GM26" s="11" t="s">
        <v>48</v>
      </c>
      <c r="GN26" s="11" t="s">
        <v>48</v>
      </c>
      <c r="GO26" s="11" t="s">
        <v>48</v>
      </c>
      <c r="GP26" s="11" t="s">
        <v>48</v>
      </c>
      <c r="GQ26" s="11" t="s">
        <v>48</v>
      </c>
      <c r="GR26" s="11" t="s">
        <v>48</v>
      </c>
      <c r="GS26" s="11" t="s">
        <v>48</v>
      </c>
      <c r="GT26" s="11" t="s">
        <v>48</v>
      </c>
      <c r="GU26" s="11" t="s">
        <v>48</v>
      </c>
      <c r="GV26" s="11" t="s">
        <v>48</v>
      </c>
      <c r="GW26" s="11" t="s">
        <v>48</v>
      </c>
      <c r="GX26" s="11" t="s">
        <v>48</v>
      </c>
      <c r="GY26" s="11" t="s">
        <v>48</v>
      </c>
      <c r="GZ26" s="11" t="s">
        <v>48</v>
      </c>
      <c r="HA26" s="11" t="s">
        <v>48</v>
      </c>
      <c r="HB26" s="11" t="s">
        <v>48</v>
      </c>
      <c r="HC26" s="11" t="s">
        <v>48</v>
      </c>
      <c r="HD26" s="11" t="s">
        <v>48</v>
      </c>
      <c r="HE26" s="11" t="s">
        <v>48</v>
      </c>
      <c r="HF26" s="11" t="s">
        <v>48</v>
      </c>
      <c r="HG26" s="11" t="s">
        <v>48</v>
      </c>
      <c r="HH26" s="11" t="s">
        <v>48</v>
      </c>
      <c r="HI26" s="11" t="s">
        <v>48</v>
      </c>
      <c r="HJ26" s="11" t="s">
        <v>48</v>
      </c>
      <c r="HK26" s="11" t="s">
        <v>48</v>
      </c>
      <c r="HL26" s="11" t="s">
        <v>48</v>
      </c>
      <c r="HM26" s="11" t="s">
        <v>48</v>
      </c>
      <c r="HN26" s="11" t="s">
        <v>48</v>
      </c>
      <c r="HO26" s="11" t="s">
        <v>48</v>
      </c>
      <c r="HP26" s="11" t="s">
        <v>48</v>
      </c>
      <c r="HQ26" s="11" t="s">
        <v>48</v>
      </c>
      <c r="HR26" s="11" t="s">
        <v>48</v>
      </c>
      <c r="HS26" s="11" t="s">
        <v>48</v>
      </c>
      <c r="HT26" s="11" t="s">
        <v>48</v>
      </c>
      <c r="HU26" s="11" t="s">
        <v>48</v>
      </c>
      <c r="HV26" s="11" t="s">
        <v>48</v>
      </c>
      <c r="HW26" s="11" t="s">
        <v>48</v>
      </c>
      <c r="HX26" s="11" t="s">
        <v>48</v>
      </c>
      <c r="HY26" s="11" t="s">
        <v>48</v>
      </c>
    </row>
    <row r="27" spans="1:233" s="1" customFormat="1" x14ac:dyDescent="0.2">
      <c r="A27" s="23"/>
      <c r="B27" s="8">
        <v>43906</v>
      </c>
      <c r="C27" s="11" t="s">
        <v>48</v>
      </c>
      <c r="D27" s="11" t="s">
        <v>48</v>
      </c>
      <c r="E27" s="11" t="s">
        <v>48</v>
      </c>
      <c r="F27" s="11" t="s">
        <v>48</v>
      </c>
      <c r="G27" s="11" t="s">
        <v>48</v>
      </c>
      <c r="H27" s="11" t="s">
        <v>48</v>
      </c>
      <c r="I27" s="11" t="s">
        <v>48</v>
      </c>
      <c r="J27" s="11" t="s">
        <v>48</v>
      </c>
      <c r="K27" s="11" t="s">
        <v>48</v>
      </c>
      <c r="L27" s="11" t="s">
        <v>48</v>
      </c>
      <c r="M27" s="11" t="s">
        <v>48</v>
      </c>
      <c r="N27" s="11" t="s">
        <v>48</v>
      </c>
      <c r="O27" s="11" t="s">
        <v>48</v>
      </c>
      <c r="P27" s="11" t="s">
        <v>48</v>
      </c>
      <c r="Q27" s="11" t="s">
        <v>48</v>
      </c>
      <c r="R27" s="11" t="s">
        <v>48</v>
      </c>
      <c r="S27" s="11" t="s">
        <v>48</v>
      </c>
      <c r="T27" s="11" t="s">
        <v>48</v>
      </c>
      <c r="U27" s="11" t="s">
        <v>48</v>
      </c>
      <c r="V27" s="11" t="s">
        <v>48</v>
      </c>
      <c r="W27" s="11" t="s">
        <v>48</v>
      </c>
      <c r="X27" s="11" t="s">
        <v>48</v>
      </c>
      <c r="Y27" s="11" t="s">
        <v>48</v>
      </c>
      <c r="Z27" s="11" t="s">
        <v>48</v>
      </c>
      <c r="AA27" s="11" t="s">
        <v>48</v>
      </c>
      <c r="AB27" s="11" t="s">
        <v>48</v>
      </c>
      <c r="AC27" s="11" t="s">
        <v>48</v>
      </c>
      <c r="AD27" s="11" t="s">
        <v>48</v>
      </c>
      <c r="AE27" s="11" t="s">
        <v>48</v>
      </c>
      <c r="AF27" s="11" t="s">
        <v>48</v>
      </c>
      <c r="AG27" s="11" t="s">
        <v>48</v>
      </c>
      <c r="AH27" s="11" t="s">
        <v>48</v>
      </c>
      <c r="AI27" s="11" t="s">
        <v>48</v>
      </c>
      <c r="AJ27" s="11" t="s">
        <v>48</v>
      </c>
      <c r="AK27" s="11" t="s">
        <v>48</v>
      </c>
      <c r="AL27" s="11" t="s">
        <v>48</v>
      </c>
      <c r="AM27" s="11" t="s">
        <v>48</v>
      </c>
      <c r="AN27" s="11" t="s">
        <v>48</v>
      </c>
      <c r="AO27" s="11" t="s">
        <v>48</v>
      </c>
      <c r="AP27" s="11" t="s">
        <v>48</v>
      </c>
      <c r="AQ27" s="11" t="s">
        <v>48</v>
      </c>
      <c r="AR27" s="11" t="s">
        <v>48</v>
      </c>
      <c r="AS27" s="11" t="s">
        <v>48</v>
      </c>
      <c r="AT27" s="11" t="s">
        <v>48</v>
      </c>
      <c r="AU27" s="11" t="s">
        <v>48</v>
      </c>
      <c r="AV27" s="11" t="s">
        <v>48</v>
      </c>
      <c r="AW27" s="11" t="s">
        <v>48</v>
      </c>
      <c r="AX27" s="11" t="s">
        <v>48</v>
      </c>
      <c r="AY27" s="11" t="s">
        <v>48</v>
      </c>
      <c r="AZ27" s="11" t="s">
        <v>48</v>
      </c>
      <c r="BA27" s="11" t="s">
        <v>48</v>
      </c>
      <c r="BB27" s="11" t="s">
        <v>48</v>
      </c>
      <c r="BC27" s="11" t="s">
        <v>48</v>
      </c>
      <c r="BD27" s="11" t="s">
        <v>48</v>
      </c>
      <c r="BE27" s="11" t="s">
        <v>48</v>
      </c>
      <c r="BF27" s="11" t="s">
        <v>48</v>
      </c>
      <c r="BG27" s="11" t="s">
        <v>48</v>
      </c>
      <c r="BH27" s="11" t="s">
        <v>48</v>
      </c>
      <c r="BI27" s="11" t="s">
        <v>48</v>
      </c>
      <c r="BJ27" s="11" t="s">
        <v>48</v>
      </c>
      <c r="BK27" s="11" t="s">
        <v>48</v>
      </c>
      <c r="BL27" s="11" t="s">
        <v>48</v>
      </c>
      <c r="BM27" s="11" t="s">
        <v>48</v>
      </c>
      <c r="BN27" s="11" t="s">
        <v>48</v>
      </c>
      <c r="BO27" s="11" t="s">
        <v>48</v>
      </c>
      <c r="BP27" s="11">
        <v>11</v>
      </c>
      <c r="BQ27" s="11" t="s">
        <v>48</v>
      </c>
      <c r="BR27" s="11" t="s">
        <v>48</v>
      </c>
      <c r="BS27" s="11" t="s">
        <v>48</v>
      </c>
      <c r="BT27" s="11" t="s">
        <v>48</v>
      </c>
      <c r="BU27" s="11" t="s">
        <v>48</v>
      </c>
      <c r="BV27" s="11" t="s">
        <v>48</v>
      </c>
      <c r="BW27" s="11" t="s">
        <v>48</v>
      </c>
      <c r="BX27" s="11" t="s">
        <v>48</v>
      </c>
      <c r="BY27" s="11" t="s">
        <v>48</v>
      </c>
      <c r="BZ27" s="11" t="s">
        <v>48</v>
      </c>
      <c r="CA27" s="11" t="s">
        <v>48</v>
      </c>
      <c r="CB27" s="11" t="s">
        <v>48</v>
      </c>
      <c r="CC27" s="11" t="s">
        <v>48</v>
      </c>
      <c r="CD27" s="11" t="s">
        <v>48</v>
      </c>
      <c r="CE27" s="11" t="s">
        <v>48</v>
      </c>
      <c r="CF27" s="11" t="s">
        <v>48</v>
      </c>
      <c r="CG27" s="11" t="s">
        <v>48</v>
      </c>
      <c r="CH27" s="11" t="s">
        <v>48</v>
      </c>
      <c r="CI27" s="11" t="s">
        <v>48</v>
      </c>
      <c r="CJ27" s="11" t="s">
        <v>48</v>
      </c>
      <c r="CK27" s="11" t="s">
        <v>48</v>
      </c>
      <c r="CL27" s="11" t="s">
        <v>48</v>
      </c>
      <c r="CM27" s="11" t="s">
        <v>48</v>
      </c>
      <c r="CN27" s="11" t="s">
        <v>48</v>
      </c>
      <c r="CO27" s="11" t="s">
        <v>48</v>
      </c>
      <c r="CP27" s="11" t="s">
        <v>48</v>
      </c>
      <c r="CQ27" s="11" t="s">
        <v>48</v>
      </c>
      <c r="CR27" s="11" t="s">
        <v>48</v>
      </c>
      <c r="CS27" s="11" t="s">
        <v>48</v>
      </c>
      <c r="CT27" s="11" t="s">
        <v>48</v>
      </c>
      <c r="CU27" s="11" t="s">
        <v>48</v>
      </c>
      <c r="CV27" s="11" t="s">
        <v>48</v>
      </c>
      <c r="CW27" s="11" t="s">
        <v>48</v>
      </c>
      <c r="CX27" s="11" t="s">
        <v>48</v>
      </c>
      <c r="CY27" s="11" t="s">
        <v>48</v>
      </c>
      <c r="CZ27" s="11" t="s">
        <v>48</v>
      </c>
      <c r="DA27" s="11" t="s">
        <v>48</v>
      </c>
      <c r="DB27" s="11" t="s">
        <v>48</v>
      </c>
      <c r="DC27" s="11" t="s">
        <v>48</v>
      </c>
      <c r="DD27" s="11" t="s">
        <v>48</v>
      </c>
      <c r="DE27" s="11" t="s">
        <v>48</v>
      </c>
      <c r="DF27" s="11" t="s">
        <v>48</v>
      </c>
      <c r="DG27" s="11" t="s">
        <v>48</v>
      </c>
      <c r="DH27" s="11" t="s">
        <v>48</v>
      </c>
      <c r="DI27" s="11" t="s">
        <v>48</v>
      </c>
      <c r="DJ27" s="11" t="s">
        <v>48</v>
      </c>
      <c r="DK27" s="11" t="s">
        <v>48</v>
      </c>
      <c r="DL27" s="11" t="s">
        <v>48</v>
      </c>
      <c r="DM27" s="11" t="s">
        <v>48</v>
      </c>
      <c r="DN27" s="11" t="s">
        <v>48</v>
      </c>
      <c r="DO27" s="11" t="s">
        <v>48</v>
      </c>
      <c r="DP27" s="11" t="s">
        <v>48</v>
      </c>
      <c r="DQ27" s="11" t="s">
        <v>48</v>
      </c>
      <c r="DR27" s="11" t="s">
        <v>48</v>
      </c>
      <c r="DS27" s="11" t="s">
        <v>48</v>
      </c>
      <c r="DT27" s="11" t="s">
        <v>48</v>
      </c>
      <c r="DU27" s="11" t="s">
        <v>48</v>
      </c>
      <c r="DV27" s="11" t="s">
        <v>48</v>
      </c>
      <c r="DW27" s="11" t="s">
        <v>48</v>
      </c>
      <c r="DX27" s="11" t="s">
        <v>48</v>
      </c>
      <c r="DY27" s="11" t="s">
        <v>48</v>
      </c>
      <c r="DZ27" s="11" t="s">
        <v>48</v>
      </c>
      <c r="EA27" s="11" t="s">
        <v>48</v>
      </c>
      <c r="EB27" s="11" t="s">
        <v>48</v>
      </c>
      <c r="EC27" s="11" t="s">
        <v>48</v>
      </c>
      <c r="ED27" s="11" t="s">
        <v>48</v>
      </c>
      <c r="EE27" s="11" t="s">
        <v>48</v>
      </c>
      <c r="EF27" s="11" t="s">
        <v>48</v>
      </c>
      <c r="EG27" s="11" t="s">
        <v>48</v>
      </c>
      <c r="EH27" s="11" t="s">
        <v>48</v>
      </c>
      <c r="EI27" s="11" t="s">
        <v>48</v>
      </c>
      <c r="EJ27" s="11" t="s">
        <v>48</v>
      </c>
      <c r="EK27" s="11" t="s">
        <v>48</v>
      </c>
      <c r="EL27" s="11" t="s">
        <v>48</v>
      </c>
      <c r="EM27" s="11" t="s">
        <v>48</v>
      </c>
      <c r="EN27" s="11" t="s">
        <v>48</v>
      </c>
      <c r="EO27" s="11" t="s">
        <v>48</v>
      </c>
      <c r="EP27" s="11" t="s">
        <v>48</v>
      </c>
      <c r="EQ27" s="11" t="s">
        <v>48</v>
      </c>
      <c r="ER27" s="11" t="s">
        <v>48</v>
      </c>
      <c r="ES27" s="11" t="s">
        <v>48</v>
      </c>
      <c r="ET27" s="11" t="s">
        <v>48</v>
      </c>
      <c r="EU27" s="11" t="s">
        <v>48</v>
      </c>
      <c r="EV27" s="11" t="s">
        <v>48</v>
      </c>
      <c r="EW27" s="11" t="s">
        <v>48</v>
      </c>
      <c r="EX27" s="11" t="s">
        <v>48</v>
      </c>
      <c r="EY27" s="11" t="s">
        <v>48</v>
      </c>
      <c r="EZ27" s="11" t="s">
        <v>48</v>
      </c>
      <c r="FA27" s="11" t="s">
        <v>48</v>
      </c>
      <c r="FB27" s="11" t="s">
        <v>48</v>
      </c>
      <c r="FC27" s="11" t="s">
        <v>48</v>
      </c>
      <c r="FD27" s="11" t="s">
        <v>48</v>
      </c>
      <c r="FE27" s="11" t="s">
        <v>48</v>
      </c>
      <c r="FF27" s="11" t="s">
        <v>48</v>
      </c>
      <c r="FG27" s="11" t="s">
        <v>48</v>
      </c>
      <c r="FH27" s="11" t="s">
        <v>48</v>
      </c>
      <c r="FI27" s="11" t="s">
        <v>48</v>
      </c>
      <c r="FJ27" s="11" t="s">
        <v>48</v>
      </c>
      <c r="FK27" s="11" t="s">
        <v>48</v>
      </c>
      <c r="FL27" s="11" t="s">
        <v>48</v>
      </c>
      <c r="FM27" s="11" t="s">
        <v>48</v>
      </c>
      <c r="FN27" s="11" t="s">
        <v>48</v>
      </c>
      <c r="FO27" s="11" t="s">
        <v>48</v>
      </c>
      <c r="FP27" s="11" t="s">
        <v>48</v>
      </c>
      <c r="FQ27" s="11" t="s">
        <v>48</v>
      </c>
      <c r="FR27" s="11" t="s">
        <v>48</v>
      </c>
      <c r="FS27" s="11" t="s">
        <v>48</v>
      </c>
      <c r="FT27" s="11" t="s">
        <v>48</v>
      </c>
      <c r="FU27" s="11" t="s">
        <v>48</v>
      </c>
      <c r="FV27" s="11" t="s">
        <v>48</v>
      </c>
      <c r="FW27" s="11" t="s">
        <v>48</v>
      </c>
      <c r="FX27" s="11" t="s">
        <v>48</v>
      </c>
      <c r="FY27" s="11" t="s">
        <v>48</v>
      </c>
      <c r="FZ27" s="11" t="s">
        <v>48</v>
      </c>
      <c r="GA27" s="11" t="s">
        <v>48</v>
      </c>
      <c r="GB27" s="11" t="s">
        <v>48</v>
      </c>
      <c r="GC27" s="11" t="s">
        <v>48</v>
      </c>
      <c r="GD27" s="11" t="s">
        <v>48</v>
      </c>
      <c r="GE27" s="11" t="s">
        <v>48</v>
      </c>
      <c r="GF27" s="11" t="s">
        <v>48</v>
      </c>
      <c r="GG27" s="11" t="s">
        <v>48</v>
      </c>
      <c r="GH27" s="11" t="s">
        <v>48</v>
      </c>
      <c r="GI27" s="11" t="s">
        <v>48</v>
      </c>
      <c r="GJ27" s="11" t="s">
        <v>48</v>
      </c>
      <c r="GK27" s="11" t="s">
        <v>48</v>
      </c>
      <c r="GL27" s="11" t="s">
        <v>48</v>
      </c>
      <c r="GM27" s="11" t="s">
        <v>48</v>
      </c>
      <c r="GN27" s="11" t="s">
        <v>48</v>
      </c>
      <c r="GO27" s="11" t="s">
        <v>48</v>
      </c>
      <c r="GP27" s="11" t="s">
        <v>48</v>
      </c>
      <c r="GQ27" s="11" t="s">
        <v>48</v>
      </c>
      <c r="GR27" s="11" t="s">
        <v>48</v>
      </c>
      <c r="GS27" s="11" t="s">
        <v>48</v>
      </c>
      <c r="GT27" s="11" t="s">
        <v>48</v>
      </c>
      <c r="GU27" s="11" t="s">
        <v>48</v>
      </c>
      <c r="GV27" s="11" t="s">
        <v>48</v>
      </c>
      <c r="GW27" s="11" t="s">
        <v>48</v>
      </c>
      <c r="GX27" s="11" t="s">
        <v>48</v>
      </c>
      <c r="GY27" s="11" t="s">
        <v>48</v>
      </c>
      <c r="GZ27" s="11" t="s">
        <v>48</v>
      </c>
      <c r="HA27" s="11" t="s">
        <v>48</v>
      </c>
      <c r="HB27" s="11" t="s">
        <v>48</v>
      </c>
      <c r="HC27" s="11" t="s">
        <v>48</v>
      </c>
      <c r="HD27" s="11" t="s">
        <v>48</v>
      </c>
      <c r="HE27" s="11" t="s">
        <v>48</v>
      </c>
      <c r="HF27" s="11" t="s">
        <v>48</v>
      </c>
      <c r="HG27" s="11" t="s">
        <v>48</v>
      </c>
      <c r="HH27" s="11" t="s">
        <v>48</v>
      </c>
      <c r="HI27" s="11" t="s">
        <v>48</v>
      </c>
      <c r="HJ27" s="11" t="s">
        <v>48</v>
      </c>
      <c r="HK27" s="11" t="s">
        <v>48</v>
      </c>
      <c r="HL27" s="11" t="s">
        <v>48</v>
      </c>
      <c r="HM27" s="11" t="s">
        <v>48</v>
      </c>
      <c r="HN27" s="11" t="s">
        <v>48</v>
      </c>
      <c r="HO27" s="11" t="s">
        <v>48</v>
      </c>
      <c r="HP27" s="11" t="s">
        <v>48</v>
      </c>
      <c r="HQ27" s="11" t="s">
        <v>48</v>
      </c>
      <c r="HR27" s="11" t="s">
        <v>48</v>
      </c>
      <c r="HS27" s="11" t="s">
        <v>48</v>
      </c>
      <c r="HT27" s="11" t="s">
        <v>48</v>
      </c>
      <c r="HU27" s="11" t="s">
        <v>48</v>
      </c>
      <c r="HV27" s="11" t="s">
        <v>48</v>
      </c>
      <c r="HW27" s="11" t="s">
        <v>48</v>
      </c>
      <c r="HX27" s="11" t="s">
        <v>48</v>
      </c>
      <c r="HY27" s="11" t="s">
        <v>48</v>
      </c>
    </row>
    <row r="28" spans="1:233" s="60" customFormat="1" x14ac:dyDescent="0.2">
      <c r="A28" s="24">
        <v>1</v>
      </c>
      <c r="B28" s="8">
        <v>43907</v>
      </c>
      <c r="C28" s="11" t="s">
        <v>48</v>
      </c>
      <c r="D28" s="11" t="s">
        <v>48</v>
      </c>
      <c r="E28" s="11" t="s">
        <v>48</v>
      </c>
      <c r="F28" s="11" t="s">
        <v>48</v>
      </c>
      <c r="G28" s="11" t="s">
        <v>48</v>
      </c>
      <c r="H28" s="11" t="s">
        <v>48</v>
      </c>
      <c r="I28" s="11" t="s">
        <v>48</v>
      </c>
      <c r="J28" s="11" t="s">
        <v>48</v>
      </c>
      <c r="K28" s="11" t="s">
        <v>48</v>
      </c>
      <c r="L28" s="11" t="s">
        <v>48</v>
      </c>
      <c r="M28" s="11" t="s">
        <v>48</v>
      </c>
      <c r="N28" s="11" t="s">
        <v>48</v>
      </c>
      <c r="O28" s="11" t="s">
        <v>48</v>
      </c>
      <c r="P28" s="11" t="s">
        <v>48</v>
      </c>
      <c r="Q28" s="11" t="s">
        <v>48</v>
      </c>
      <c r="R28" s="11" t="s">
        <v>48</v>
      </c>
      <c r="S28" s="11" t="s">
        <v>48</v>
      </c>
      <c r="T28" s="11" t="s">
        <v>48</v>
      </c>
      <c r="U28" s="11" t="s">
        <v>48</v>
      </c>
      <c r="V28" s="11" t="s">
        <v>48</v>
      </c>
      <c r="W28" s="11" t="s">
        <v>48</v>
      </c>
      <c r="X28" s="11" t="s">
        <v>48</v>
      </c>
      <c r="Y28" s="11" t="s">
        <v>48</v>
      </c>
      <c r="Z28" s="11" t="s">
        <v>48</v>
      </c>
      <c r="AA28" s="11" t="s">
        <v>48</v>
      </c>
      <c r="AB28" s="11" t="s">
        <v>48</v>
      </c>
      <c r="AC28" s="11" t="s">
        <v>48</v>
      </c>
      <c r="AD28" s="11" t="s">
        <v>48</v>
      </c>
      <c r="AE28" s="11" t="s">
        <v>48</v>
      </c>
      <c r="AF28" s="11" t="s">
        <v>48</v>
      </c>
      <c r="AG28" s="11" t="s">
        <v>48</v>
      </c>
      <c r="AH28" s="11" t="s">
        <v>48</v>
      </c>
      <c r="AI28" s="11" t="s">
        <v>48</v>
      </c>
      <c r="AJ28" s="11">
        <v>14</v>
      </c>
      <c r="AK28" s="11">
        <v>0</v>
      </c>
      <c r="AL28" s="10">
        <v>0</v>
      </c>
      <c r="AM28" s="10">
        <v>0</v>
      </c>
      <c r="AN28" s="10">
        <v>0</v>
      </c>
      <c r="AO28" s="10">
        <v>2</v>
      </c>
      <c r="AP28" s="10">
        <v>0</v>
      </c>
      <c r="AQ28" s="10">
        <v>0</v>
      </c>
      <c r="AR28" s="10">
        <v>0</v>
      </c>
      <c r="AS28" s="11">
        <v>0</v>
      </c>
      <c r="AT28" s="11">
        <v>2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0">
        <v>0</v>
      </c>
      <c r="BA28" s="10">
        <v>3</v>
      </c>
      <c r="BB28" s="10">
        <v>2</v>
      </c>
      <c r="BC28" s="10">
        <v>4</v>
      </c>
      <c r="BD28" s="10" t="s">
        <v>48</v>
      </c>
      <c r="BE28" s="10">
        <v>1</v>
      </c>
      <c r="BF28" s="10">
        <v>1</v>
      </c>
      <c r="BG28" s="11">
        <v>0</v>
      </c>
      <c r="BH28" s="11">
        <v>3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0">
        <v>0</v>
      </c>
      <c r="BO28" s="10">
        <v>2</v>
      </c>
      <c r="BP28" s="10">
        <v>34</v>
      </c>
      <c r="BQ28" s="65" t="s">
        <v>48</v>
      </c>
      <c r="BR28" s="65" t="s">
        <v>48</v>
      </c>
      <c r="BS28" s="65" t="s">
        <v>48</v>
      </c>
      <c r="BT28" s="65" t="s">
        <v>48</v>
      </c>
      <c r="BU28" s="65" t="s">
        <v>48</v>
      </c>
      <c r="BV28" s="65" t="s">
        <v>48</v>
      </c>
      <c r="BW28" s="65" t="s">
        <v>48</v>
      </c>
      <c r="BX28" s="65" t="s">
        <v>48</v>
      </c>
      <c r="BY28" s="65" t="s">
        <v>48</v>
      </c>
      <c r="BZ28" s="65" t="s">
        <v>48</v>
      </c>
      <c r="CA28" s="65" t="s">
        <v>48</v>
      </c>
      <c r="CB28" s="65" t="s">
        <v>48</v>
      </c>
      <c r="CC28" s="65" t="s">
        <v>48</v>
      </c>
      <c r="CD28" s="65" t="s">
        <v>48</v>
      </c>
      <c r="CE28" s="65" t="s">
        <v>48</v>
      </c>
      <c r="CF28" s="65" t="s">
        <v>48</v>
      </c>
      <c r="CG28" s="65" t="s">
        <v>48</v>
      </c>
      <c r="CH28" s="65" t="s">
        <v>48</v>
      </c>
      <c r="CI28" s="65" t="s">
        <v>48</v>
      </c>
      <c r="CJ28" s="65" t="s">
        <v>48</v>
      </c>
      <c r="CK28" s="65" t="s">
        <v>48</v>
      </c>
      <c r="CL28" s="65" t="s">
        <v>48</v>
      </c>
      <c r="CM28" s="65" t="s">
        <v>48</v>
      </c>
      <c r="CN28" s="65" t="s">
        <v>48</v>
      </c>
      <c r="CO28" s="65" t="s">
        <v>48</v>
      </c>
      <c r="CP28" s="65" t="s">
        <v>48</v>
      </c>
      <c r="CQ28" s="65" t="s">
        <v>48</v>
      </c>
      <c r="CR28" s="65" t="s">
        <v>48</v>
      </c>
      <c r="CS28" s="65" t="s">
        <v>48</v>
      </c>
      <c r="CT28" s="65" t="s">
        <v>48</v>
      </c>
      <c r="CU28" s="65" t="s">
        <v>48</v>
      </c>
      <c r="CV28" s="65" t="s">
        <v>48</v>
      </c>
      <c r="CW28" s="65" t="s">
        <v>48</v>
      </c>
      <c r="CX28" s="11" t="s">
        <v>48</v>
      </c>
      <c r="CY28" s="11" t="s">
        <v>48</v>
      </c>
      <c r="CZ28" s="11" t="s">
        <v>48</v>
      </c>
      <c r="DA28" s="11" t="s">
        <v>48</v>
      </c>
      <c r="DB28" s="11" t="s">
        <v>48</v>
      </c>
      <c r="DC28" s="11" t="s">
        <v>48</v>
      </c>
      <c r="DD28" s="11" t="s">
        <v>48</v>
      </c>
      <c r="DE28" s="11" t="s">
        <v>48</v>
      </c>
      <c r="DF28" s="11" t="s">
        <v>48</v>
      </c>
      <c r="DG28" s="11" t="s">
        <v>48</v>
      </c>
      <c r="DH28" s="11" t="s">
        <v>48</v>
      </c>
      <c r="DI28" s="11" t="s">
        <v>48</v>
      </c>
      <c r="DJ28" s="11" t="s">
        <v>48</v>
      </c>
      <c r="DK28" s="11" t="s">
        <v>48</v>
      </c>
      <c r="DL28" s="11" t="s">
        <v>48</v>
      </c>
      <c r="DM28" s="11" t="s">
        <v>48</v>
      </c>
      <c r="DN28" s="11" t="s">
        <v>48</v>
      </c>
      <c r="DO28" s="11" t="s">
        <v>48</v>
      </c>
      <c r="DP28" s="11" t="s">
        <v>48</v>
      </c>
      <c r="DQ28" s="11" t="s">
        <v>48</v>
      </c>
      <c r="DR28" s="11" t="s">
        <v>48</v>
      </c>
      <c r="DS28" s="11" t="s">
        <v>48</v>
      </c>
      <c r="DT28" s="11" t="s">
        <v>48</v>
      </c>
      <c r="DU28" s="11" t="s">
        <v>48</v>
      </c>
      <c r="DV28" s="11" t="s">
        <v>48</v>
      </c>
      <c r="DW28" s="11" t="s">
        <v>48</v>
      </c>
      <c r="DX28" s="11" t="s">
        <v>48</v>
      </c>
      <c r="DY28" s="11" t="s">
        <v>48</v>
      </c>
      <c r="DZ28" s="11" t="s">
        <v>48</v>
      </c>
      <c r="EA28" s="11" t="s">
        <v>48</v>
      </c>
      <c r="EB28" s="11" t="s">
        <v>48</v>
      </c>
      <c r="EC28" s="11" t="s">
        <v>48</v>
      </c>
      <c r="ED28" s="11" t="s">
        <v>48</v>
      </c>
      <c r="EE28" s="10" t="s">
        <v>48</v>
      </c>
      <c r="EF28" s="10" t="s">
        <v>48</v>
      </c>
      <c r="EG28" s="10" t="s">
        <v>48</v>
      </c>
      <c r="EH28" s="10" t="s">
        <v>48</v>
      </c>
      <c r="EI28" s="10" t="s">
        <v>48</v>
      </c>
      <c r="EJ28" s="10" t="s">
        <v>48</v>
      </c>
      <c r="EK28" s="10" t="s">
        <v>48</v>
      </c>
      <c r="EL28" s="10" t="s">
        <v>48</v>
      </c>
      <c r="EM28" s="10" t="s">
        <v>48</v>
      </c>
      <c r="EN28" s="10" t="s">
        <v>48</v>
      </c>
      <c r="EO28" s="10" t="s">
        <v>48</v>
      </c>
      <c r="EP28" s="10" t="s">
        <v>48</v>
      </c>
      <c r="EQ28" s="10" t="s">
        <v>48</v>
      </c>
      <c r="ER28" s="10" t="s">
        <v>48</v>
      </c>
      <c r="ES28" s="10" t="s">
        <v>48</v>
      </c>
      <c r="ET28" s="10" t="s">
        <v>48</v>
      </c>
      <c r="EU28" s="10" t="s">
        <v>48</v>
      </c>
      <c r="EV28" s="10" t="s">
        <v>48</v>
      </c>
      <c r="EW28" s="10" t="s">
        <v>48</v>
      </c>
      <c r="EX28" s="10" t="s">
        <v>48</v>
      </c>
      <c r="EY28" s="10" t="s">
        <v>48</v>
      </c>
      <c r="EZ28" s="10" t="s">
        <v>48</v>
      </c>
      <c r="FA28" s="10" t="s">
        <v>48</v>
      </c>
      <c r="FB28" s="10" t="s">
        <v>48</v>
      </c>
      <c r="FC28" s="10" t="s">
        <v>48</v>
      </c>
      <c r="FD28" s="10" t="s">
        <v>48</v>
      </c>
      <c r="FE28" s="10" t="s">
        <v>48</v>
      </c>
      <c r="FF28" s="10" t="s">
        <v>48</v>
      </c>
      <c r="FG28" s="10" t="s">
        <v>48</v>
      </c>
      <c r="FH28" s="10" t="s">
        <v>48</v>
      </c>
      <c r="FI28" s="10" t="s">
        <v>48</v>
      </c>
      <c r="FJ28" s="10" t="s">
        <v>48</v>
      </c>
      <c r="FK28" s="10" t="s">
        <v>48</v>
      </c>
      <c r="FL28" s="10" t="s">
        <v>48</v>
      </c>
      <c r="FM28" s="10" t="s">
        <v>48</v>
      </c>
      <c r="FN28" s="10" t="s">
        <v>48</v>
      </c>
      <c r="FO28" s="10" t="s">
        <v>48</v>
      </c>
      <c r="FP28" s="10" t="s">
        <v>48</v>
      </c>
      <c r="FQ28" s="10" t="s">
        <v>48</v>
      </c>
      <c r="FR28" s="10" t="s">
        <v>48</v>
      </c>
      <c r="FS28" s="10" t="s">
        <v>48</v>
      </c>
      <c r="FT28" s="10" t="s">
        <v>48</v>
      </c>
      <c r="FU28" s="10" t="s">
        <v>48</v>
      </c>
      <c r="FV28" s="10" t="s">
        <v>48</v>
      </c>
      <c r="FW28" s="10" t="s">
        <v>48</v>
      </c>
      <c r="FX28" s="10" t="s">
        <v>48</v>
      </c>
      <c r="FY28" s="10" t="s">
        <v>48</v>
      </c>
      <c r="FZ28" s="10" t="s">
        <v>48</v>
      </c>
      <c r="GA28" s="10" t="s">
        <v>48</v>
      </c>
      <c r="GB28" s="10" t="s">
        <v>48</v>
      </c>
      <c r="GC28" s="10" t="s">
        <v>48</v>
      </c>
      <c r="GD28" s="10" t="s">
        <v>48</v>
      </c>
      <c r="GE28" s="10" t="s">
        <v>48</v>
      </c>
      <c r="GF28" s="10" t="s">
        <v>48</v>
      </c>
      <c r="GG28" s="10" t="s">
        <v>48</v>
      </c>
      <c r="GH28" s="10" t="s">
        <v>48</v>
      </c>
      <c r="GI28" s="10" t="s">
        <v>48</v>
      </c>
      <c r="GJ28" s="10" t="s">
        <v>48</v>
      </c>
      <c r="GK28" s="10" t="s">
        <v>48</v>
      </c>
      <c r="GL28" s="10" t="s">
        <v>48</v>
      </c>
      <c r="GM28" s="10" t="s">
        <v>48</v>
      </c>
      <c r="GN28" s="10" t="s">
        <v>48</v>
      </c>
      <c r="GO28" s="10" t="s">
        <v>48</v>
      </c>
      <c r="GP28" s="10" t="s">
        <v>48</v>
      </c>
      <c r="GQ28" s="10" t="s">
        <v>48</v>
      </c>
      <c r="GR28" s="10" t="s">
        <v>48</v>
      </c>
      <c r="GS28" s="11" t="s">
        <v>48</v>
      </c>
      <c r="GT28" s="11" t="s">
        <v>48</v>
      </c>
      <c r="GU28" s="11" t="s">
        <v>48</v>
      </c>
      <c r="GV28" s="11" t="s">
        <v>48</v>
      </c>
      <c r="GW28" s="11" t="s">
        <v>48</v>
      </c>
      <c r="GX28" s="11" t="s">
        <v>48</v>
      </c>
      <c r="GY28" s="11" t="s">
        <v>48</v>
      </c>
      <c r="GZ28" s="11" t="s">
        <v>48</v>
      </c>
      <c r="HA28" s="11" t="s">
        <v>48</v>
      </c>
      <c r="HB28" s="11" t="s">
        <v>48</v>
      </c>
      <c r="HC28" s="11" t="s">
        <v>48</v>
      </c>
      <c r="HD28" s="11" t="s">
        <v>48</v>
      </c>
      <c r="HE28" s="11" t="s">
        <v>48</v>
      </c>
      <c r="HF28" s="11" t="s">
        <v>48</v>
      </c>
      <c r="HG28" s="11" t="s">
        <v>48</v>
      </c>
      <c r="HH28" s="11" t="s">
        <v>48</v>
      </c>
      <c r="HI28" s="11" t="s">
        <v>48</v>
      </c>
      <c r="HJ28" s="11" t="s">
        <v>48</v>
      </c>
      <c r="HK28" s="11" t="s">
        <v>48</v>
      </c>
      <c r="HL28" s="11" t="s">
        <v>48</v>
      </c>
      <c r="HM28" s="11" t="s">
        <v>48</v>
      </c>
      <c r="HN28" s="11" t="s">
        <v>48</v>
      </c>
      <c r="HO28" s="11" t="s">
        <v>48</v>
      </c>
      <c r="HP28" s="11" t="s">
        <v>48</v>
      </c>
      <c r="HQ28" s="11" t="s">
        <v>48</v>
      </c>
      <c r="HR28" s="11" t="s">
        <v>48</v>
      </c>
      <c r="HS28" s="11" t="s">
        <v>48</v>
      </c>
      <c r="HT28" s="11" t="s">
        <v>48</v>
      </c>
      <c r="HU28" s="11" t="s">
        <v>48</v>
      </c>
      <c r="HV28" s="11" t="s">
        <v>48</v>
      </c>
      <c r="HW28" s="11" t="s">
        <v>48</v>
      </c>
      <c r="HX28" s="11" t="s">
        <v>48</v>
      </c>
      <c r="HY28" s="11" t="s">
        <v>48</v>
      </c>
    </row>
    <row r="29" spans="1:233" s="60" customFormat="1" x14ac:dyDescent="0.2">
      <c r="A29" s="24"/>
      <c r="B29" s="8">
        <v>43908</v>
      </c>
      <c r="C29" s="11" t="s">
        <v>48</v>
      </c>
      <c r="D29" s="11" t="s">
        <v>48</v>
      </c>
      <c r="E29" s="11" t="s">
        <v>48</v>
      </c>
      <c r="F29" s="11" t="s">
        <v>48</v>
      </c>
      <c r="G29" s="11" t="s">
        <v>48</v>
      </c>
      <c r="H29" s="11" t="s">
        <v>48</v>
      </c>
      <c r="I29" s="11" t="s">
        <v>48</v>
      </c>
      <c r="J29" s="11" t="s">
        <v>48</v>
      </c>
      <c r="K29" s="11" t="s">
        <v>48</v>
      </c>
      <c r="L29" s="11" t="s">
        <v>48</v>
      </c>
      <c r="M29" s="11" t="s">
        <v>48</v>
      </c>
      <c r="N29" s="11" t="s">
        <v>48</v>
      </c>
      <c r="O29" s="11" t="s">
        <v>48</v>
      </c>
      <c r="P29" s="11" t="s">
        <v>48</v>
      </c>
      <c r="Q29" s="11" t="s">
        <v>48</v>
      </c>
      <c r="R29" s="11" t="s">
        <v>48</v>
      </c>
      <c r="S29" s="11" t="s">
        <v>48</v>
      </c>
      <c r="T29" s="11" t="s">
        <v>48</v>
      </c>
      <c r="U29" s="11" t="s">
        <v>48</v>
      </c>
      <c r="V29" s="11" t="s">
        <v>48</v>
      </c>
      <c r="W29" s="11" t="s">
        <v>48</v>
      </c>
      <c r="X29" s="11" t="s">
        <v>48</v>
      </c>
      <c r="Y29" s="11" t="s">
        <v>48</v>
      </c>
      <c r="Z29" s="11" t="s">
        <v>48</v>
      </c>
      <c r="AA29" s="11" t="s">
        <v>48</v>
      </c>
      <c r="AB29" s="11" t="s">
        <v>48</v>
      </c>
      <c r="AC29" s="11" t="s">
        <v>48</v>
      </c>
      <c r="AD29" s="11" t="s">
        <v>48</v>
      </c>
      <c r="AE29" s="11" t="s">
        <v>48</v>
      </c>
      <c r="AF29" s="11" t="s">
        <v>48</v>
      </c>
      <c r="AG29" s="11" t="s">
        <v>48</v>
      </c>
      <c r="AH29" s="11" t="s">
        <v>48</v>
      </c>
      <c r="AI29" s="11" t="s">
        <v>48</v>
      </c>
      <c r="AJ29" s="11" t="s">
        <v>48</v>
      </c>
      <c r="AK29" s="11" t="s">
        <v>48</v>
      </c>
      <c r="AL29" s="11" t="s">
        <v>48</v>
      </c>
      <c r="AM29" s="11" t="s">
        <v>48</v>
      </c>
      <c r="AN29" s="11" t="s">
        <v>48</v>
      </c>
      <c r="AO29" s="11" t="s">
        <v>48</v>
      </c>
      <c r="AP29" s="11" t="s">
        <v>48</v>
      </c>
      <c r="AQ29" s="11" t="s">
        <v>48</v>
      </c>
      <c r="AR29" s="11" t="s">
        <v>48</v>
      </c>
      <c r="AS29" s="11" t="s">
        <v>48</v>
      </c>
      <c r="AT29" s="11" t="s">
        <v>48</v>
      </c>
      <c r="AU29" s="11" t="s">
        <v>48</v>
      </c>
      <c r="AV29" s="11" t="s">
        <v>48</v>
      </c>
      <c r="AW29" s="11" t="s">
        <v>48</v>
      </c>
      <c r="AX29" s="11" t="s">
        <v>48</v>
      </c>
      <c r="AY29" s="11" t="s">
        <v>48</v>
      </c>
      <c r="AZ29" s="11" t="s">
        <v>48</v>
      </c>
      <c r="BA29" s="11" t="s">
        <v>48</v>
      </c>
      <c r="BB29" s="11" t="s">
        <v>48</v>
      </c>
      <c r="BC29" s="11" t="s">
        <v>48</v>
      </c>
      <c r="BD29" s="11" t="s">
        <v>48</v>
      </c>
      <c r="BE29" s="11" t="s">
        <v>48</v>
      </c>
      <c r="BF29" s="11" t="s">
        <v>48</v>
      </c>
      <c r="BG29" s="11" t="s">
        <v>48</v>
      </c>
      <c r="BH29" s="11" t="s">
        <v>48</v>
      </c>
      <c r="BI29" s="11" t="s">
        <v>48</v>
      </c>
      <c r="BJ29" s="11" t="s">
        <v>48</v>
      </c>
      <c r="BK29" s="11" t="s">
        <v>48</v>
      </c>
      <c r="BL29" s="11" t="s">
        <v>48</v>
      </c>
      <c r="BM29" s="11" t="s">
        <v>48</v>
      </c>
      <c r="BN29" s="11" t="s">
        <v>48</v>
      </c>
      <c r="BO29" s="11" t="s">
        <v>48</v>
      </c>
      <c r="BP29" s="11">
        <v>34</v>
      </c>
      <c r="BQ29" s="65" t="s">
        <v>48</v>
      </c>
      <c r="BR29" s="65" t="s">
        <v>48</v>
      </c>
      <c r="BS29" s="65" t="s">
        <v>48</v>
      </c>
      <c r="BT29" s="65" t="s">
        <v>48</v>
      </c>
      <c r="BU29" s="65" t="s">
        <v>48</v>
      </c>
      <c r="BV29" s="65" t="s">
        <v>48</v>
      </c>
      <c r="BW29" s="65" t="s">
        <v>48</v>
      </c>
      <c r="BX29" s="65" t="s">
        <v>48</v>
      </c>
      <c r="BY29" s="65" t="s">
        <v>48</v>
      </c>
      <c r="BZ29" s="65" t="s">
        <v>48</v>
      </c>
      <c r="CA29" s="65" t="s">
        <v>48</v>
      </c>
      <c r="CB29" s="65" t="s">
        <v>48</v>
      </c>
      <c r="CC29" s="65" t="s">
        <v>48</v>
      </c>
      <c r="CD29" s="65" t="s">
        <v>48</v>
      </c>
      <c r="CE29" s="65" t="s">
        <v>48</v>
      </c>
      <c r="CF29" s="65" t="s">
        <v>48</v>
      </c>
      <c r="CG29" s="65" t="s">
        <v>48</v>
      </c>
      <c r="CH29" s="65" t="s">
        <v>48</v>
      </c>
      <c r="CI29" s="65" t="s">
        <v>48</v>
      </c>
      <c r="CJ29" s="65" t="s">
        <v>48</v>
      </c>
      <c r="CK29" s="65" t="s">
        <v>48</v>
      </c>
      <c r="CL29" s="65" t="s">
        <v>48</v>
      </c>
      <c r="CM29" s="65" t="s">
        <v>48</v>
      </c>
      <c r="CN29" s="65" t="s">
        <v>48</v>
      </c>
      <c r="CO29" s="65" t="s">
        <v>48</v>
      </c>
      <c r="CP29" s="65" t="s">
        <v>48</v>
      </c>
      <c r="CQ29" s="65" t="s">
        <v>48</v>
      </c>
      <c r="CR29" s="65" t="s">
        <v>48</v>
      </c>
      <c r="CS29" s="65" t="s">
        <v>48</v>
      </c>
      <c r="CT29" s="65" t="s">
        <v>48</v>
      </c>
      <c r="CU29" s="65" t="s">
        <v>48</v>
      </c>
      <c r="CV29" s="65" t="s">
        <v>48</v>
      </c>
      <c r="CW29" s="65" t="s">
        <v>48</v>
      </c>
      <c r="CX29" s="11" t="s">
        <v>48</v>
      </c>
      <c r="CY29" s="11" t="s">
        <v>48</v>
      </c>
      <c r="CZ29" s="11" t="s">
        <v>48</v>
      </c>
      <c r="DA29" s="11" t="s">
        <v>48</v>
      </c>
      <c r="DB29" s="11" t="s">
        <v>48</v>
      </c>
      <c r="DC29" s="11" t="s">
        <v>48</v>
      </c>
      <c r="DD29" s="11" t="s">
        <v>48</v>
      </c>
      <c r="DE29" s="11" t="s">
        <v>48</v>
      </c>
      <c r="DF29" s="11" t="s">
        <v>48</v>
      </c>
      <c r="DG29" s="11" t="s">
        <v>48</v>
      </c>
      <c r="DH29" s="11" t="s">
        <v>48</v>
      </c>
      <c r="DI29" s="11" t="s">
        <v>48</v>
      </c>
      <c r="DJ29" s="11" t="s">
        <v>48</v>
      </c>
      <c r="DK29" s="11" t="s">
        <v>48</v>
      </c>
      <c r="DL29" s="11" t="s">
        <v>48</v>
      </c>
      <c r="DM29" s="11" t="s">
        <v>48</v>
      </c>
      <c r="DN29" s="11" t="s">
        <v>48</v>
      </c>
      <c r="DO29" s="11" t="s">
        <v>48</v>
      </c>
      <c r="DP29" s="11" t="s">
        <v>48</v>
      </c>
      <c r="DQ29" s="11" t="s">
        <v>48</v>
      </c>
      <c r="DR29" s="11" t="s">
        <v>48</v>
      </c>
      <c r="DS29" s="11" t="s">
        <v>48</v>
      </c>
      <c r="DT29" s="11" t="s">
        <v>48</v>
      </c>
      <c r="DU29" s="11" t="s">
        <v>48</v>
      </c>
      <c r="DV29" s="11" t="s">
        <v>48</v>
      </c>
      <c r="DW29" s="11" t="s">
        <v>48</v>
      </c>
      <c r="DX29" s="11" t="s">
        <v>48</v>
      </c>
      <c r="DY29" s="11" t="s">
        <v>48</v>
      </c>
      <c r="DZ29" s="11" t="s">
        <v>48</v>
      </c>
      <c r="EA29" s="11" t="s">
        <v>48</v>
      </c>
      <c r="EB29" s="11" t="s">
        <v>48</v>
      </c>
      <c r="EC29" s="11" t="s">
        <v>48</v>
      </c>
      <c r="ED29" s="11" t="s">
        <v>48</v>
      </c>
      <c r="EE29" s="10" t="s">
        <v>48</v>
      </c>
      <c r="EF29" s="10" t="s">
        <v>48</v>
      </c>
      <c r="EG29" s="10" t="s">
        <v>48</v>
      </c>
      <c r="EH29" s="10" t="s">
        <v>48</v>
      </c>
      <c r="EI29" s="10" t="s">
        <v>48</v>
      </c>
      <c r="EJ29" s="10" t="s">
        <v>48</v>
      </c>
      <c r="EK29" s="10" t="s">
        <v>48</v>
      </c>
      <c r="EL29" s="10" t="s">
        <v>48</v>
      </c>
      <c r="EM29" s="10" t="s">
        <v>48</v>
      </c>
      <c r="EN29" s="10" t="s">
        <v>48</v>
      </c>
      <c r="EO29" s="10" t="s">
        <v>48</v>
      </c>
      <c r="EP29" s="10" t="s">
        <v>48</v>
      </c>
      <c r="EQ29" s="10" t="s">
        <v>48</v>
      </c>
      <c r="ER29" s="10" t="s">
        <v>48</v>
      </c>
      <c r="ES29" s="10" t="s">
        <v>48</v>
      </c>
      <c r="ET29" s="10" t="s">
        <v>48</v>
      </c>
      <c r="EU29" s="10" t="s">
        <v>48</v>
      </c>
      <c r="EV29" s="10" t="s">
        <v>48</v>
      </c>
      <c r="EW29" s="10" t="s">
        <v>48</v>
      </c>
      <c r="EX29" s="10" t="s">
        <v>48</v>
      </c>
      <c r="EY29" s="10" t="s">
        <v>48</v>
      </c>
      <c r="EZ29" s="10" t="s">
        <v>48</v>
      </c>
      <c r="FA29" s="10" t="s">
        <v>48</v>
      </c>
      <c r="FB29" s="10" t="s">
        <v>48</v>
      </c>
      <c r="FC29" s="10" t="s">
        <v>48</v>
      </c>
      <c r="FD29" s="10" t="s">
        <v>48</v>
      </c>
      <c r="FE29" s="10" t="s">
        <v>48</v>
      </c>
      <c r="FF29" s="10" t="s">
        <v>48</v>
      </c>
      <c r="FG29" s="10" t="s">
        <v>48</v>
      </c>
      <c r="FH29" s="10" t="s">
        <v>48</v>
      </c>
      <c r="FI29" s="10" t="s">
        <v>48</v>
      </c>
      <c r="FJ29" s="10" t="s">
        <v>48</v>
      </c>
      <c r="FK29" s="10" t="s">
        <v>48</v>
      </c>
      <c r="FL29" s="10" t="s">
        <v>48</v>
      </c>
      <c r="FM29" s="10" t="s">
        <v>48</v>
      </c>
      <c r="FN29" s="10" t="s">
        <v>48</v>
      </c>
      <c r="FO29" s="10" t="s">
        <v>48</v>
      </c>
      <c r="FP29" s="10" t="s">
        <v>48</v>
      </c>
      <c r="FQ29" s="10" t="s">
        <v>48</v>
      </c>
      <c r="FR29" s="10" t="s">
        <v>48</v>
      </c>
      <c r="FS29" s="10" t="s">
        <v>48</v>
      </c>
      <c r="FT29" s="10" t="s">
        <v>48</v>
      </c>
      <c r="FU29" s="10" t="s">
        <v>48</v>
      </c>
      <c r="FV29" s="10" t="s">
        <v>48</v>
      </c>
      <c r="FW29" s="10" t="s">
        <v>48</v>
      </c>
      <c r="FX29" s="10" t="s">
        <v>48</v>
      </c>
      <c r="FY29" s="10" t="s">
        <v>48</v>
      </c>
      <c r="FZ29" s="10" t="s">
        <v>48</v>
      </c>
      <c r="GA29" s="10" t="s">
        <v>48</v>
      </c>
      <c r="GB29" s="10" t="s">
        <v>48</v>
      </c>
      <c r="GC29" s="10" t="s">
        <v>48</v>
      </c>
      <c r="GD29" s="10" t="s">
        <v>48</v>
      </c>
      <c r="GE29" s="10" t="s">
        <v>48</v>
      </c>
      <c r="GF29" s="10" t="s">
        <v>48</v>
      </c>
      <c r="GG29" s="10" t="s">
        <v>48</v>
      </c>
      <c r="GH29" s="10" t="s">
        <v>48</v>
      </c>
      <c r="GI29" s="10" t="s">
        <v>48</v>
      </c>
      <c r="GJ29" s="10" t="s">
        <v>48</v>
      </c>
      <c r="GK29" s="10" t="s">
        <v>48</v>
      </c>
      <c r="GL29" s="10" t="s">
        <v>48</v>
      </c>
      <c r="GM29" s="10" t="s">
        <v>48</v>
      </c>
      <c r="GN29" s="10" t="s">
        <v>48</v>
      </c>
      <c r="GO29" s="10" t="s">
        <v>48</v>
      </c>
      <c r="GP29" s="10" t="s">
        <v>48</v>
      </c>
      <c r="GQ29" s="10" t="s">
        <v>48</v>
      </c>
      <c r="GR29" s="10" t="s">
        <v>48</v>
      </c>
      <c r="GS29" s="10" t="s">
        <v>48</v>
      </c>
      <c r="GT29" s="10" t="s">
        <v>48</v>
      </c>
      <c r="GU29" s="10" t="s">
        <v>48</v>
      </c>
      <c r="GV29" s="10" t="s">
        <v>48</v>
      </c>
      <c r="GW29" s="10" t="s">
        <v>48</v>
      </c>
      <c r="GX29" s="10" t="s">
        <v>48</v>
      </c>
      <c r="GY29" s="10" t="s">
        <v>48</v>
      </c>
      <c r="GZ29" s="10" t="s">
        <v>48</v>
      </c>
      <c r="HA29" s="10" t="s">
        <v>48</v>
      </c>
      <c r="HB29" s="10" t="s">
        <v>48</v>
      </c>
      <c r="HC29" s="10" t="s">
        <v>48</v>
      </c>
      <c r="HD29" s="10" t="s">
        <v>48</v>
      </c>
      <c r="HE29" s="10" t="s">
        <v>48</v>
      </c>
      <c r="HF29" s="10" t="s">
        <v>48</v>
      </c>
      <c r="HG29" s="10" t="s">
        <v>48</v>
      </c>
      <c r="HH29" s="10" t="s">
        <v>48</v>
      </c>
      <c r="HI29" s="10" t="s">
        <v>48</v>
      </c>
      <c r="HJ29" s="10" t="s">
        <v>48</v>
      </c>
      <c r="HK29" s="10" t="s">
        <v>48</v>
      </c>
      <c r="HL29" s="10" t="s">
        <v>48</v>
      </c>
      <c r="HM29" s="10" t="s">
        <v>48</v>
      </c>
      <c r="HN29" s="10" t="s">
        <v>48</v>
      </c>
      <c r="HO29" s="10" t="s">
        <v>48</v>
      </c>
      <c r="HP29" s="10" t="s">
        <v>48</v>
      </c>
      <c r="HQ29" s="10" t="s">
        <v>48</v>
      </c>
      <c r="HR29" s="10" t="s">
        <v>48</v>
      </c>
      <c r="HS29" s="10" t="s">
        <v>48</v>
      </c>
      <c r="HT29" s="10" t="s">
        <v>48</v>
      </c>
      <c r="HU29" s="10" t="s">
        <v>48</v>
      </c>
      <c r="HV29" s="10" t="s">
        <v>48</v>
      </c>
      <c r="HW29" s="10" t="s">
        <v>48</v>
      </c>
      <c r="HX29" s="10" t="s">
        <v>48</v>
      </c>
      <c r="HY29" s="10" t="s">
        <v>48</v>
      </c>
    </row>
    <row r="30" spans="1:233" s="60" customFormat="1" x14ac:dyDescent="0.2">
      <c r="A30" s="24"/>
      <c r="B30" s="8">
        <v>43909</v>
      </c>
      <c r="C30" s="11" t="s">
        <v>48</v>
      </c>
      <c r="D30" s="11" t="s">
        <v>48</v>
      </c>
      <c r="E30" s="11" t="s">
        <v>48</v>
      </c>
      <c r="F30" s="11" t="s">
        <v>48</v>
      </c>
      <c r="G30" s="11" t="s">
        <v>48</v>
      </c>
      <c r="H30" s="11" t="s">
        <v>48</v>
      </c>
      <c r="I30" s="11" t="s">
        <v>48</v>
      </c>
      <c r="J30" s="11" t="s">
        <v>48</v>
      </c>
      <c r="K30" s="11" t="s">
        <v>48</v>
      </c>
      <c r="L30" s="11" t="s">
        <v>48</v>
      </c>
      <c r="M30" s="11" t="s">
        <v>48</v>
      </c>
      <c r="N30" s="11" t="s">
        <v>48</v>
      </c>
      <c r="O30" s="11" t="s">
        <v>48</v>
      </c>
      <c r="P30" s="11" t="s">
        <v>48</v>
      </c>
      <c r="Q30" s="11" t="s">
        <v>48</v>
      </c>
      <c r="R30" s="11" t="s">
        <v>48</v>
      </c>
      <c r="S30" s="11" t="s">
        <v>48</v>
      </c>
      <c r="T30" s="11" t="s">
        <v>48</v>
      </c>
      <c r="U30" s="11" t="s">
        <v>48</v>
      </c>
      <c r="V30" s="11" t="s">
        <v>48</v>
      </c>
      <c r="W30" s="11" t="s">
        <v>48</v>
      </c>
      <c r="X30" s="11" t="s">
        <v>48</v>
      </c>
      <c r="Y30" s="11" t="s">
        <v>48</v>
      </c>
      <c r="Z30" s="11" t="s">
        <v>48</v>
      </c>
      <c r="AA30" s="11" t="s">
        <v>48</v>
      </c>
      <c r="AB30" s="11" t="s">
        <v>48</v>
      </c>
      <c r="AC30" s="11" t="s">
        <v>48</v>
      </c>
      <c r="AD30" s="11" t="s">
        <v>48</v>
      </c>
      <c r="AE30" s="11" t="s">
        <v>48</v>
      </c>
      <c r="AF30" s="11" t="s">
        <v>48</v>
      </c>
      <c r="AG30" s="11" t="s">
        <v>48</v>
      </c>
      <c r="AH30" s="11" t="s">
        <v>48</v>
      </c>
      <c r="AI30" s="11" t="s">
        <v>48</v>
      </c>
      <c r="AJ30" s="11" t="s">
        <v>48</v>
      </c>
      <c r="AK30" s="11" t="s">
        <v>48</v>
      </c>
      <c r="AL30" s="11" t="s">
        <v>48</v>
      </c>
      <c r="AM30" s="11" t="s">
        <v>48</v>
      </c>
      <c r="AN30" s="11" t="s">
        <v>48</v>
      </c>
      <c r="AO30" s="11" t="s">
        <v>48</v>
      </c>
      <c r="AP30" s="11" t="s">
        <v>48</v>
      </c>
      <c r="AQ30" s="11" t="s">
        <v>48</v>
      </c>
      <c r="AR30" s="11" t="s">
        <v>48</v>
      </c>
      <c r="AS30" s="11" t="s">
        <v>48</v>
      </c>
      <c r="AT30" s="11" t="s">
        <v>48</v>
      </c>
      <c r="AU30" s="11" t="s">
        <v>48</v>
      </c>
      <c r="AV30" s="11" t="s">
        <v>48</v>
      </c>
      <c r="AW30" s="11" t="s">
        <v>48</v>
      </c>
      <c r="AX30" s="11" t="s">
        <v>48</v>
      </c>
      <c r="AY30" s="11" t="s">
        <v>48</v>
      </c>
      <c r="AZ30" s="11" t="s">
        <v>48</v>
      </c>
      <c r="BA30" s="11" t="s">
        <v>48</v>
      </c>
      <c r="BB30" s="11" t="s">
        <v>48</v>
      </c>
      <c r="BC30" s="11" t="s">
        <v>48</v>
      </c>
      <c r="BD30" s="11" t="s">
        <v>48</v>
      </c>
      <c r="BE30" s="11" t="s">
        <v>48</v>
      </c>
      <c r="BF30" s="11" t="s">
        <v>48</v>
      </c>
      <c r="BG30" s="11" t="s">
        <v>48</v>
      </c>
      <c r="BH30" s="11" t="s">
        <v>48</v>
      </c>
      <c r="BI30" s="11" t="s">
        <v>48</v>
      </c>
      <c r="BJ30" s="11" t="s">
        <v>48</v>
      </c>
      <c r="BK30" s="11" t="s">
        <v>48</v>
      </c>
      <c r="BL30" s="11" t="s">
        <v>48</v>
      </c>
      <c r="BM30" s="11" t="s">
        <v>48</v>
      </c>
      <c r="BN30" s="11" t="s">
        <v>48</v>
      </c>
      <c r="BO30" s="11" t="s">
        <v>48</v>
      </c>
      <c r="BP30" s="11">
        <v>72</v>
      </c>
      <c r="BQ30" s="65" t="s">
        <v>48</v>
      </c>
      <c r="BR30" s="65" t="s">
        <v>48</v>
      </c>
      <c r="BS30" s="65" t="s">
        <v>48</v>
      </c>
      <c r="BT30" s="65" t="s">
        <v>48</v>
      </c>
      <c r="BU30" s="65" t="s">
        <v>48</v>
      </c>
      <c r="BV30" s="65" t="s">
        <v>48</v>
      </c>
      <c r="BW30" s="65" t="s">
        <v>48</v>
      </c>
      <c r="BX30" s="65" t="s">
        <v>48</v>
      </c>
      <c r="BY30" s="65" t="s">
        <v>48</v>
      </c>
      <c r="BZ30" s="65" t="s">
        <v>48</v>
      </c>
      <c r="CA30" s="65" t="s">
        <v>48</v>
      </c>
      <c r="CB30" s="65" t="s">
        <v>48</v>
      </c>
      <c r="CC30" s="65" t="s">
        <v>48</v>
      </c>
      <c r="CD30" s="65" t="s">
        <v>48</v>
      </c>
      <c r="CE30" s="65" t="s">
        <v>48</v>
      </c>
      <c r="CF30" s="65" t="s">
        <v>48</v>
      </c>
      <c r="CG30" s="65" t="s">
        <v>48</v>
      </c>
      <c r="CH30" s="65" t="s">
        <v>48</v>
      </c>
      <c r="CI30" s="65" t="s">
        <v>48</v>
      </c>
      <c r="CJ30" s="65" t="s">
        <v>48</v>
      </c>
      <c r="CK30" s="65" t="s">
        <v>48</v>
      </c>
      <c r="CL30" s="65" t="s">
        <v>48</v>
      </c>
      <c r="CM30" s="65" t="s">
        <v>48</v>
      </c>
      <c r="CN30" s="65" t="s">
        <v>48</v>
      </c>
      <c r="CO30" s="65" t="s">
        <v>48</v>
      </c>
      <c r="CP30" s="65" t="s">
        <v>48</v>
      </c>
      <c r="CQ30" s="65" t="s">
        <v>48</v>
      </c>
      <c r="CR30" s="65" t="s">
        <v>48</v>
      </c>
      <c r="CS30" s="65" t="s">
        <v>48</v>
      </c>
      <c r="CT30" s="65" t="s">
        <v>48</v>
      </c>
      <c r="CU30" s="65" t="s">
        <v>48</v>
      </c>
      <c r="CV30" s="65" t="s">
        <v>48</v>
      </c>
      <c r="CW30" s="65" t="s">
        <v>48</v>
      </c>
      <c r="CX30" s="11" t="s">
        <v>48</v>
      </c>
      <c r="CY30" s="11" t="s">
        <v>48</v>
      </c>
      <c r="CZ30" s="11" t="s">
        <v>48</v>
      </c>
      <c r="DA30" s="11" t="s">
        <v>48</v>
      </c>
      <c r="DB30" s="11" t="s">
        <v>48</v>
      </c>
      <c r="DC30" s="11" t="s">
        <v>48</v>
      </c>
      <c r="DD30" s="11" t="s">
        <v>48</v>
      </c>
      <c r="DE30" s="11" t="s">
        <v>48</v>
      </c>
      <c r="DF30" s="11" t="s">
        <v>48</v>
      </c>
      <c r="DG30" s="11" t="s">
        <v>48</v>
      </c>
      <c r="DH30" s="11" t="s">
        <v>48</v>
      </c>
      <c r="DI30" s="11" t="s">
        <v>48</v>
      </c>
      <c r="DJ30" s="11" t="s">
        <v>48</v>
      </c>
      <c r="DK30" s="11" t="s">
        <v>48</v>
      </c>
      <c r="DL30" s="11" t="s">
        <v>48</v>
      </c>
      <c r="DM30" s="11" t="s">
        <v>48</v>
      </c>
      <c r="DN30" s="11" t="s">
        <v>48</v>
      </c>
      <c r="DO30" s="11" t="s">
        <v>48</v>
      </c>
      <c r="DP30" s="11" t="s">
        <v>48</v>
      </c>
      <c r="DQ30" s="11" t="s">
        <v>48</v>
      </c>
      <c r="DR30" s="11" t="s">
        <v>48</v>
      </c>
      <c r="DS30" s="11" t="s">
        <v>48</v>
      </c>
      <c r="DT30" s="11" t="s">
        <v>48</v>
      </c>
      <c r="DU30" s="11" t="s">
        <v>48</v>
      </c>
      <c r="DV30" s="11" t="s">
        <v>48</v>
      </c>
      <c r="DW30" s="11" t="s">
        <v>48</v>
      </c>
      <c r="DX30" s="11" t="s">
        <v>48</v>
      </c>
      <c r="DY30" s="11" t="s">
        <v>48</v>
      </c>
      <c r="DZ30" s="11" t="s">
        <v>48</v>
      </c>
      <c r="EA30" s="11" t="s">
        <v>48</v>
      </c>
      <c r="EB30" s="11" t="s">
        <v>48</v>
      </c>
      <c r="EC30" s="11" t="s">
        <v>48</v>
      </c>
      <c r="ED30" s="11" t="s">
        <v>48</v>
      </c>
      <c r="EE30" s="10" t="s">
        <v>48</v>
      </c>
      <c r="EF30" s="10" t="s">
        <v>48</v>
      </c>
      <c r="EG30" s="10" t="s">
        <v>48</v>
      </c>
      <c r="EH30" s="10" t="s">
        <v>48</v>
      </c>
      <c r="EI30" s="10" t="s">
        <v>48</v>
      </c>
      <c r="EJ30" s="10" t="s">
        <v>48</v>
      </c>
      <c r="EK30" s="10" t="s">
        <v>48</v>
      </c>
      <c r="EL30" s="10" t="s">
        <v>48</v>
      </c>
      <c r="EM30" s="10" t="s">
        <v>48</v>
      </c>
      <c r="EN30" s="10" t="s">
        <v>48</v>
      </c>
      <c r="EO30" s="10" t="s">
        <v>48</v>
      </c>
      <c r="EP30" s="10" t="s">
        <v>48</v>
      </c>
      <c r="EQ30" s="10" t="s">
        <v>48</v>
      </c>
      <c r="ER30" s="10" t="s">
        <v>48</v>
      </c>
      <c r="ES30" s="10" t="s">
        <v>48</v>
      </c>
      <c r="ET30" s="10" t="s">
        <v>48</v>
      </c>
      <c r="EU30" s="10" t="s">
        <v>48</v>
      </c>
      <c r="EV30" s="10" t="s">
        <v>48</v>
      </c>
      <c r="EW30" s="10" t="s">
        <v>48</v>
      </c>
      <c r="EX30" s="10" t="s">
        <v>48</v>
      </c>
      <c r="EY30" s="10" t="s">
        <v>48</v>
      </c>
      <c r="EZ30" s="10" t="s">
        <v>48</v>
      </c>
      <c r="FA30" s="10" t="s">
        <v>48</v>
      </c>
      <c r="FB30" s="10" t="s">
        <v>48</v>
      </c>
      <c r="FC30" s="10" t="s">
        <v>48</v>
      </c>
      <c r="FD30" s="10" t="s">
        <v>48</v>
      </c>
      <c r="FE30" s="10" t="s">
        <v>48</v>
      </c>
      <c r="FF30" s="10" t="s">
        <v>48</v>
      </c>
      <c r="FG30" s="10" t="s">
        <v>48</v>
      </c>
      <c r="FH30" s="10" t="s">
        <v>48</v>
      </c>
      <c r="FI30" s="10" t="s">
        <v>48</v>
      </c>
      <c r="FJ30" s="10" t="s">
        <v>48</v>
      </c>
      <c r="FK30" s="10" t="s">
        <v>48</v>
      </c>
      <c r="FL30" s="10" t="s">
        <v>48</v>
      </c>
      <c r="FM30" s="10" t="s">
        <v>48</v>
      </c>
      <c r="FN30" s="10" t="s">
        <v>48</v>
      </c>
      <c r="FO30" s="10" t="s">
        <v>48</v>
      </c>
      <c r="FP30" s="10" t="s">
        <v>48</v>
      </c>
      <c r="FQ30" s="10" t="s">
        <v>48</v>
      </c>
      <c r="FR30" s="10" t="s">
        <v>48</v>
      </c>
      <c r="FS30" s="10" t="s">
        <v>48</v>
      </c>
      <c r="FT30" s="10" t="s">
        <v>48</v>
      </c>
      <c r="FU30" s="10" t="s">
        <v>48</v>
      </c>
      <c r="FV30" s="10" t="s">
        <v>48</v>
      </c>
      <c r="FW30" s="10" t="s">
        <v>48</v>
      </c>
      <c r="FX30" s="10" t="s">
        <v>48</v>
      </c>
      <c r="FY30" s="10" t="s">
        <v>48</v>
      </c>
      <c r="FZ30" s="10" t="s">
        <v>48</v>
      </c>
      <c r="GA30" s="10" t="s">
        <v>48</v>
      </c>
      <c r="GB30" s="10" t="s">
        <v>48</v>
      </c>
      <c r="GC30" s="10" t="s">
        <v>48</v>
      </c>
      <c r="GD30" s="10" t="s">
        <v>48</v>
      </c>
      <c r="GE30" s="10" t="s">
        <v>48</v>
      </c>
      <c r="GF30" s="10" t="s">
        <v>48</v>
      </c>
      <c r="GG30" s="10" t="s">
        <v>48</v>
      </c>
      <c r="GH30" s="10" t="s">
        <v>48</v>
      </c>
      <c r="GI30" s="10" t="s">
        <v>48</v>
      </c>
      <c r="GJ30" s="10" t="s">
        <v>48</v>
      </c>
      <c r="GK30" s="10" t="s">
        <v>48</v>
      </c>
      <c r="GL30" s="10" t="s">
        <v>48</v>
      </c>
      <c r="GM30" s="10" t="s">
        <v>48</v>
      </c>
      <c r="GN30" s="10" t="s">
        <v>48</v>
      </c>
      <c r="GO30" s="10" t="s">
        <v>48</v>
      </c>
      <c r="GP30" s="10" t="s">
        <v>48</v>
      </c>
      <c r="GQ30" s="10" t="s">
        <v>48</v>
      </c>
      <c r="GR30" s="10" t="s">
        <v>48</v>
      </c>
      <c r="GS30" s="10" t="s">
        <v>48</v>
      </c>
      <c r="GT30" s="10" t="s">
        <v>48</v>
      </c>
      <c r="GU30" s="10" t="s">
        <v>48</v>
      </c>
      <c r="GV30" s="10" t="s">
        <v>48</v>
      </c>
      <c r="GW30" s="10" t="s">
        <v>48</v>
      </c>
      <c r="GX30" s="10" t="s">
        <v>48</v>
      </c>
      <c r="GY30" s="10" t="s">
        <v>48</v>
      </c>
      <c r="GZ30" s="10" t="s">
        <v>48</v>
      </c>
      <c r="HA30" s="10" t="s">
        <v>48</v>
      </c>
      <c r="HB30" s="10" t="s">
        <v>48</v>
      </c>
      <c r="HC30" s="10" t="s">
        <v>48</v>
      </c>
      <c r="HD30" s="10" t="s">
        <v>48</v>
      </c>
      <c r="HE30" s="10" t="s">
        <v>48</v>
      </c>
      <c r="HF30" s="10" t="s">
        <v>48</v>
      </c>
      <c r="HG30" s="10" t="s">
        <v>48</v>
      </c>
      <c r="HH30" s="10" t="s">
        <v>48</v>
      </c>
      <c r="HI30" s="10" t="s">
        <v>48</v>
      </c>
      <c r="HJ30" s="10" t="s">
        <v>48</v>
      </c>
      <c r="HK30" s="10" t="s">
        <v>48</v>
      </c>
      <c r="HL30" s="10" t="s">
        <v>48</v>
      </c>
      <c r="HM30" s="10" t="s">
        <v>48</v>
      </c>
      <c r="HN30" s="10" t="s">
        <v>48</v>
      </c>
      <c r="HO30" s="10" t="s">
        <v>48</v>
      </c>
      <c r="HP30" s="10" t="s">
        <v>48</v>
      </c>
      <c r="HQ30" s="10" t="s">
        <v>48</v>
      </c>
      <c r="HR30" s="10" t="s">
        <v>48</v>
      </c>
      <c r="HS30" s="10" t="s">
        <v>48</v>
      </c>
      <c r="HT30" s="10" t="s">
        <v>48</v>
      </c>
      <c r="HU30" s="10" t="s">
        <v>48</v>
      </c>
      <c r="HV30" s="10" t="s">
        <v>48</v>
      </c>
      <c r="HW30" s="10" t="s">
        <v>48</v>
      </c>
      <c r="HX30" s="10" t="s">
        <v>48</v>
      </c>
      <c r="HY30" s="10" t="s">
        <v>48</v>
      </c>
    </row>
    <row r="31" spans="1:233" s="60" customFormat="1" x14ac:dyDescent="0.2">
      <c r="A31" s="24">
        <v>2</v>
      </c>
      <c r="B31" s="8">
        <v>43910</v>
      </c>
      <c r="C31" s="11" t="s">
        <v>48</v>
      </c>
      <c r="D31" s="11" t="s">
        <v>48</v>
      </c>
      <c r="E31" s="11" t="s">
        <v>48</v>
      </c>
      <c r="F31" s="11" t="s">
        <v>48</v>
      </c>
      <c r="G31" s="11" t="s">
        <v>48</v>
      </c>
      <c r="H31" s="11" t="s">
        <v>48</v>
      </c>
      <c r="I31" s="11" t="s">
        <v>48</v>
      </c>
      <c r="J31" s="11" t="s">
        <v>48</v>
      </c>
      <c r="K31" s="11" t="s">
        <v>48</v>
      </c>
      <c r="L31" s="11" t="s">
        <v>48</v>
      </c>
      <c r="M31" s="11" t="s">
        <v>48</v>
      </c>
      <c r="N31" s="11" t="s">
        <v>48</v>
      </c>
      <c r="O31" s="11" t="s">
        <v>48</v>
      </c>
      <c r="P31" s="11" t="s">
        <v>48</v>
      </c>
      <c r="Q31" s="11" t="s">
        <v>48</v>
      </c>
      <c r="R31" s="11" t="s">
        <v>48</v>
      </c>
      <c r="S31" s="11" t="s">
        <v>48</v>
      </c>
      <c r="T31" s="11" t="s">
        <v>48</v>
      </c>
      <c r="U31" s="11" t="s">
        <v>48</v>
      </c>
      <c r="V31" s="11" t="s">
        <v>48</v>
      </c>
      <c r="W31" s="11" t="s">
        <v>48</v>
      </c>
      <c r="X31" s="11" t="s">
        <v>48</v>
      </c>
      <c r="Y31" s="11" t="s">
        <v>48</v>
      </c>
      <c r="Z31" s="11" t="s">
        <v>48</v>
      </c>
      <c r="AA31" s="11" t="s">
        <v>48</v>
      </c>
      <c r="AB31" s="11" t="s">
        <v>48</v>
      </c>
      <c r="AC31" s="11" t="s">
        <v>48</v>
      </c>
      <c r="AD31" s="11" t="s">
        <v>48</v>
      </c>
      <c r="AE31" s="11" t="s">
        <v>48</v>
      </c>
      <c r="AF31" s="11" t="s">
        <v>48</v>
      </c>
      <c r="AG31" s="11" t="s">
        <v>48</v>
      </c>
      <c r="AH31" s="11" t="s">
        <v>48</v>
      </c>
      <c r="AI31" s="11" t="s">
        <v>48</v>
      </c>
      <c r="AJ31" s="11">
        <v>51</v>
      </c>
      <c r="AK31" s="11">
        <v>2</v>
      </c>
      <c r="AL31" s="12">
        <v>0</v>
      </c>
      <c r="AM31" s="12">
        <v>1</v>
      </c>
      <c r="AN31" s="12">
        <v>0</v>
      </c>
      <c r="AO31" s="10">
        <v>4</v>
      </c>
      <c r="AP31" s="12">
        <v>0</v>
      </c>
      <c r="AQ31" s="12">
        <v>0</v>
      </c>
      <c r="AR31" s="12">
        <v>1</v>
      </c>
      <c r="AS31" s="11">
        <v>0</v>
      </c>
      <c r="AT31" s="11">
        <v>7</v>
      </c>
      <c r="AU31" s="11">
        <v>0</v>
      </c>
      <c r="AV31" s="11">
        <v>4</v>
      </c>
      <c r="AW31" s="11">
        <v>2</v>
      </c>
      <c r="AX31" s="11">
        <v>0</v>
      </c>
      <c r="AY31" s="11">
        <v>0</v>
      </c>
      <c r="AZ31" s="12">
        <v>0</v>
      </c>
      <c r="BA31" s="12">
        <v>3</v>
      </c>
      <c r="BB31" s="12">
        <v>2</v>
      </c>
      <c r="BC31" s="10">
        <v>4</v>
      </c>
      <c r="BD31" s="12">
        <v>1</v>
      </c>
      <c r="BE31" s="12">
        <v>1</v>
      </c>
      <c r="BF31" s="12">
        <v>4</v>
      </c>
      <c r="BG31" s="11">
        <v>0</v>
      </c>
      <c r="BH31" s="11">
        <v>12</v>
      </c>
      <c r="BI31" s="11">
        <v>0</v>
      </c>
      <c r="BJ31" s="11">
        <v>1</v>
      </c>
      <c r="BK31" s="11">
        <v>1</v>
      </c>
      <c r="BL31" s="11">
        <v>1</v>
      </c>
      <c r="BM31" s="11">
        <v>0</v>
      </c>
      <c r="BN31" s="12">
        <v>0</v>
      </c>
      <c r="BO31" s="12">
        <v>10</v>
      </c>
      <c r="BP31" s="12">
        <v>112</v>
      </c>
      <c r="BQ31" s="65" t="s">
        <v>48</v>
      </c>
      <c r="BR31" s="65" t="s">
        <v>48</v>
      </c>
      <c r="BS31" s="65" t="s">
        <v>48</v>
      </c>
      <c r="BT31" s="65" t="s">
        <v>48</v>
      </c>
      <c r="BU31" s="65" t="s">
        <v>48</v>
      </c>
      <c r="BV31" s="65" t="s">
        <v>48</v>
      </c>
      <c r="BW31" s="65" t="s">
        <v>48</v>
      </c>
      <c r="BX31" s="65" t="s">
        <v>48</v>
      </c>
      <c r="BY31" s="65" t="s">
        <v>48</v>
      </c>
      <c r="BZ31" s="65" t="s">
        <v>48</v>
      </c>
      <c r="CA31" s="65" t="s">
        <v>48</v>
      </c>
      <c r="CB31" s="65" t="s">
        <v>48</v>
      </c>
      <c r="CC31" s="65" t="s">
        <v>48</v>
      </c>
      <c r="CD31" s="65" t="s">
        <v>48</v>
      </c>
      <c r="CE31" s="65" t="s">
        <v>48</v>
      </c>
      <c r="CF31" s="65" t="s">
        <v>48</v>
      </c>
      <c r="CG31" s="65" t="s">
        <v>48</v>
      </c>
      <c r="CH31" s="65" t="s">
        <v>48</v>
      </c>
      <c r="CI31" s="65" t="s">
        <v>48</v>
      </c>
      <c r="CJ31" s="65" t="s">
        <v>48</v>
      </c>
      <c r="CK31" s="65" t="s">
        <v>48</v>
      </c>
      <c r="CL31" s="65" t="s">
        <v>48</v>
      </c>
      <c r="CM31" s="65" t="s">
        <v>48</v>
      </c>
      <c r="CN31" s="65" t="s">
        <v>48</v>
      </c>
      <c r="CO31" s="65" t="s">
        <v>48</v>
      </c>
      <c r="CP31" s="65" t="s">
        <v>48</v>
      </c>
      <c r="CQ31" s="65" t="s">
        <v>48</v>
      </c>
      <c r="CR31" s="65" t="s">
        <v>48</v>
      </c>
      <c r="CS31" s="65" t="s">
        <v>48</v>
      </c>
      <c r="CT31" s="65" t="s">
        <v>48</v>
      </c>
      <c r="CU31" s="65" t="s">
        <v>48</v>
      </c>
      <c r="CV31" s="65" t="s">
        <v>48</v>
      </c>
      <c r="CW31" s="65" t="s">
        <v>48</v>
      </c>
      <c r="CX31" s="11" t="s">
        <v>48</v>
      </c>
      <c r="CY31" s="11" t="s">
        <v>48</v>
      </c>
      <c r="CZ31" s="11" t="s">
        <v>48</v>
      </c>
      <c r="DA31" s="11" t="s">
        <v>48</v>
      </c>
      <c r="DB31" s="11" t="s">
        <v>48</v>
      </c>
      <c r="DC31" s="11" t="s">
        <v>48</v>
      </c>
      <c r="DD31" s="11" t="s">
        <v>48</v>
      </c>
      <c r="DE31" s="11" t="s">
        <v>48</v>
      </c>
      <c r="DF31" s="11" t="s">
        <v>48</v>
      </c>
      <c r="DG31" s="11" t="s">
        <v>48</v>
      </c>
      <c r="DH31" s="11" t="s">
        <v>48</v>
      </c>
      <c r="DI31" s="11" t="s">
        <v>48</v>
      </c>
      <c r="DJ31" s="11" t="s">
        <v>48</v>
      </c>
      <c r="DK31" s="11" t="s">
        <v>48</v>
      </c>
      <c r="DL31" s="11" t="s">
        <v>48</v>
      </c>
      <c r="DM31" s="11" t="s">
        <v>48</v>
      </c>
      <c r="DN31" s="11" t="s">
        <v>48</v>
      </c>
      <c r="DO31" s="11" t="s">
        <v>48</v>
      </c>
      <c r="DP31" s="11" t="s">
        <v>48</v>
      </c>
      <c r="DQ31" s="11" t="s">
        <v>48</v>
      </c>
      <c r="DR31" s="11" t="s">
        <v>48</v>
      </c>
      <c r="DS31" s="11" t="s">
        <v>48</v>
      </c>
      <c r="DT31" s="11" t="s">
        <v>48</v>
      </c>
      <c r="DU31" s="11" t="s">
        <v>48</v>
      </c>
      <c r="DV31" s="11" t="s">
        <v>48</v>
      </c>
      <c r="DW31" s="11" t="s">
        <v>48</v>
      </c>
      <c r="DX31" s="11" t="s">
        <v>48</v>
      </c>
      <c r="DY31" s="11" t="s">
        <v>48</v>
      </c>
      <c r="DZ31" s="11" t="s">
        <v>48</v>
      </c>
      <c r="EA31" s="11" t="s">
        <v>48</v>
      </c>
      <c r="EB31" s="11" t="s">
        <v>48</v>
      </c>
      <c r="EC31" s="11" t="s">
        <v>48</v>
      </c>
      <c r="ED31" s="11" t="s">
        <v>48</v>
      </c>
      <c r="EE31" s="10" t="s">
        <v>48</v>
      </c>
      <c r="EF31" s="10" t="s">
        <v>48</v>
      </c>
      <c r="EG31" s="10" t="s">
        <v>48</v>
      </c>
      <c r="EH31" s="10" t="s">
        <v>48</v>
      </c>
      <c r="EI31" s="10" t="s">
        <v>48</v>
      </c>
      <c r="EJ31" s="10" t="s">
        <v>48</v>
      </c>
      <c r="EK31" s="10" t="s">
        <v>48</v>
      </c>
      <c r="EL31" s="10" t="s">
        <v>48</v>
      </c>
      <c r="EM31" s="10" t="s">
        <v>48</v>
      </c>
      <c r="EN31" s="10" t="s">
        <v>48</v>
      </c>
      <c r="EO31" s="10" t="s">
        <v>48</v>
      </c>
      <c r="EP31" s="10" t="s">
        <v>48</v>
      </c>
      <c r="EQ31" s="10" t="s">
        <v>48</v>
      </c>
      <c r="ER31" s="10" t="s">
        <v>48</v>
      </c>
      <c r="ES31" s="10" t="s">
        <v>48</v>
      </c>
      <c r="ET31" s="10" t="s">
        <v>48</v>
      </c>
      <c r="EU31" s="10" t="s">
        <v>48</v>
      </c>
      <c r="EV31" s="10" t="s">
        <v>48</v>
      </c>
      <c r="EW31" s="10" t="s">
        <v>48</v>
      </c>
      <c r="EX31" s="10" t="s">
        <v>48</v>
      </c>
      <c r="EY31" s="10" t="s">
        <v>48</v>
      </c>
      <c r="EZ31" s="10" t="s">
        <v>48</v>
      </c>
      <c r="FA31" s="10" t="s">
        <v>48</v>
      </c>
      <c r="FB31" s="10" t="s">
        <v>48</v>
      </c>
      <c r="FC31" s="10" t="s">
        <v>48</v>
      </c>
      <c r="FD31" s="10" t="s">
        <v>48</v>
      </c>
      <c r="FE31" s="10" t="s">
        <v>48</v>
      </c>
      <c r="FF31" s="10" t="s">
        <v>48</v>
      </c>
      <c r="FG31" s="10" t="s">
        <v>48</v>
      </c>
      <c r="FH31" s="10" t="s">
        <v>48</v>
      </c>
      <c r="FI31" s="10" t="s">
        <v>48</v>
      </c>
      <c r="FJ31" s="10" t="s">
        <v>48</v>
      </c>
      <c r="FK31" s="10" t="s">
        <v>48</v>
      </c>
      <c r="FL31" s="10" t="s">
        <v>48</v>
      </c>
      <c r="FM31" s="10" t="s">
        <v>48</v>
      </c>
      <c r="FN31" s="10" t="s">
        <v>48</v>
      </c>
      <c r="FO31" s="10" t="s">
        <v>48</v>
      </c>
      <c r="FP31" s="10" t="s">
        <v>48</v>
      </c>
      <c r="FQ31" s="10" t="s">
        <v>48</v>
      </c>
      <c r="FR31" s="10" t="s">
        <v>48</v>
      </c>
      <c r="FS31" s="10" t="s">
        <v>48</v>
      </c>
      <c r="FT31" s="10" t="s">
        <v>48</v>
      </c>
      <c r="FU31" s="10" t="s">
        <v>48</v>
      </c>
      <c r="FV31" s="10" t="s">
        <v>48</v>
      </c>
      <c r="FW31" s="10" t="s">
        <v>48</v>
      </c>
      <c r="FX31" s="10" t="s">
        <v>48</v>
      </c>
      <c r="FY31" s="10" t="s">
        <v>48</v>
      </c>
      <c r="FZ31" s="10" t="s">
        <v>48</v>
      </c>
      <c r="GA31" s="10" t="s">
        <v>48</v>
      </c>
      <c r="GB31" s="10" t="s">
        <v>48</v>
      </c>
      <c r="GC31" s="10" t="s">
        <v>48</v>
      </c>
      <c r="GD31" s="10" t="s">
        <v>48</v>
      </c>
      <c r="GE31" s="10" t="s">
        <v>48</v>
      </c>
      <c r="GF31" s="10" t="s">
        <v>48</v>
      </c>
      <c r="GG31" s="10" t="s">
        <v>48</v>
      </c>
      <c r="GH31" s="10" t="s">
        <v>48</v>
      </c>
      <c r="GI31" s="10" t="s">
        <v>48</v>
      </c>
      <c r="GJ31" s="10" t="s">
        <v>48</v>
      </c>
      <c r="GK31" s="10" t="s">
        <v>48</v>
      </c>
      <c r="GL31" s="10" t="s">
        <v>48</v>
      </c>
      <c r="GM31" s="10" t="s">
        <v>48</v>
      </c>
      <c r="GN31" s="10" t="s">
        <v>48</v>
      </c>
      <c r="GO31" s="10" t="s">
        <v>48</v>
      </c>
      <c r="GP31" s="10" t="s">
        <v>48</v>
      </c>
      <c r="GQ31" s="10" t="s">
        <v>48</v>
      </c>
      <c r="GR31" s="10" t="s">
        <v>48</v>
      </c>
      <c r="GS31" s="11">
        <v>0</v>
      </c>
      <c r="GT31" s="11">
        <v>0</v>
      </c>
      <c r="GU31" s="11">
        <v>0</v>
      </c>
      <c r="GV31" s="11">
        <v>0</v>
      </c>
      <c r="GW31" s="11">
        <v>0</v>
      </c>
      <c r="GX31" s="11">
        <v>1</v>
      </c>
      <c r="GY31" s="11">
        <v>0</v>
      </c>
      <c r="GZ31" s="11">
        <v>0</v>
      </c>
      <c r="HA31" s="11">
        <v>0</v>
      </c>
      <c r="HB31" s="11">
        <v>0</v>
      </c>
      <c r="HC31" s="11">
        <v>0</v>
      </c>
      <c r="HD31" s="11">
        <v>0</v>
      </c>
      <c r="HE31" s="12">
        <v>0</v>
      </c>
      <c r="HF31" s="12">
        <v>0</v>
      </c>
      <c r="HG31" s="12">
        <v>0</v>
      </c>
      <c r="HH31" s="10">
        <v>0</v>
      </c>
      <c r="HI31" s="12">
        <v>0</v>
      </c>
      <c r="HJ31" s="12">
        <v>0</v>
      </c>
      <c r="HK31" s="12">
        <v>0</v>
      </c>
      <c r="HL31" s="11">
        <v>0</v>
      </c>
      <c r="HM31" s="11">
        <v>0</v>
      </c>
      <c r="HN31" s="11">
        <v>1</v>
      </c>
      <c r="HO31" s="11">
        <v>1</v>
      </c>
      <c r="HP31" s="11">
        <v>0</v>
      </c>
      <c r="HQ31" s="11">
        <v>0</v>
      </c>
      <c r="HR31" s="11">
        <v>0</v>
      </c>
      <c r="HS31" s="12">
        <v>0</v>
      </c>
      <c r="HT31" s="12">
        <v>0</v>
      </c>
      <c r="HU31" s="12">
        <v>0</v>
      </c>
      <c r="HV31" s="10">
        <v>0</v>
      </c>
      <c r="HW31" s="12">
        <v>0</v>
      </c>
      <c r="HX31" s="12">
        <v>0</v>
      </c>
      <c r="HY31" s="12">
        <v>3</v>
      </c>
    </row>
    <row r="32" spans="1:233" s="60" customFormat="1" x14ac:dyDescent="0.2">
      <c r="A32" s="24">
        <v>3</v>
      </c>
      <c r="B32" s="8">
        <v>43911</v>
      </c>
      <c r="C32" s="11" t="s">
        <v>48</v>
      </c>
      <c r="D32" s="11" t="s">
        <v>48</v>
      </c>
      <c r="E32" s="11" t="s">
        <v>48</v>
      </c>
      <c r="F32" s="11" t="s">
        <v>48</v>
      </c>
      <c r="G32" s="11" t="s">
        <v>48</v>
      </c>
      <c r="H32" s="11" t="s">
        <v>48</v>
      </c>
      <c r="I32" s="11" t="s">
        <v>48</v>
      </c>
      <c r="J32" s="11" t="s">
        <v>48</v>
      </c>
      <c r="K32" s="11" t="s">
        <v>48</v>
      </c>
      <c r="L32" s="11" t="s">
        <v>48</v>
      </c>
      <c r="M32" s="11" t="s">
        <v>48</v>
      </c>
      <c r="N32" s="11" t="s">
        <v>48</v>
      </c>
      <c r="O32" s="11" t="s">
        <v>48</v>
      </c>
      <c r="P32" s="11" t="s">
        <v>48</v>
      </c>
      <c r="Q32" s="11" t="s">
        <v>48</v>
      </c>
      <c r="R32" s="11" t="s">
        <v>48</v>
      </c>
      <c r="S32" s="11" t="s">
        <v>48</v>
      </c>
      <c r="T32" s="11" t="s">
        <v>48</v>
      </c>
      <c r="U32" s="11" t="s">
        <v>48</v>
      </c>
      <c r="V32" s="11" t="s">
        <v>48</v>
      </c>
      <c r="W32" s="11" t="s">
        <v>48</v>
      </c>
      <c r="X32" s="11" t="s">
        <v>48</v>
      </c>
      <c r="Y32" s="11" t="s">
        <v>48</v>
      </c>
      <c r="Z32" s="11" t="s">
        <v>48</v>
      </c>
      <c r="AA32" s="11" t="s">
        <v>48</v>
      </c>
      <c r="AB32" s="11" t="s">
        <v>48</v>
      </c>
      <c r="AC32" s="11" t="s">
        <v>48</v>
      </c>
      <c r="AD32" s="11" t="s">
        <v>48</v>
      </c>
      <c r="AE32" s="11" t="s">
        <v>48</v>
      </c>
      <c r="AF32" s="11" t="s">
        <v>48</v>
      </c>
      <c r="AG32" s="11" t="s">
        <v>48</v>
      </c>
      <c r="AH32" s="11" t="s">
        <v>48</v>
      </c>
      <c r="AI32" s="11" t="s">
        <v>48</v>
      </c>
      <c r="AJ32" s="11">
        <v>88</v>
      </c>
      <c r="AK32" s="11">
        <v>2</v>
      </c>
      <c r="AL32" s="12">
        <v>0</v>
      </c>
      <c r="AM32" s="12">
        <v>1</v>
      </c>
      <c r="AN32" s="12">
        <v>0</v>
      </c>
      <c r="AO32" s="10">
        <v>8</v>
      </c>
      <c r="AP32" s="12">
        <v>0</v>
      </c>
      <c r="AQ32" s="12">
        <v>0</v>
      </c>
      <c r="AR32" s="12">
        <v>1</v>
      </c>
      <c r="AS32" s="11">
        <v>0</v>
      </c>
      <c r="AT32" s="11">
        <v>7</v>
      </c>
      <c r="AU32" s="11">
        <v>3</v>
      </c>
      <c r="AV32" s="11">
        <v>7</v>
      </c>
      <c r="AW32" s="11">
        <v>2</v>
      </c>
      <c r="AX32" s="11">
        <v>0</v>
      </c>
      <c r="AY32" s="11">
        <v>0</v>
      </c>
      <c r="AZ32" s="12">
        <v>0</v>
      </c>
      <c r="BA32" s="12">
        <v>3</v>
      </c>
      <c r="BB32" s="12">
        <v>2</v>
      </c>
      <c r="BC32" s="10">
        <v>4</v>
      </c>
      <c r="BD32" s="12">
        <v>1</v>
      </c>
      <c r="BE32" s="12">
        <v>2</v>
      </c>
      <c r="BF32" s="12">
        <v>6</v>
      </c>
      <c r="BG32" s="11">
        <v>1</v>
      </c>
      <c r="BH32" s="11">
        <v>29</v>
      </c>
      <c r="BI32" s="11">
        <v>0</v>
      </c>
      <c r="BJ32" s="11">
        <v>1</v>
      </c>
      <c r="BK32" s="11">
        <v>2</v>
      </c>
      <c r="BL32" s="11">
        <v>1</v>
      </c>
      <c r="BM32" s="11">
        <v>0</v>
      </c>
      <c r="BN32" s="12">
        <v>0</v>
      </c>
      <c r="BO32" s="12">
        <v>31</v>
      </c>
      <c r="BP32" s="12">
        <v>202</v>
      </c>
      <c r="BQ32" s="65" t="s">
        <v>48</v>
      </c>
      <c r="BR32" s="65" t="s">
        <v>48</v>
      </c>
      <c r="BS32" s="65" t="s">
        <v>48</v>
      </c>
      <c r="BT32" s="65" t="s">
        <v>48</v>
      </c>
      <c r="BU32" s="65" t="s">
        <v>48</v>
      </c>
      <c r="BV32" s="65" t="s">
        <v>48</v>
      </c>
      <c r="BW32" s="65" t="s">
        <v>48</v>
      </c>
      <c r="BX32" s="65" t="s">
        <v>48</v>
      </c>
      <c r="BY32" s="65" t="s">
        <v>48</v>
      </c>
      <c r="BZ32" s="65" t="s">
        <v>48</v>
      </c>
      <c r="CA32" s="65" t="s">
        <v>48</v>
      </c>
      <c r="CB32" s="65" t="s">
        <v>48</v>
      </c>
      <c r="CC32" s="65" t="s">
        <v>48</v>
      </c>
      <c r="CD32" s="65" t="s">
        <v>48</v>
      </c>
      <c r="CE32" s="65" t="s">
        <v>48</v>
      </c>
      <c r="CF32" s="65" t="s">
        <v>48</v>
      </c>
      <c r="CG32" s="65" t="s">
        <v>48</v>
      </c>
      <c r="CH32" s="65" t="s">
        <v>48</v>
      </c>
      <c r="CI32" s="65" t="s">
        <v>48</v>
      </c>
      <c r="CJ32" s="65" t="s">
        <v>48</v>
      </c>
      <c r="CK32" s="65" t="s">
        <v>48</v>
      </c>
      <c r="CL32" s="65" t="s">
        <v>48</v>
      </c>
      <c r="CM32" s="65" t="s">
        <v>48</v>
      </c>
      <c r="CN32" s="65" t="s">
        <v>48</v>
      </c>
      <c r="CO32" s="65" t="s">
        <v>48</v>
      </c>
      <c r="CP32" s="65" t="s">
        <v>48</v>
      </c>
      <c r="CQ32" s="65" t="s">
        <v>48</v>
      </c>
      <c r="CR32" s="65" t="s">
        <v>48</v>
      </c>
      <c r="CS32" s="65" t="s">
        <v>48</v>
      </c>
      <c r="CT32" s="65" t="s">
        <v>48</v>
      </c>
      <c r="CU32" s="65" t="s">
        <v>48</v>
      </c>
      <c r="CV32" s="65" t="s">
        <v>48</v>
      </c>
      <c r="CW32" s="65" t="s">
        <v>48</v>
      </c>
      <c r="CX32" s="11" t="s">
        <v>48</v>
      </c>
      <c r="CY32" s="11" t="s">
        <v>48</v>
      </c>
      <c r="CZ32" s="11" t="s">
        <v>48</v>
      </c>
      <c r="DA32" s="11" t="s">
        <v>48</v>
      </c>
      <c r="DB32" s="11" t="s">
        <v>48</v>
      </c>
      <c r="DC32" s="11" t="s">
        <v>48</v>
      </c>
      <c r="DD32" s="11" t="s">
        <v>48</v>
      </c>
      <c r="DE32" s="11" t="s">
        <v>48</v>
      </c>
      <c r="DF32" s="11" t="s">
        <v>48</v>
      </c>
      <c r="DG32" s="11" t="s">
        <v>48</v>
      </c>
      <c r="DH32" s="11" t="s">
        <v>48</v>
      </c>
      <c r="DI32" s="11" t="s">
        <v>48</v>
      </c>
      <c r="DJ32" s="11" t="s">
        <v>48</v>
      </c>
      <c r="DK32" s="11" t="s">
        <v>48</v>
      </c>
      <c r="DL32" s="11" t="s">
        <v>48</v>
      </c>
      <c r="DM32" s="11" t="s">
        <v>48</v>
      </c>
      <c r="DN32" s="11" t="s">
        <v>48</v>
      </c>
      <c r="DO32" s="11" t="s">
        <v>48</v>
      </c>
      <c r="DP32" s="11" t="s">
        <v>48</v>
      </c>
      <c r="DQ32" s="11" t="s">
        <v>48</v>
      </c>
      <c r="DR32" s="11" t="s">
        <v>48</v>
      </c>
      <c r="DS32" s="11" t="s">
        <v>48</v>
      </c>
      <c r="DT32" s="11" t="s">
        <v>48</v>
      </c>
      <c r="DU32" s="11" t="s">
        <v>48</v>
      </c>
      <c r="DV32" s="11" t="s">
        <v>48</v>
      </c>
      <c r="DW32" s="11" t="s">
        <v>48</v>
      </c>
      <c r="DX32" s="11" t="s">
        <v>48</v>
      </c>
      <c r="DY32" s="11" t="s">
        <v>48</v>
      </c>
      <c r="DZ32" s="11" t="s">
        <v>48</v>
      </c>
      <c r="EA32" s="11" t="s">
        <v>48</v>
      </c>
      <c r="EB32" s="11" t="s">
        <v>48</v>
      </c>
      <c r="EC32" s="11" t="s">
        <v>48</v>
      </c>
      <c r="ED32" s="11" t="s">
        <v>48</v>
      </c>
      <c r="EE32" s="10" t="s">
        <v>48</v>
      </c>
      <c r="EF32" s="10" t="s">
        <v>48</v>
      </c>
      <c r="EG32" s="10" t="s">
        <v>48</v>
      </c>
      <c r="EH32" s="10" t="s">
        <v>48</v>
      </c>
      <c r="EI32" s="10" t="s">
        <v>48</v>
      </c>
      <c r="EJ32" s="10" t="s">
        <v>48</v>
      </c>
      <c r="EK32" s="10" t="s">
        <v>48</v>
      </c>
      <c r="EL32" s="10" t="s">
        <v>48</v>
      </c>
      <c r="EM32" s="10" t="s">
        <v>48</v>
      </c>
      <c r="EN32" s="10" t="s">
        <v>48</v>
      </c>
      <c r="EO32" s="10" t="s">
        <v>48</v>
      </c>
      <c r="EP32" s="10" t="s">
        <v>48</v>
      </c>
      <c r="EQ32" s="10" t="s">
        <v>48</v>
      </c>
      <c r="ER32" s="10" t="s">
        <v>48</v>
      </c>
      <c r="ES32" s="10" t="s">
        <v>48</v>
      </c>
      <c r="ET32" s="10" t="s">
        <v>48</v>
      </c>
      <c r="EU32" s="10" t="s">
        <v>48</v>
      </c>
      <c r="EV32" s="10" t="s">
        <v>48</v>
      </c>
      <c r="EW32" s="10" t="s">
        <v>48</v>
      </c>
      <c r="EX32" s="10" t="s">
        <v>48</v>
      </c>
      <c r="EY32" s="10" t="s">
        <v>48</v>
      </c>
      <c r="EZ32" s="10" t="s">
        <v>48</v>
      </c>
      <c r="FA32" s="10" t="s">
        <v>48</v>
      </c>
      <c r="FB32" s="10" t="s">
        <v>48</v>
      </c>
      <c r="FC32" s="10" t="s">
        <v>48</v>
      </c>
      <c r="FD32" s="10" t="s">
        <v>48</v>
      </c>
      <c r="FE32" s="10" t="s">
        <v>48</v>
      </c>
      <c r="FF32" s="10" t="s">
        <v>48</v>
      </c>
      <c r="FG32" s="10" t="s">
        <v>48</v>
      </c>
      <c r="FH32" s="10" t="s">
        <v>48</v>
      </c>
      <c r="FI32" s="10" t="s">
        <v>48</v>
      </c>
      <c r="FJ32" s="10" t="s">
        <v>48</v>
      </c>
      <c r="FK32" s="10" t="s">
        <v>48</v>
      </c>
      <c r="FL32" s="10" t="s">
        <v>48</v>
      </c>
      <c r="FM32" s="10" t="s">
        <v>48</v>
      </c>
      <c r="FN32" s="10" t="s">
        <v>48</v>
      </c>
      <c r="FO32" s="10" t="s">
        <v>48</v>
      </c>
      <c r="FP32" s="10" t="s">
        <v>48</v>
      </c>
      <c r="FQ32" s="10" t="s">
        <v>48</v>
      </c>
      <c r="FR32" s="10" t="s">
        <v>48</v>
      </c>
      <c r="FS32" s="10" t="s">
        <v>48</v>
      </c>
      <c r="FT32" s="10" t="s">
        <v>48</v>
      </c>
      <c r="FU32" s="10" t="s">
        <v>48</v>
      </c>
      <c r="FV32" s="10" t="s">
        <v>48</v>
      </c>
      <c r="FW32" s="10" t="s">
        <v>48</v>
      </c>
      <c r="FX32" s="10" t="s">
        <v>48</v>
      </c>
      <c r="FY32" s="10" t="s">
        <v>48</v>
      </c>
      <c r="FZ32" s="10" t="s">
        <v>48</v>
      </c>
      <c r="GA32" s="10" t="s">
        <v>48</v>
      </c>
      <c r="GB32" s="10" t="s">
        <v>48</v>
      </c>
      <c r="GC32" s="10" t="s">
        <v>48</v>
      </c>
      <c r="GD32" s="10" t="s">
        <v>48</v>
      </c>
      <c r="GE32" s="10" t="s">
        <v>48</v>
      </c>
      <c r="GF32" s="10" t="s">
        <v>48</v>
      </c>
      <c r="GG32" s="10" t="s">
        <v>48</v>
      </c>
      <c r="GH32" s="10" t="s">
        <v>48</v>
      </c>
      <c r="GI32" s="10" t="s">
        <v>48</v>
      </c>
      <c r="GJ32" s="10" t="s">
        <v>48</v>
      </c>
      <c r="GK32" s="10" t="s">
        <v>48</v>
      </c>
      <c r="GL32" s="10" t="s">
        <v>48</v>
      </c>
      <c r="GM32" s="10" t="s">
        <v>48</v>
      </c>
      <c r="GN32" s="10" t="s">
        <v>48</v>
      </c>
      <c r="GO32" s="10" t="s">
        <v>48</v>
      </c>
      <c r="GP32" s="10" t="s">
        <v>48</v>
      </c>
      <c r="GQ32" s="10" t="s">
        <v>48</v>
      </c>
      <c r="GR32" s="10" t="s">
        <v>48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1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2">
        <v>0</v>
      </c>
      <c r="HF32" s="12">
        <v>0</v>
      </c>
      <c r="HG32" s="12">
        <v>0</v>
      </c>
      <c r="HH32" s="10">
        <v>0</v>
      </c>
      <c r="HI32" s="12">
        <v>0</v>
      </c>
      <c r="HJ32" s="12">
        <v>0</v>
      </c>
      <c r="HK32" s="12">
        <v>0</v>
      </c>
      <c r="HL32" s="11">
        <v>0</v>
      </c>
      <c r="HM32" s="11">
        <v>0</v>
      </c>
      <c r="HN32" s="11">
        <v>1</v>
      </c>
      <c r="HO32" s="11">
        <v>1</v>
      </c>
      <c r="HP32" s="11">
        <v>0</v>
      </c>
      <c r="HQ32" s="11">
        <v>0</v>
      </c>
      <c r="HR32" s="11">
        <v>0</v>
      </c>
      <c r="HS32" s="12">
        <v>0</v>
      </c>
      <c r="HT32" s="12">
        <v>0</v>
      </c>
      <c r="HU32" s="12">
        <v>0</v>
      </c>
      <c r="HV32" s="10">
        <v>0</v>
      </c>
      <c r="HW32" s="12">
        <v>0</v>
      </c>
      <c r="HX32" s="12">
        <v>0</v>
      </c>
      <c r="HY32" s="12">
        <v>3</v>
      </c>
    </row>
    <row r="33" spans="1:233" s="60" customFormat="1" x14ac:dyDescent="0.2">
      <c r="A33" s="24">
        <v>4</v>
      </c>
      <c r="B33" s="8">
        <v>43912</v>
      </c>
      <c r="C33" s="11" t="s">
        <v>48</v>
      </c>
      <c r="D33" s="11" t="s">
        <v>48</v>
      </c>
      <c r="E33" s="11" t="s">
        <v>48</v>
      </c>
      <c r="F33" s="11" t="s">
        <v>48</v>
      </c>
      <c r="G33" s="11" t="s">
        <v>48</v>
      </c>
      <c r="H33" s="11" t="s">
        <v>48</v>
      </c>
      <c r="I33" s="11" t="s">
        <v>48</v>
      </c>
      <c r="J33" s="11" t="s">
        <v>48</v>
      </c>
      <c r="K33" s="11" t="s">
        <v>48</v>
      </c>
      <c r="L33" s="11" t="s">
        <v>48</v>
      </c>
      <c r="M33" s="11" t="s">
        <v>48</v>
      </c>
      <c r="N33" s="11" t="s">
        <v>48</v>
      </c>
      <c r="O33" s="11" t="s">
        <v>48</v>
      </c>
      <c r="P33" s="11" t="s">
        <v>48</v>
      </c>
      <c r="Q33" s="11" t="s">
        <v>48</v>
      </c>
      <c r="R33" s="11" t="s">
        <v>48</v>
      </c>
      <c r="S33" s="11" t="s">
        <v>48</v>
      </c>
      <c r="T33" s="11" t="s">
        <v>48</v>
      </c>
      <c r="U33" s="11" t="s">
        <v>48</v>
      </c>
      <c r="V33" s="11" t="s">
        <v>48</v>
      </c>
      <c r="W33" s="11" t="s">
        <v>48</v>
      </c>
      <c r="X33" s="11" t="s">
        <v>48</v>
      </c>
      <c r="Y33" s="11" t="s">
        <v>48</v>
      </c>
      <c r="Z33" s="11" t="s">
        <v>48</v>
      </c>
      <c r="AA33" s="11" t="s">
        <v>48</v>
      </c>
      <c r="AB33" s="11" t="s">
        <v>48</v>
      </c>
      <c r="AC33" s="11" t="s">
        <v>48</v>
      </c>
      <c r="AD33" s="11" t="s">
        <v>48</v>
      </c>
      <c r="AE33" s="11" t="s">
        <v>48</v>
      </c>
      <c r="AF33" s="11" t="s">
        <v>48</v>
      </c>
      <c r="AG33" s="11" t="s">
        <v>48</v>
      </c>
      <c r="AH33" s="11" t="s">
        <v>48</v>
      </c>
      <c r="AI33" s="11" t="s">
        <v>48</v>
      </c>
      <c r="AJ33" s="11">
        <v>108</v>
      </c>
      <c r="AK33" s="11">
        <v>2</v>
      </c>
      <c r="AL33" s="12">
        <v>0</v>
      </c>
      <c r="AM33" s="12">
        <v>1</v>
      </c>
      <c r="AN33" s="12">
        <v>0</v>
      </c>
      <c r="AO33" s="10">
        <v>17</v>
      </c>
      <c r="AP33" s="12">
        <v>0</v>
      </c>
      <c r="AQ33" s="12">
        <v>0</v>
      </c>
      <c r="AR33" s="12">
        <v>1</v>
      </c>
      <c r="AS33" s="11">
        <v>0</v>
      </c>
      <c r="AT33" s="11">
        <v>7</v>
      </c>
      <c r="AU33" s="11">
        <v>6</v>
      </c>
      <c r="AV33" s="11">
        <v>7</v>
      </c>
      <c r="AW33" s="11">
        <v>2</v>
      </c>
      <c r="AX33" s="11">
        <v>0</v>
      </c>
      <c r="AY33" s="11">
        <v>0</v>
      </c>
      <c r="AZ33" s="12">
        <v>0</v>
      </c>
      <c r="BA33" s="12">
        <v>3</v>
      </c>
      <c r="BB33" s="12">
        <v>3</v>
      </c>
      <c r="BC33" s="10">
        <v>4</v>
      </c>
      <c r="BD33" s="12">
        <v>1</v>
      </c>
      <c r="BE33" s="12">
        <v>2</v>
      </c>
      <c r="BF33" s="12">
        <v>7</v>
      </c>
      <c r="BG33" s="11">
        <v>1</v>
      </c>
      <c r="BH33" s="11">
        <v>30</v>
      </c>
      <c r="BI33" s="11">
        <v>0</v>
      </c>
      <c r="BJ33" s="11">
        <v>1</v>
      </c>
      <c r="BK33" s="11">
        <v>3</v>
      </c>
      <c r="BL33" s="11">
        <v>0</v>
      </c>
      <c r="BM33" s="11">
        <v>0</v>
      </c>
      <c r="BN33" s="12">
        <v>0</v>
      </c>
      <c r="BO33" s="12">
        <v>39</v>
      </c>
      <c r="BP33" s="12">
        <v>245</v>
      </c>
      <c r="BQ33" s="65" t="s">
        <v>48</v>
      </c>
      <c r="BR33" s="65" t="s">
        <v>48</v>
      </c>
      <c r="BS33" s="65" t="s">
        <v>48</v>
      </c>
      <c r="BT33" s="65" t="s">
        <v>48</v>
      </c>
      <c r="BU33" s="65" t="s">
        <v>48</v>
      </c>
      <c r="BV33" s="65" t="s">
        <v>48</v>
      </c>
      <c r="BW33" s="65" t="s">
        <v>48</v>
      </c>
      <c r="BX33" s="65" t="s">
        <v>48</v>
      </c>
      <c r="BY33" s="65" t="s">
        <v>48</v>
      </c>
      <c r="BZ33" s="65" t="s">
        <v>48</v>
      </c>
      <c r="CA33" s="65" t="s">
        <v>48</v>
      </c>
      <c r="CB33" s="65" t="s">
        <v>48</v>
      </c>
      <c r="CC33" s="65" t="s">
        <v>48</v>
      </c>
      <c r="CD33" s="65" t="s">
        <v>48</v>
      </c>
      <c r="CE33" s="65" t="s">
        <v>48</v>
      </c>
      <c r="CF33" s="65" t="s">
        <v>48</v>
      </c>
      <c r="CG33" s="65" t="s">
        <v>48</v>
      </c>
      <c r="CH33" s="65" t="s">
        <v>48</v>
      </c>
      <c r="CI33" s="65" t="s">
        <v>48</v>
      </c>
      <c r="CJ33" s="65" t="s">
        <v>48</v>
      </c>
      <c r="CK33" s="65" t="s">
        <v>48</v>
      </c>
      <c r="CL33" s="65" t="s">
        <v>48</v>
      </c>
      <c r="CM33" s="65" t="s">
        <v>48</v>
      </c>
      <c r="CN33" s="65" t="s">
        <v>48</v>
      </c>
      <c r="CO33" s="65" t="s">
        <v>48</v>
      </c>
      <c r="CP33" s="65" t="s">
        <v>48</v>
      </c>
      <c r="CQ33" s="65" t="s">
        <v>48</v>
      </c>
      <c r="CR33" s="65" t="s">
        <v>48</v>
      </c>
      <c r="CS33" s="65" t="s">
        <v>48</v>
      </c>
      <c r="CT33" s="65" t="s">
        <v>48</v>
      </c>
      <c r="CU33" s="65" t="s">
        <v>48</v>
      </c>
      <c r="CV33" s="65" t="s">
        <v>48</v>
      </c>
      <c r="CW33" s="65" t="s">
        <v>48</v>
      </c>
      <c r="CX33" s="11" t="s">
        <v>48</v>
      </c>
      <c r="CY33" s="11" t="s">
        <v>48</v>
      </c>
      <c r="CZ33" s="11" t="s">
        <v>48</v>
      </c>
      <c r="DA33" s="11" t="s">
        <v>48</v>
      </c>
      <c r="DB33" s="11" t="s">
        <v>48</v>
      </c>
      <c r="DC33" s="11" t="s">
        <v>48</v>
      </c>
      <c r="DD33" s="11" t="s">
        <v>48</v>
      </c>
      <c r="DE33" s="11" t="s">
        <v>48</v>
      </c>
      <c r="DF33" s="11" t="s">
        <v>48</v>
      </c>
      <c r="DG33" s="11" t="s">
        <v>48</v>
      </c>
      <c r="DH33" s="11" t="s">
        <v>48</v>
      </c>
      <c r="DI33" s="11" t="s">
        <v>48</v>
      </c>
      <c r="DJ33" s="11" t="s">
        <v>48</v>
      </c>
      <c r="DK33" s="11" t="s">
        <v>48</v>
      </c>
      <c r="DL33" s="11" t="s">
        <v>48</v>
      </c>
      <c r="DM33" s="11" t="s">
        <v>48</v>
      </c>
      <c r="DN33" s="11" t="s">
        <v>48</v>
      </c>
      <c r="DO33" s="11" t="s">
        <v>48</v>
      </c>
      <c r="DP33" s="11" t="s">
        <v>48</v>
      </c>
      <c r="DQ33" s="11" t="s">
        <v>48</v>
      </c>
      <c r="DR33" s="11" t="s">
        <v>48</v>
      </c>
      <c r="DS33" s="11" t="s">
        <v>48</v>
      </c>
      <c r="DT33" s="11" t="s">
        <v>48</v>
      </c>
      <c r="DU33" s="11" t="s">
        <v>48</v>
      </c>
      <c r="DV33" s="11" t="s">
        <v>48</v>
      </c>
      <c r="DW33" s="11" t="s">
        <v>48</v>
      </c>
      <c r="DX33" s="11" t="s">
        <v>48</v>
      </c>
      <c r="DY33" s="11" t="s">
        <v>48</v>
      </c>
      <c r="DZ33" s="11" t="s">
        <v>48</v>
      </c>
      <c r="EA33" s="11" t="s">
        <v>48</v>
      </c>
      <c r="EB33" s="11" t="s">
        <v>48</v>
      </c>
      <c r="EC33" s="11" t="s">
        <v>48</v>
      </c>
      <c r="ED33" s="11" t="s">
        <v>48</v>
      </c>
      <c r="EE33" s="10" t="s">
        <v>48</v>
      </c>
      <c r="EF33" s="10" t="s">
        <v>48</v>
      </c>
      <c r="EG33" s="10" t="s">
        <v>48</v>
      </c>
      <c r="EH33" s="10" t="s">
        <v>48</v>
      </c>
      <c r="EI33" s="10" t="s">
        <v>48</v>
      </c>
      <c r="EJ33" s="10" t="s">
        <v>48</v>
      </c>
      <c r="EK33" s="10" t="s">
        <v>48</v>
      </c>
      <c r="EL33" s="10" t="s">
        <v>48</v>
      </c>
      <c r="EM33" s="10" t="s">
        <v>48</v>
      </c>
      <c r="EN33" s="10" t="s">
        <v>48</v>
      </c>
      <c r="EO33" s="10" t="s">
        <v>48</v>
      </c>
      <c r="EP33" s="10" t="s">
        <v>48</v>
      </c>
      <c r="EQ33" s="10" t="s">
        <v>48</v>
      </c>
      <c r="ER33" s="10" t="s">
        <v>48</v>
      </c>
      <c r="ES33" s="10" t="s">
        <v>48</v>
      </c>
      <c r="ET33" s="10" t="s">
        <v>48</v>
      </c>
      <c r="EU33" s="10" t="s">
        <v>48</v>
      </c>
      <c r="EV33" s="10" t="s">
        <v>48</v>
      </c>
      <c r="EW33" s="10" t="s">
        <v>48</v>
      </c>
      <c r="EX33" s="10" t="s">
        <v>48</v>
      </c>
      <c r="EY33" s="10" t="s">
        <v>48</v>
      </c>
      <c r="EZ33" s="10" t="s">
        <v>48</v>
      </c>
      <c r="FA33" s="10" t="s">
        <v>48</v>
      </c>
      <c r="FB33" s="10" t="s">
        <v>48</v>
      </c>
      <c r="FC33" s="10" t="s">
        <v>48</v>
      </c>
      <c r="FD33" s="10" t="s">
        <v>48</v>
      </c>
      <c r="FE33" s="10" t="s">
        <v>48</v>
      </c>
      <c r="FF33" s="10" t="s">
        <v>48</v>
      </c>
      <c r="FG33" s="10" t="s">
        <v>48</v>
      </c>
      <c r="FH33" s="10" t="s">
        <v>48</v>
      </c>
      <c r="FI33" s="10" t="s">
        <v>48</v>
      </c>
      <c r="FJ33" s="10" t="s">
        <v>48</v>
      </c>
      <c r="FK33" s="10" t="s">
        <v>48</v>
      </c>
      <c r="FL33" s="10" t="s">
        <v>48</v>
      </c>
      <c r="FM33" s="10" t="s">
        <v>48</v>
      </c>
      <c r="FN33" s="10" t="s">
        <v>48</v>
      </c>
      <c r="FO33" s="10" t="s">
        <v>48</v>
      </c>
      <c r="FP33" s="10" t="s">
        <v>48</v>
      </c>
      <c r="FQ33" s="10" t="s">
        <v>48</v>
      </c>
      <c r="FR33" s="10" t="s">
        <v>48</v>
      </c>
      <c r="FS33" s="10" t="s">
        <v>48</v>
      </c>
      <c r="FT33" s="10" t="s">
        <v>48</v>
      </c>
      <c r="FU33" s="10" t="s">
        <v>48</v>
      </c>
      <c r="FV33" s="10" t="s">
        <v>48</v>
      </c>
      <c r="FW33" s="10" t="s">
        <v>48</v>
      </c>
      <c r="FX33" s="10" t="s">
        <v>48</v>
      </c>
      <c r="FY33" s="10" t="s">
        <v>48</v>
      </c>
      <c r="FZ33" s="10" t="s">
        <v>48</v>
      </c>
      <c r="GA33" s="10" t="s">
        <v>48</v>
      </c>
      <c r="GB33" s="10" t="s">
        <v>48</v>
      </c>
      <c r="GC33" s="10" t="s">
        <v>48</v>
      </c>
      <c r="GD33" s="10" t="s">
        <v>48</v>
      </c>
      <c r="GE33" s="10" t="s">
        <v>48</v>
      </c>
      <c r="GF33" s="10" t="s">
        <v>48</v>
      </c>
      <c r="GG33" s="10" t="s">
        <v>48</v>
      </c>
      <c r="GH33" s="10" t="s">
        <v>48</v>
      </c>
      <c r="GI33" s="10" t="s">
        <v>48</v>
      </c>
      <c r="GJ33" s="10" t="s">
        <v>48</v>
      </c>
      <c r="GK33" s="10" t="s">
        <v>48</v>
      </c>
      <c r="GL33" s="10" t="s">
        <v>48</v>
      </c>
      <c r="GM33" s="10" t="s">
        <v>48</v>
      </c>
      <c r="GN33" s="10" t="s">
        <v>48</v>
      </c>
      <c r="GO33" s="10" t="s">
        <v>48</v>
      </c>
      <c r="GP33" s="10" t="s">
        <v>48</v>
      </c>
      <c r="GQ33" s="10" t="s">
        <v>48</v>
      </c>
      <c r="GR33" s="10" t="s">
        <v>48</v>
      </c>
      <c r="GS33" s="11">
        <v>0</v>
      </c>
      <c r="GT33" s="11">
        <v>0</v>
      </c>
      <c r="GU33" s="11">
        <v>0</v>
      </c>
      <c r="GV33" s="11">
        <v>0</v>
      </c>
      <c r="GW33" s="11">
        <v>0</v>
      </c>
      <c r="GX33" s="11">
        <v>1</v>
      </c>
      <c r="GY33" s="11">
        <v>0</v>
      </c>
      <c r="GZ33" s="11">
        <v>0</v>
      </c>
      <c r="HA33" s="11">
        <v>0</v>
      </c>
      <c r="HB33" s="11">
        <v>0</v>
      </c>
      <c r="HC33" s="11">
        <v>0</v>
      </c>
      <c r="HD33" s="11">
        <v>0</v>
      </c>
      <c r="HE33" s="12">
        <v>0</v>
      </c>
      <c r="HF33" s="12">
        <v>0</v>
      </c>
      <c r="HG33" s="12">
        <v>0</v>
      </c>
      <c r="HH33" s="10">
        <v>0</v>
      </c>
      <c r="HI33" s="12">
        <v>0</v>
      </c>
      <c r="HJ33" s="12">
        <v>0</v>
      </c>
      <c r="HK33" s="12">
        <v>0</v>
      </c>
      <c r="HL33" s="11">
        <v>0</v>
      </c>
      <c r="HM33" s="11">
        <v>0</v>
      </c>
      <c r="HN33" s="11">
        <v>1</v>
      </c>
      <c r="HO33" s="11">
        <v>1</v>
      </c>
      <c r="HP33" s="11">
        <v>0</v>
      </c>
      <c r="HQ33" s="11">
        <v>0</v>
      </c>
      <c r="HR33" s="11">
        <v>0</v>
      </c>
      <c r="HS33" s="12">
        <v>0</v>
      </c>
      <c r="HT33" s="12">
        <v>0</v>
      </c>
      <c r="HU33" s="12">
        <v>0</v>
      </c>
      <c r="HV33" s="10">
        <v>0</v>
      </c>
      <c r="HW33" s="12">
        <v>0</v>
      </c>
      <c r="HX33" s="12">
        <v>0</v>
      </c>
      <c r="HY33" s="12">
        <v>3</v>
      </c>
    </row>
    <row r="34" spans="1:233" s="60" customFormat="1" x14ac:dyDescent="0.2">
      <c r="A34" s="24">
        <v>5</v>
      </c>
      <c r="B34" s="8">
        <v>43913</v>
      </c>
      <c r="C34" s="11" t="s">
        <v>48</v>
      </c>
      <c r="D34" s="11" t="s">
        <v>48</v>
      </c>
      <c r="E34" s="11" t="s">
        <v>48</v>
      </c>
      <c r="F34" s="11" t="s">
        <v>48</v>
      </c>
      <c r="G34" s="11" t="s">
        <v>48</v>
      </c>
      <c r="H34" s="11" t="s">
        <v>48</v>
      </c>
      <c r="I34" s="11" t="s">
        <v>48</v>
      </c>
      <c r="J34" s="11" t="s">
        <v>48</v>
      </c>
      <c r="K34" s="11" t="s">
        <v>48</v>
      </c>
      <c r="L34" s="11" t="s">
        <v>48</v>
      </c>
      <c r="M34" s="11" t="s">
        <v>48</v>
      </c>
      <c r="N34" s="11" t="s">
        <v>48</v>
      </c>
      <c r="O34" s="11" t="s">
        <v>48</v>
      </c>
      <c r="P34" s="11" t="s">
        <v>48</v>
      </c>
      <c r="Q34" s="11" t="s">
        <v>48</v>
      </c>
      <c r="R34" s="11" t="s">
        <v>48</v>
      </c>
      <c r="S34" s="11" t="s">
        <v>48</v>
      </c>
      <c r="T34" s="11" t="s">
        <v>48</v>
      </c>
      <c r="U34" s="11" t="s">
        <v>48</v>
      </c>
      <c r="V34" s="11" t="s">
        <v>48</v>
      </c>
      <c r="W34" s="11" t="s">
        <v>48</v>
      </c>
      <c r="X34" s="11" t="s">
        <v>48</v>
      </c>
      <c r="Y34" s="11" t="s">
        <v>48</v>
      </c>
      <c r="Z34" s="11" t="s">
        <v>48</v>
      </c>
      <c r="AA34" s="11" t="s">
        <v>48</v>
      </c>
      <c r="AB34" s="11" t="s">
        <v>48</v>
      </c>
      <c r="AC34" s="11" t="s">
        <v>48</v>
      </c>
      <c r="AD34" s="11" t="s">
        <v>48</v>
      </c>
      <c r="AE34" s="11" t="s">
        <v>48</v>
      </c>
      <c r="AF34" s="11" t="s">
        <v>48</v>
      </c>
      <c r="AG34" s="11" t="s">
        <v>48</v>
      </c>
      <c r="AH34" s="11" t="s">
        <v>48</v>
      </c>
      <c r="AI34" s="11" t="s">
        <v>48</v>
      </c>
      <c r="AJ34" s="11">
        <v>137</v>
      </c>
      <c r="AK34" s="11">
        <v>1</v>
      </c>
      <c r="AL34" s="12">
        <v>0</v>
      </c>
      <c r="AM34" s="12">
        <v>1</v>
      </c>
      <c r="AN34" s="12">
        <v>0</v>
      </c>
      <c r="AO34" s="10">
        <v>29</v>
      </c>
      <c r="AP34" s="12">
        <v>0</v>
      </c>
      <c r="AQ34" s="12">
        <v>0</v>
      </c>
      <c r="AR34" s="12">
        <v>2</v>
      </c>
      <c r="AS34" s="11">
        <v>0</v>
      </c>
      <c r="AT34" s="11">
        <v>11</v>
      </c>
      <c r="AU34" s="11">
        <v>5</v>
      </c>
      <c r="AV34" s="11">
        <v>8</v>
      </c>
      <c r="AW34" s="11">
        <v>3</v>
      </c>
      <c r="AX34" s="11">
        <v>0</v>
      </c>
      <c r="AY34" s="11">
        <v>0</v>
      </c>
      <c r="AZ34" s="12">
        <v>0</v>
      </c>
      <c r="BA34" s="12">
        <v>5</v>
      </c>
      <c r="BB34" s="12">
        <v>3</v>
      </c>
      <c r="BC34" s="10">
        <v>5</v>
      </c>
      <c r="BD34" s="12">
        <v>1</v>
      </c>
      <c r="BE34" s="12">
        <v>2</v>
      </c>
      <c r="BF34" s="12">
        <v>10</v>
      </c>
      <c r="BG34" s="11">
        <v>1</v>
      </c>
      <c r="BH34" s="11">
        <v>44</v>
      </c>
      <c r="BI34" s="11">
        <v>0</v>
      </c>
      <c r="BJ34" s="11">
        <v>1</v>
      </c>
      <c r="BK34" s="11">
        <v>3</v>
      </c>
      <c r="BL34" s="11">
        <v>0</v>
      </c>
      <c r="BM34" s="11">
        <v>0</v>
      </c>
      <c r="BN34" s="12">
        <v>0</v>
      </c>
      <c r="BO34" s="12">
        <v>40</v>
      </c>
      <c r="BP34" s="12">
        <v>312</v>
      </c>
      <c r="BQ34" s="65" t="s">
        <v>48</v>
      </c>
      <c r="BR34" s="65" t="s">
        <v>48</v>
      </c>
      <c r="BS34" s="65" t="s">
        <v>48</v>
      </c>
      <c r="BT34" s="65" t="s">
        <v>48</v>
      </c>
      <c r="BU34" s="65" t="s">
        <v>48</v>
      </c>
      <c r="BV34" s="65" t="s">
        <v>48</v>
      </c>
      <c r="BW34" s="65" t="s">
        <v>48</v>
      </c>
      <c r="BX34" s="65" t="s">
        <v>48</v>
      </c>
      <c r="BY34" s="65" t="s">
        <v>48</v>
      </c>
      <c r="BZ34" s="65" t="s">
        <v>48</v>
      </c>
      <c r="CA34" s="65" t="s">
        <v>48</v>
      </c>
      <c r="CB34" s="65" t="s">
        <v>48</v>
      </c>
      <c r="CC34" s="65" t="s">
        <v>48</v>
      </c>
      <c r="CD34" s="65" t="s">
        <v>48</v>
      </c>
      <c r="CE34" s="65" t="s">
        <v>48</v>
      </c>
      <c r="CF34" s="65" t="s">
        <v>48</v>
      </c>
      <c r="CG34" s="65" t="s">
        <v>48</v>
      </c>
      <c r="CH34" s="65" t="s">
        <v>48</v>
      </c>
      <c r="CI34" s="65" t="s">
        <v>48</v>
      </c>
      <c r="CJ34" s="65" t="s">
        <v>48</v>
      </c>
      <c r="CK34" s="65" t="s">
        <v>48</v>
      </c>
      <c r="CL34" s="65" t="s">
        <v>48</v>
      </c>
      <c r="CM34" s="65" t="s">
        <v>48</v>
      </c>
      <c r="CN34" s="65" t="s">
        <v>48</v>
      </c>
      <c r="CO34" s="65" t="s">
        <v>48</v>
      </c>
      <c r="CP34" s="65" t="s">
        <v>48</v>
      </c>
      <c r="CQ34" s="65" t="s">
        <v>48</v>
      </c>
      <c r="CR34" s="65" t="s">
        <v>48</v>
      </c>
      <c r="CS34" s="65" t="s">
        <v>48</v>
      </c>
      <c r="CT34" s="65" t="s">
        <v>48</v>
      </c>
      <c r="CU34" s="65" t="s">
        <v>48</v>
      </c>
      <c r="CV34" s="65" t="s">
        <v>48</v>
      </c>
      <c r="CW34" s="65" t="s">
        <v>48</v>
      </c>
      <c r="CX34" s="11" t="s">
        <v>48</v>
      </c>
      <c r="CY34" s="11" t="s">
        <v>48</v>
      </c>
      <c r="CZ34" s="11" t="s">
        <v>48</v>
      </c>
      <c r="DA34" s="11" t="s">
        <v>48</v>
      </c>
      <c r="DB34" s="11" t="s">
        <v>48</v>
      </c>
      <c r="DC34" s="11" t="s">
        <v>48</v>
      </c>
      <c r="DD34" s="11" t="s">
        <v>48</v>
      </c>
      <c r="DE34" s="11" t="s">
        <v>48</v>
      </c>
      <c r="DF34" s="11" t="s">
        <v>48</v>
      </c>
      <c r="DG34" s="11" t="s">
        <v>48</v>
      </c>
      <c r="DH34" s="11" t="s">
        <v>48</v>
      </c>
      <c r="DI34" s="11" t="s">
        <v>48</v>
      </c>
      <c r="DJ34" s="11" t="s">
        <v>48</v>
      </c>
      <c r="DK34" s="11" t="s">
        <v>48</v>
      </c>
      <c r="DL34" s="11" t="s">
        <v>48</v>
      </c>
      <c r="DM34" s="11" t="s">
        <v>48</v>
      </c>
      <c r="DN34" s="11" t="s">
        <v>48</v>
      </c>
      <c r="DO34" s="11" t="s">
        <v>48</v>
      </c>
      <c r="DP34" s="11" t="s">
        <v>48</v>
      </c>
      <c r="DQ34" s="11" t="s">
        <v>48</v>
      </c>
      <c r="DR34" s="11" t="s">
        <v>48</v>
      </c>
      <c r="DS34" s="11" t="s">
        <v>48</v>
      </c>
      <c r="DT34" s="11" t="s">
        <v>48</v>
      </c>
      <c r="DU34" s="11" t="s">
        <v>48</v>
      </c>
      <c r="DV34" s="11" t="s">
        <v>48</v>
      </c>
      <c r="DW34" s="11" t="s">
        <v>48</v>
      </c>
      <c r="DX34" s="11" t="s">
        <v>48</v>
      </c>
      <c r="DY34" s="11" t="s">
        <v>48</v>
      </c>
      <c r="DZ34" s="11" t="s">
        <v>48</v>
      </c>
      <c r="EA34" s="11" t="s">
        <v>48</v>
      </c>
      <c r="EB34" s="11" t="s">
        <v>48</v>
      </c>
      <c r="EC34" s="11" t="s">
        <v>48</v>
      </c>
      <c r="ED34" s="11" t="s">
        <v>48</v>
      </c>
      <c r="EE34" s="10" t="s">
        <v>48</v>
      </c>
      <c r="EF34" s="10" t="s">
        <v>48</v>
      </c>
      <c r="EG34" s="10" t="s">
        <v>48</v>
      </c>
      <c r="EH34" s="10" t="s">
        <v>48</v>
      </c>
      <c r="EI34" s="10" t="s">
        <v>48</v>
      </c>
      <c r="EJ34" s="10" t="s">
        <v>48</v>
      </c>
      <c r="EK34" s="10" t="s">
        <v>48</v>
      </c>
      <c r="EL34" s="10" t="s">
        <v>48</v>
      </c>
      <c r="EM34" s="10" t="s">
        <v>48</v>
      </c>
      <c r="EN34" s="10" t="s">
        <v>48</v>
      </c>
      <c r="EO34" s="10" t="s">
        <v>48</v>
      </c>
      <c r="EP34" s="10" t="s">
        <v>48</v>
      </c>
      <c r="EQ34" s="10" t="s">
        <v>48</v>
      </c>
      <c r="ER34" s="10" t="s">
        <v>48</v>
      </c>
      <c r="ES34" s="10" t="s">
        <v>48</v>
      </c>
      <c r="ET34" s="10" t="s">
        <v>48</v>
      </c>
      <c r="EU34" s="10" t="s">
        <v>48</v>
      </c>
      <c r="EV34" s="10" t="s">
        <v>48</v>
      </c>
      <c r="EW34" s="10" t="s">
        <v>48</v>
      </c>
      <c r="EX34" s="10" t="s">
        <v>48</v>
      </c>
      <c r="EY34" s="10" t="s">
        <v>48</v>
      </c>
      <c r="EZ34" s="10" t="s">
        <v>48</v>
      </c>
      <c r="FA34" s="10" t="s">
        <v>48</v>
      </c>
      <c r="FB34" s="10" t="s">
        <v>48</v>
      </c>
      <c r="FC34" s="10" t="s">
        <v>48</v>
      </c>
      <c r="FD34" s="10" t="s">
        <v>48</v>
      </c>
      <c r="FE34" s="10" t="s">
        <v>48</v>
      </c>
      <c r="FF34" s="10" t="s">
        <v>48</v>
      </c>
      <c r="FG34" s="10" t="s">
        <v>48</v>
      </c>
      <c r="FH34" s="10" t="s">
        <v>48</v>
      </c>
      <c r="FI34" s="10" t="s">
        <v>48</v>
      </c>
      <c r="FJ34" s="10" t="s">
        <v>48</v>
      </c>
      <c r="FK34" s="10" t="s">
        <v>48</v>
      </c>
      <c r="FL34" s="10" t="s">
        <v>48</v>
      </c>
      <c r="FM34" s="10" t="s">
        <v>48</v>
      </c>
      <c r="FN34" s="10" t="s">
        <v>48</v>
      </c>
      <c r="FO34" s="10" t="s">
        <v>48</v>
      </c>
      <c r="FP34" s="10" t="s">
        <v>48</v>
      </c>
      <c r="FQ34" s="10" t="s">
        <v>48</v>
      </c>
      <c r="FR34" s="10" t="s">
        <v>48</v>
      </c>
      <c r="FS34" s="10" t="s">
        <v>48</v>
      </c>
      <c r="FT34" s="10" t="s">
        <v>48</v>
      </c>
      <c r="FU34" s="10" t="s">
        <v>48</v>
      </c>
      <c r="FV34" s="10" t="s">
        <v>48</v>
      </c>
      <c r="FW34" s="10" t="s">
        <v>48</v>
      </c>
      <c r="FX34" s="10" t="s">
        <v>48</v>
      </c>
      <c r="FY34" s="10" t="s">
        <v>48</v>
      </c>
      <c r="FZ34" s="10" t="s">
        <v>48</v>
      </c>
      <c r="GA34" s="10" t="s">
        <v>48</v>
      </c>
      <c r="GB34" s="10" t="s">
        <v>48</v>
      </c>
      <c r="GC34" s="10" t="s">
        <v>48</v>
      </c>
      <c r="GD34" s="10" t="s">
        <v>48</v>
      </c>
      <c r="GE34" s="10" t="s">
        <v>48</v>
      </c>
      <c r="GF34" s="10" t="s">
        <v>48</v>
      </c>
      <c r="GG34" s="10" t="s">
        <v>48</v>
      </c>
      <c r="GH34" s="10" t="s">
        <v>48</v>
      </c>
      <c r="GI34" s="10" t="s">
        <v>48</v>
      </c>
      <c r="GJ34" s="10" t="s">
        <v>48</v>
      </c>
      <c r="GK34" s="10" t="s">
        <v>48</v>
      </c>
      <c r="GL34" s="10" t="s">
        <v>48</v>
      </c>
      <c r="GM34" s="10" t="s">
        <v>48</v>
      </c>
      <c r="GN34" s="10" t="s">
        <v>48</v>
      </c>
      <c r="GO34" s="10" t="s">
        <v>48</v>
      </c>
      <c r="GP34" s="10" t="s">
        <v>48</v>
      </c>
      <c r="GQ34" s="10" t="s">
        <v>48</v>
      </c>
      <c r="GR34" s="10" t="s">
        <v>48</v>
      </c>
      <c r="GS34" s="11">
        <v>0</v>
      </c>
      <c r="GT34" s="11">
        <v>0</v>
      </c>
      <c r="GU34" s="11">
        <v>0</v>
      </c>
      <c r="GV34" s="11">
        <v>0</v>
      </c>
      <c r="GW34" s="11">
        <v>0</v>
      </c>
      <c r="GX34" s="11">
        <v>4</v>
      </c>
      <c r="GY34" s="11">
        <v>0</v>
      </c>
      <c r="GZ34" s="11">
        <v>0</v>
      </c>
      <c r="HA34" s="11">
        <v>0</v>
      </c>
      <c r="HB34" s="11">
        <v>0</v>
      </c>
      <c r="HC34" s="11">
        <v>0</v>
      </c>
      <c r="HD34" s="11">
        <v>0</v>
      </c>
      <c r="HE34" s="12">
        <v>0</v>
      </c>
      <c r="HF34" s="12">
        <v>0</v>
      </c>
      <c r="HG34" s="12">
        <v>0</v>
      </c>
      <c r="HH34" s="10">
        <v>0</v>
      </c>
      <c r="HI34" s="12">
        <v>0</v>
      </c>
      <c r="HJ34" s="12">
        <v>0</v>
      </c>
      <c r="HK34" s="12">
        <v>0</v>
      </c>
      <c r="HL34" s="11">
        <v>0</v>
      </c>
      <c r="HM34" s="11">
        <v>0</v>
      </c>
      <c r="HN34" s="11">
        <v>1</v>
      </c>
      <c r="HO34" s="11">
        <v>1</v>
      </c>
      <c r="HP34" s="11">
        <v>0</v>
      </c>
      <c r="HQ34" s="11">
        <v>0</v>
      </c>
      <c r="HR34" s="11">
        <v>0</v>
      </c>
      <c r="HS34" s="12">
        <v>0</v>
      </c>
      <c r="HT34" s="12">
        <v>0</v>
      </c>
      <c r="HU34" s="12">
        <v>0</v>
      </c>
      <c r="HV34" s="10">
        <v>0</v>
      </c>
      <c r="HW34" s="12">
        <v>0</v>
      </c>
      <c r="HX34" s="12">
        <v>0</v>
      </c>
      <c r="HY34" s="12">
        <v>6</v>
      </c>
    </row>
    <row r="35" spans="1:233" s="60" customFormat="1" x14ac:dyDescent="0.2">
      <c r="A35" s="24">
        <v>6</v>
      </c>
      <c r="B35" s="8">
        <v>43914</v>
      </c>
      <c r="C35" s="11" t="s">
        <v>48</v>
      </c>
      <c r="D35" s="11" t="s">
        <v>48</v>
      </c>
      <c r="E35" s="11" t="s">
        <v>48</v>
      </c>
      <c r="F35" s="11" t="s">
        <v>48</v>
      </c>
      <c r="G35" s="11" t="s">
        <v>48</v>
      </c>
      <c r="H35" s="11" t="s">
        <v>48</v>
      </c>
      <c r="I35" s="11" t="s">
        <v>48</v>
      </c>
      <c r="J35" s="11" t="s">
        <v>48</v>
      </c>
      <c r="K35" s="11" t="s">
        <v>48</v>
      </c>
      <c r="L35" s="11" t="s">
        <v>48</v>
      </c>
      <c r="M35" s="11" t="s">
        <v>48</v>
      </c>
      <c r="N35" s="11" t="s">
        <v>48</v>
      </c>
      <c r="O35" s="11" t="s">
        <v>48</v>
      </c>
      <c r="P35" s="11" t="s">
        <v>48</v>
      </c>
      <c r="Q35" s="11" t="s">
        <v>48</v>
      </c>
      <c r="R35" s="11" t="s">
        <v>48</v>
      </c>
      <c r="S35" s="11" t="s">
        <v>48</v>
      </c>
      <c r="T35" s="11" t="s">
        <v>48</v>
      </c>
      <c r="U35" s="11" t="s">
        <v>48</v>
      </c>
      <c r="V35" s="11" t="s">
        <v>48</v>
      </c>
      <c r="W35" s="11" t="s">
        <v>48</v>
      </c>
      <c r="X35" s="11" t="s">
        <v>48</v>
      </c>
      <c r="Y35" s="11" t="s">
        <v>48</v>
      </c>
      <c r="Z35" s="11" t="s">
        <v>48</v>
      </c>
      <c r="AA35" s="11" t="s">
        <v>48</v>
      </c>
      <c r="AB35" s="11" t="s">
        <v>48</v>
      </c>
      <c r="AC35" s="11" t="s">
        <v>48</v>
      </c>
      <c r="AD35" s="11" t="s">
        <v>48</v>
      </c>
      <c r="AE35" s="11" t="s">
        <v>48</v>
      </c>
      <c r="AF35" s="11" t="s">
        <v>48</v>
      </c>
      <c r="AG35" s="11" t="s">
        <v>48</v>
      </c>
      <c r="AH35" s="11" t="s">
        <v>48</v>
      </c>
      <c r="AI35" s="11" t="s">
        <v>48</v>
      </c>
      <c r="AJ35" s="11">
        <v>178</v>
      </c>
      <c r="AK35" s="11">
        <v>1</v>
      </c>
      <c r="AL35" s="12">
        <v>0</v>
      </c>
      <c r="AM35" s="12">
        <v>2</v>
      </c>
      <c r="AN35" s="12">
        <v>0</v>
      </c>
      <c r="AO35" s="10">
        <v>29</v>
      </c>
      <c r="AP35" s="12">
        <v>0</v>
      </c>
      <c r="AQ35" s="12">
        <v>0</v>
      </c>
      <c r="AR35" s="12">
        <v>5</v>
      </c>
      <c r="AS35" s="11">
        <v>1</v>
      </c>
      <c r="AT35" s="11">
        <v>12</v>
      </c>
      <c r="AU35" s="11">
        <v>5</v>
      </c>
      <c r="AV35" s="11">
        <v>8</v>
      </c>
      <c r="AW35" s="11">
        <v>3</v>
      </c>
      <c r="AX35" s="11">
        <v>0</v>
      </c>
      <c r="AY35" s="11">
        <v>0</v>
      </c>
      <c r="AZ35" s="12">
        <v>0</v>
      </c>
      <c r="BA35" s="12">
        <v>5</v>
      </c>
      <c r="BB35" s="12">
        <v>3</v>
      </c>
      <c r="BC35" s="10">
        <v>7</v>
      </c>
      <c r="BD35" s="12">
        <v>4</v>
      </c>
      <c r="BE35" s="12">
        <v>2</v>
      </c>
      <c r="BF35" s="12">
        <v>10</v>
      </c>
      <c r="BG35" s="11">
        <v>6</v>
      </c>
      <c r="BH35" s="11">
        <v>53</v>
      </c>
      <c r="BI35" s="11">
        <v>0</v>
      </c>
      <c r="BJ35" s="11">
        <v>1</v>
      </c>
      <c r="BK35" s="11">
        <v>3</v>
      </c>
      <c r="BL35" s="11">
        <v>0</v>
      </c>
      <c r="BM35" s="11">
        <v>2</v>
      </c>
      <c r="BN35" s="12">
        <v>0</v>
      </c>
      <c r="BO35" s="12">
        <v>52</v>
      </c>
      <c r="BP35" s="12">
        <v>392</v>
      </c>
      <c r="BQ35" s="65" t="s">
        <v>48</v>
      </c>
      <c r="BR35" s="65" t="s">
        <v>48</v>
      </c>
      <c r="BS35" s="65" t="s">
        <v>48</v>
      </c>
      <c r="BT35" s="65" t="s">
        <v>48</v>
      </c>
      <c r="BU35" s="65" t="s">
        <v>48</v>
      </c>
      <c r="BV35" s="65" t="s">
        <v>48</v>
      </c>
      <c r="BW35" s="65" t="s">
        <v>48</v>
      </c>
      <c r="BX35" s="65" t="s">
        <v>48</v>
      </c>
      <c r="BY35" s="65" t="s">
        <v>48</v>
      </c>
      <c r="BZ35" s="65" t="s">
        <v>48</v>
      </c>
      <c r="CA35" s="65" t="s">
        <v>48</v>
      </c>
      <c r="CB35" s="65" t="s">
        <v>48</v>
      </c>
      <c r="CC35" s="65" t="s">
        <v>48</v>
      </c>
      <c r="CD35" s="65" t="s">
        <v>48</v>
      </c>
      <c r="CE35" s="65" t="s">
        <v>48</v>
      </c>
      <c r="CF35" s="65" t="s">
        <v>48</v>
      </c>
      <c r="CG35" s="65" t="s">
        <v>48</v>
      </c>
      <c r="CH35" s="65" t="s">
        <v>48</v>
      </c>
      <c r="CI35" s="65" t="s">
        <v>48</v>
      </c>
      <c r="CJ35" s="65" t="s">
        <v>48</v>
      </c>
      <c r="CK35" s="65" t="s">
        <v>48</v>
      </c>
      <c r="CL35" s="65" t="s">
        <v>48</v>
      </c>
      <c r="CM35" s="65" t="s">
        <v>48</v>
      </c>
      <c r="CN35" s="65" t="s">
        <v>48</v>
      </c>
      <c r="CO35" s="65" t="s">
        <v>48</v>
      </c>
      <c r="CP35" s="65" t="s">
        <v>48</v>
      </c>
      <c r="CQ35" s="65" t="s">
        <v>48</v>
      </c>
      <c r="CR35" s="65" t="s">
        <v>48</v>
      </c>
      <c r="CS35" s="65" t="s">
        <v>48</v>
      </c>
      <c r="CT35" s="65" t="s">
        <v>48</v>
      </c>
      <c r="CU35" s="65" t="s">
        <v>48</v>
      </c>
      <c r="CV35" s="65" t="s">
        <v>48</v>
      </c>
      <c r="CW35" s="65" t="s">
        <v>48</v>
      </c>
      <c r="CX35" s="11" t="s">
        <v>48</v>
      </c>
      <c r="CY35" s="11" t="s">
        <v>48</v>
      </c>
      <c r="CZ35" s="11" t="s">
        <v>48</v>
      </c>
      <c r="DA35" s="11" t="s">
        <v>48</v>
      </c>
      <c r="DB35" s="11" t="s">
        <v>48</v>
      </c>
      <c r="DC35" s="11" t="s">
        <v>48</v>
      </c>
      <c r="DD35" s="11" t="s">
        <v>48</v>
      </c>
      <c r="DE35" s="11" t="s">
        <v>48</v>
      </c>
      <c r="DF35" s="11" t="s">
        <v>48</v>
      </c>
      <c r="DG35" s="11" t="s">
        <v>48</v>
      </c>
      <c r="DH35" s="11" t="s">
        <v>48</v>
      </c>
      <c r="DI35" s="11" t="s">
        <v>48</v>
      </c>
      <c r="DJ35" s="11" t="s">
        <v>48</v>
      </c>
      <c r="DK35" s="11" t="s">
        <v>48</v>
      </c>
      <c r="DL35" s="11" t="s">
        <v>48</v>
      </c>
      <c r="DM35" s="11" t="s">
        <v>48</v>
      </c>
      <c r="DN35" s="11" t="s">
        <v>48</v>
      </c>
      <c r="DO35" s="11" t="s">
        <v>48</v>
      </c>
      <c r="DP35" s="11" t="s">
        <v>48</v>
      </c>
      <c r="DQ35" s="11" t="s">
        <v>48</v>
      </c>
      <c r="DR35" s="11" t="s">
        <v>48</v>
      </c>
      <c r="DS35" s="11" t="s">
        <v>48</v>
      </c>
      <c r="DT35" s="11" t="s">
        <v>48</v>
      </c>
      <c r="DU35" s="11" t="s">
        <v>48</v>
      </c>
      <c r="DV35" s="11" t="s">
        <v>48</v>
      </c>
      <c r="DW35" s="11" t="s">
        <v>48</v>
      </c>
      <c r="DX35" s="11" t="s">
        <v>48</v>
      </c>
      <c r="DY35" s="11" t="s">
        <v>48</v>
      </c>
      <c r="DZ35" s="11" t="s">
        <v>48</v>
      </c>
      <c r="EA35" s="11" t="s">
        <v>48</v>
      </c>
      <c r="EB35" s="11" t="s">
        <v>48</v>
      </c>
      <c r="EC35" s="11" t="s">
        <v>48</v>
      </c>
      <c r="ED35" s="11" t="s">
        <v>48</v>
      </c>
      <c r="EE35" s="10" t="s">
        <v>48</v>
      </c>
      <c r="EF35" s="10" t="s">
        <v>48</v>
      </c>
      <c r="EG35" s="10" t="s">
        <v>48</v>
      </c>
      <c r="EH35" s="10" t="s">
        <v>48</v>
      </c>
      <c r="EI35" s="10" t="s">
        <v>48</v>
      </c>
      <c r="EJ35" s="10" t="s">
        <v>48</v>
      </c>
      <c r="EK35" s="10" t="s">
        <v>48</v>
      </c>
      <c r="EL35" s="10" t="s">
        <v>48</v>
      </c>
      <c r="EM35" s="10" t="s">
        <v>48</v>
      </c>
      <c r="EN35" s="10" t="s">
        <v>48</v>
      </c>
      <c r="EO35" s="10" t="s">
        <v>48</v>
      </c>
      <c r="EP35" s="10" t="s">
        <v>48</v>
      </c>
      <c r="EQ35" s="10" t="s">
        <v>48</v>
      </c>
      <c r="ER35" s="10" t="s">
        <v>48</v>
      </c>
      <c r="ES35" s="10" t="s">
        <v>48</v>
      </c>
      <c r="ET35" s="10" t="s">
        <v>48</v>
      </c>
      <c r="EU35" s="10" t="s">
        <v>48</v>
      </c>
      <c r="EV35" s="10" t="s">
        <v>48</v>
      </c>
      <c r="EW35" s="10" t="s">
        <v>48</v>
      </c>
      <c r="EX35" s="10" t="s">
        <v>48</v>
      </c>
      <c r="EY35" s="10" t="s">
        <v>48</v>
      </c>
      <c r="EZ35" s="10" t="s">
        <v>48</v>
      </c>
      <c r="FA35" s="10" t="s">
        <v>48</v>
      </c>
      <c r="FB35" s="10" t="s">
        <v>48</v>
      </c>
      <c r="FC35" s="10" t="s">
        <v>48</v>
      </c>
      <c r="FD35" s="10" t="s">
        <v>48</v>
      </c>
      <c r="FE35" s="10" t="s">
        <v>48</v>
      </c>
      <c r="FF35" s="10" t="s">
        <v>48</v>
      </c>
      <c r="FG35" s="10" t="s">
        <v>48</v>
      </c>
      <c r="FH35" s="10" t="s">
        <v>48</v>
      </c>
      <c r="FI35" s="10" t="s">
        <v>48</v>
      </c>
      <c r="FJ35" s="10" t="s">
        <v>48</v>
      </c>
      <c r="FK35" s="10" t="s">
        <v>48</v>
      </c>
      <c r="FL35" s="10" t="s">
        <v>48</v>
      </c>
      <c r="FM35" s="10" t="s">
        <v>48</v>
      </c>
      <c r="FN35" s="10" t="s">
        <v>48</v>
      </c>
      <c r="FO35" s="10" t="s">
        <v>48</v>
      </c>
      <c r="FP35" s="10" t="s">
        <v>48</v>
      </c>
      <c r="FQ35" s="10" t="s">
        <v>48</v>
      </c>
      <c r="FR35" s="10" t="s">
        <v>48</v>
      </c>
      <c r="FS35" s="10" t="s">
        <v>48</v>
      </c>
      <c r="FT35" s="10" t="s">
        <v>48</v>
      </c>
      <c r="FU35" s="10" t="s">
        <v>48</v>
      </c>
      <c r="FV35" s="10" t="s">
        <v>48</v>
      </c>
      <c r="FW35" s="10" t="s">
        <v>48</v>
      </c>
      <c r="FX35" s="10" t="s">
        <v>48</v>
      </c>
      <c r="FY35" s="10" t="s">
        <v>48</v>
      </c>
      <c r="FZ35" s="10" t="s">
        <v>48</v>
      </c>
      <c r="GA35" s="10" t="s">
        <v>48</v>
      </c>
      <c r="GB35" s="10" t="s">
        <v>48</v>
      </c>
      <c r="GC35" s="10" t="s">
        <v>48</v>
      </c>
      <c r="GD35" s="10" t="s">
        <v>48</v>
      </c>
      <c r="GE35" s="10" t="s">
        <v>48</v>
      </c>
      <c r="GF35" s="10" t="s">
        <v>48</v>
      </c>
      <c r="GG35" s="10" t="s">
        <v>48</v>
      </c>
      <c r="GH35" s="10" t="s">
        <v>48</v>
      </c>
      <c r="GI35" s="10" t="s">
        <v>48</v>
      </c>
      <c r="GJ35" s="10" t="s">
        <v>48</v>
      </c>
      <c r="GK35" s="10" t="s">
        <v>48</v>
      </c>
      <c r="GL35" s="10" t="s">
        <v>48</v>
      </c>
      <c r="GM35" s="10" t="s">
        <v>48</v>
      </c>
      <c r="GN35" s="10" t="s">
        <v>48</v>
      </c>
      <c r="GO35" s="10" t="s">
        <v>48</v>
      </c>
      <c r="GP35" s="10" t="s">
        <v>48</v>
      </c>
      <c r="GQ35" s="10" t="s">
        <v>48</v>
      </c>
      <c r="GR35" s="10" t="s">
        <v>48</v>
      </c>
      <c r="GS35" s="11">
        <v>1</v>
      </c>
      <c r="GT35" s="11">
        <v>0</v>
      </c>
      <c r="GU35" s="11">
        <v>0</v>
      </c>
      <c r="GV35" s="11">
        <v>0</v>
      </c>
      <c r="GW35" s="11">
        <v>0</v>
      </c>
      <c r="GX35" s="11">
        <v>4</v>
      </c>
      <c r="GY35" s="11">
        <v>0</v>
      </c>
      <c r="GZ35" s="11">
        <v>0</v>
      </c>
      <c r="HA35" s="11">
        <v>0</v>
      </c>
      <c r="HB35" s="11">
        <v>0</v>
      </c>
      <c r="HC35" s="11">
        <v>0</v>
      </c>
      <c r="HD35" s="11">
        <v>0</v>
      </c>
      <c r="HE35" s="12">
        <v>0</v>
      </c>
      <c r="HF35" s="12">
        <v>0</v>
      </c>
      <c r="HG35" s="12">
        <v>0</v>
      </c>
      <c r="HH35" s="10">
        <v>0</v>
      </c>
      <c r="HI35" s="12">
        <v>0</v>
      </c>
      <c r="HJ35" s="12">
        <v>0</v>
      </c>
      <c r="HK35" s="12">
        <v>0</v>
      </c>
      <c r="HL35" s="11">
        <v>1</v>
      </c>
      <c r="HM35" s="11">
        <v>0</v>
      </c>
      <c r="HN35" s="11">
        <v>1</v>
      </c>
      <c r="HO35" s="11">
        <v>1</v>
      </c>
      <c r="HP35" s="11">
        <v>0</v>
      </c>
      <c r="HQ35" s="11">
        <v>2</v>
      </c>
      <c r="HR35" s="11">
        <v>0</v>
      </c>
      <c r="HS35" s="12">
        <v>0</v>
      </c>
      <c r="HT35" s="12">
        <v>0</v>
      </c>
      <c r="HU35" s="12">
        <v>0</v>
      </c>
      <c r="HV35" s="10">
        <v>0</v>
      </c>
      <c r="HW35" s="12">
        <v>0</v>
      </c>
      <c r="HX35" s="12">
        <v>0</v>
      </c>
      <c r="HY35" s="12">
        <v>10</v>
      </c>
    </row>
    <row r="36" spans="1:233" s="60" customFormat="1" x14ac:dyDescent="0.2">
      <c r="A36" s="24">
        <v>7</v>
      </c>
      <c r="B36" s="8">
        <v>43915</v>
      </c>
      <c r="C36" s="11" t="s">
        <v>48</v>
      </c>
      <c r="D36" s="11" t="s">
        <v>48</v>
      </c>
      <c r="E36" s="11" t="s">
        <v>48</v>
      </c>
      <c r="F36" s="11" t="s">
        <v>48</v>
      </c>
      <c r="G36" s="11" t="s">
        <v>48</v>
      </c>
      <c r="H36" s="11" t="s">
        <v>48</v>
      </c>
      <c r="I36" s="11" t="s">
        <v>48</v>
      </c>
      <c r="J36" s="11" t="s">
        <v>48</v>
      </c>
      <c r="K36" s="11" t="s">
        <v>48</v>
      </c>
      <c r="L36" s="11" t="s">
        <v>48</v>
      </c>
      <c r="M36" s="11" t="s">
        <v>48</v>
      </c>
      <c r="N36" s="11" t="s">
        <v>48</v>
      </c>
      <c r="O36" s="11" t="s">
        <v>48</v>
      </c>
      <c r="P36" s="11" t="s">
        <v>48</v>
      </c>
      <c r="Q36" s="11" t="s">
        <v>48</v>
      </c>
      <c r="R36" s="11" t="s">
        <v>48</v>
      </c>
      <c r="S36" s="11" t="s">
        <v>48</v>
      </c>
      <c r="T36" s="11" t="s">
        <v>48</v>
      </c>
      <c r="U36" s="11" t="s">
        <v>48</v>
      </c>
      <c r="V36" s="11" t="s">
        <v>48</v>
      </c>
      <c r="W36" s="11" t="s">
        <v>48</v>
      </c>
      <c r="X36" s="11" t="s">
        <v>48</v>
      </c>
      <c r="Y36" s="11" t="s">
        <v>48</v>
      </c>
      <c r="Z36" s="11" t="s">
        <v>48</v>
      </c>
      <c r="AA36" s="11" t="s">
        <v>48</v>
      </c>
      <c r="AB36" s="11" t="s">
        <v>48</v>
      </c>
      <c r="AC36" s="11" t="s">
        <v>48</v>
      </c>
      <c r="AD36" s="11" t="s">
        <v>48</v>
      </c>
      <c r="AE36" s="11" t="s">
        <v>48</v>
      </c>
      <c r="AF36" s="11" t="s">
        <v>48</v>
      </c>
      <c r="AG36" s="11" t="s">
        <v>48</v>
      </c>
      <c r="AH36" s="11" t="s">
        <v>48</v>
      </c>
      <c r="AI36" s="11" t="s">
        <v>48</v>
      </c>
      <c r="AJ36" s="11">
        <v>235</v>
      </c>
      <c r="AK36" s="11">
        <v>4</v>
      </c>
      <c r="AL36" s="12">
        <v>0</v>
      </c>
      <c r="AM36" s="12">
        <v>2</v>
      </c>
      <c r="AN36" s="12">
        <v>0</v>
      </c>
      <c r="AO36" s="10">
        <v>43</v>
      </c>
      <c r="AP36" s="12">
        <v>0</v>
      </c>
      <c r="AQ36" s="12">
        <v>0</v>
      </c>
      <c r="AR36" s="12">
        <v>10</v>
      </c>
      <c r="AS36" s="11">
        <v>1</v>
      </c>
      <c r="AT36" s="11">
        <v>11</v>
      </c>
      <c r="AU36" s="11">
        <v>6</v>
      </c>
      <c r="AV36" s="11">
        <v>11</v>
      </c>
      <c r="AW36" s="11">
        <v>4</v>
      </c>
      <c r="AX36" s="11">
        <v>0</v>
      </c>
      <c r="AY36" s="11">
        <v>0</v>
      </c>
      <c r="AZ36" s="12">
        <v>0</v>
      </c>
      <c r="BA36" s="12">
        <v>7</v>
      </c>
      <c r="BB36" s="12">
        <v>3</v>
      </c>
      <c r="BC36" s="10">
        <v>7</v>
      </c>
      <c r="BD36" s="12">
        <v>5</v>
      </c>
      <c r="BE36" s="12">
        <v>2</v>
      </c>
      <c r="BF36" s="12">
        <v>12</v>
      </c>
      <c r="BG36" s="11">
        <v>6</v>
      </c>
      <c r="BH36" s="11">
        <v>57</v>
      </c>
      <c r="BI36" s="11">
        <v>0</v>
      </c>
      <c r="BJ36" s="11">
        <v>2</v>
      </c>
      <c r="BK36" s="11">
        <v>3</v>
      </c>
      <c r="BL36" s="11">
        <v>0</v>
      </c>
      <c r="BM36" s="11">
        <v>2</v>
      </c>
      <c r="BN36" s="12">
        <v>0</v>
      </c>
      <c r="BO36" s="12">
        <v>55</v>
      </c>
      <c r="BP36" s="12">
        <v>488</v>
      </c>
      <c r="BQ36" s="65" t="s">
        <v>48</v>
      </c>
      <c r="BR36" s="65" t="s">
        <v>48</v>
      </c>
      <c r="BS36" s="65" t="s">
        <v>48</v>
      </c>
      <c r="BT36" s="65" t="s">
        <v>48</v>
      </c>
      <c r="BU36" s="65" t="s">
        <v>48</v>
      </c>
      <c r="BV36" s="65" t="s">
        <v>48</v>
      </c>
      <c r="BW36" s="65" t="s">
        <v>48</v>
      </c>
      <c r="BX36" s="65" t="s">
        <v>48</v>
      </c>
      <c r="BY36" s="65" t="s">
        <v>48</v>
      </c>
      <c r="BZ36" s="65" t="s">
        <v>48</v>
      </c>
      <c r="CA36" s="65" t="s">
        <v>48</v>
      </c>
      <c r="CB36" s="65" t="s">
        <v>48</v>
      </c>
      <c r="CC36" s="65" t="s">
        <v>48</v>
      </c>
      <c r="CD36" s="65" t="s">
        <v>48</v>
      </c>
      <c r="CE36" s="65" t="s">
        <v>48</v>
      </c>
      <c r="CF36" s="65" t="s">
        <v>48</v>
      </c>
      <c r="CG36" s="65" t="s">
        <v>48</v>
      </c>
      <c r="CH36" s="65" t="s">
        <v>48</v>
      </c>
      <c r="CI36" s="65" t="s">
        <v>48</v>
      </c>
      <c r="CJ36" s="65" t="s">
        <v>48</v>
      </c>
      <c r="CK36" s="65" t="s">
        <v>48</v>
      </c>
      <c r="CL36" s="65" t="s">
        <v>48</v>
      </c>
      <c r="CM36" s="65" t="s">
        <v>48</v>
      </c>
      <c r="CN36" s="65" t="s">
        <v>48</v>
      </c>
      <c r="CO36" s="65" t="s">
        <v>48</v>
      </c>
      <c r="CP36" s="65" t="s">
        <v>48</v>
      </c>
      <c r="CQ36" s="65" t="s">
        <v>48</v>
      </c>
      <c r="CR36" s="65" t="s">
        <v>48</v>
      </c>
      <c r="CS36" s="65" t="s">
        <v>48</v>
      </c>
      <c r="CT36" s="65" t="s">
        <v>48</v>
      </c>
      <c r="CU36" s="65" t="s">
        <v>48</v>
      </c>
      <c r="CV36" s="65" t="s">
        <v>48</v>
      </c>
      <c r="CW36" s="65" t="s">
        <v>48</v>
      </c>
      <c r="CX36" s="11" t="s">
        <v>48</v>
      </c>
      <c r="CY36" s="11" t="s">
        <v>48</v>
      </c>
      <c r="CZ36" s="11" t="s">
        <v>48</v>
      </c>
      <c r="DA36" s="11" t="s">
        <v>48</v>
      </c>
      <c r="DB36" s="11" t="s">
        <v>48</v>
      </c>
      <c r="DC36" s="11" t="s">
        <v>48</v>
      </c>
      <c r="DD36" s="11" t="s">
        <v>48</v>
      </c>
      <c r="DE36" s="11" t="s">
        <v>48</v>
      </c>
      <c r="DF36" s="11" t="s">
        <v>48</v>
      </c>
      <c r="DG36" s="11" t="s">
        <v>48</v>
      </c>
      <c r="DH36" s="11" t="s">
        <v>48</v>
      </c>
      <c r="DI36" s="11" t="s">
        <v>48</v>
      </c>
      <c r="DJ36" s="11" t="s">
        <v>48</v>
      </c>
      <c r="DK36" s="11" t="s">
        <v>48</v>
      </c>
      <c r="DL36" s="11" t="s">
        <v>48</v>
      </c>
      <c r="DM36" s="11" t="s">
        <v>48</v>
      </c>
      <c r="DN36" s="11" t="s">
        <v>48</v>
      </c>
      <c r="DO36" s="11" t="s">
        <v>48</v>
      </c>
      <c r="DP36" s="11" t="s">
        <v>48</v>
      </c>
      <c r="DQ36" s="11" t="s">
        <v>48</v>
      </c>
      <c r="DR36" s="11" t="s">
        <v>48</v>
      </c>
      <c r="DS36" s="11" t="s">
        <v>48</v>
      </c>
      <c r="DT36" s="11" t="s">
        <v>48</v>
      </c>
      <c r="DU36" s="11" t="s">
        <v>48</v>
      </c>
      <c r="DV36" s="11" t="s">
        <v>48</v>
      </c>
      <c r="DW36" s="11" t="s">
        <v>48</v>
      </c>
      <c r="DX36" s="11" t="s">
        <v>48</v>
      </c>
      <c r="DY36" s="11" t="s">
        <v>48</v>
      </c>
      <c r="DZ36" s="11" t="s">
        <v>48</v>
      </c>
      <c r="EA36" s="11" t="s">
        <v>48</v>
      </c>
      <c r="EB36" s="11" t="s">
        <v>48</v>
      </c>
      <c r="EC36" s="11" t="s">
        <v>48</v>
      </c>
      <c r="ED36" s="11" t="s">
        <v>48</v>
      </c>
      <c r="EE36" s="10" t="s">
        <v>48</v>
      </c>
      <c r="EF36" s="10" t="s">
        <v>48</v>
      </c>
      <c r="EG36" s="10" t="s">
        <v>48</v>
      </c>
      <c r="EH36" s="10" t="s">
        <v>48</v>
      </c>
      <c r="EI36" s="10" t="s">
        <v>48</v>
      </c>
      <c r="EJ36" s="10" t="s">
        <v>48</v>
      </c>
      <c r="EK36" s="10" t="s">
        <v>48</v>
      </c>
      <c r="EL36" s="10" t="s">
        <v>48</v>
      </c>
      <c r="EM36" s="10" t="s">
        <v>48</v>
      </c>
      <c r="EN36" s="10" t="s">
        <v>48</v>
      </c>
      <c r="EO36" s="10" t="s">
        <v>48</v>
      </c>
      <c r="EP36" s="10" t="s">
        <v>48</v>
      </c>
      <c r="EQ36" s="10" t="s">
        <v>48</v>
      </c>
      <c r="ER36" s="10" t="s">
        <v>48</v>
      </c>
      <c r="ES36" s="10" t="s">
        <v>48</v>
      </c>
      <c r="ET36" s="10" t="s">
        <v>48</v>
      </c>
      <c r="EU36" s="10" t="s">
        <v>48</v>
      </c>
      <c r="EV36" s="10" t="s">
        <v>48</v>
      </c>
      <c r="EW36" s="10" t="s">
        <v>48</v>
      </c>
      <c r="EX36" s="10" t="s">
        <v>48</v>
      </c>
      <c r="EY36" s="10" t="s">
        <v>48</v>
      </c>
      <c r="EZ36" s="10" t="s">
        <v>48</v>
      </c>
      <c r="FA36" s="10" t="s">
        <v>48</v>
      </c>
      <c r="FB36" s="10" t="s">
        <v>48</v>
      </c>
      <c r="FC36" s="10" t="s">
        <v>48</v>
      </c>
      <c r="FD36" s="10" t="s">
        <v>48</v>
      </c>
      <c r="FE36" s="10" t="s">
        <v>48</v>
      </c>
      <c r="FF36" s="10" t="s">
        <v>48</v>
      </c>
      <c r="FG36" s="10" t="s">
        <v>48</v>
      </c>
      <c r="FH36" s="10" t="s">
        <v>48</v>
      </c>
      <c r="FI36" s="10" t="s">
        <v>48</v>
      </c>
      <c r="FJ36" s="10" t="s">
        <v>48</v>
      </c>
      <c r="FK36" s="10" t="s">
        <v>48</v>
      </c>
      <c r="FL36" s="10" t="s">
        <v>48</v>
      </c>
      <c r="FM36" s="10" t="s">
        <v>48</v>
      </c>
      <c r="FN36" s="10" t="s">
        <v>48</v>
      </c>
      <c r="FO36" s="10" t="s">
        <v>48</v>
      </c>
      <c r="FP36" s="10" t="s">
        <v>48</v>
      </c>
      <c r="FQ36" s="10" t="s">
        <v>48</v>
      </c>
      <c r="FR36" s="10" t="s">
        <v>48</v>
      </c>
      <c r="FS36" s="10" t="s">
        <v>48</v>
      </c>
      <c r="FT36" s="10" t="s">
        <v>48</v>
      </c>
      <c r="FU36" s="10" t="s">
        <v>48</v>
      </c>
      <c r="FV36" s="10" t="s">
        <v>48</v>
      </c>
      <c r="FW36" s="10" t="s">
        <v>48</v>
      </c>
      <c r="FX36" s="10" t="s">
        <v>48</v>
      </c>
      <c r="FY36" s="10" t="s">
        <v>48</v>
      </c>
      <c r="FZ36" s="10" t="s">
        <v>48</v>
      </c>
      <c r="GA36" s="10" t="s">
        <v>48</v>
      </c>
      <c r="GB36" s="10" t="s">
        <v>48</v>
      </c>
      <c r="GC36" s="10" t="s">
        <v>48</v>
      </c>
      <c r="GD36" s="10" t="s">
        <v>48</v>
      </c>
      <c r="GE36" s="10" t="s">
        <v>48</v>
      </c>
      <c r="GF36" s="10" t="s">
        <v>48</v>
      </c>
      <c r="GG36" s="10" t="s">
        <v>48</v>
      </c>
      <c r="GH36" s="10" t="s">
        <v>48</v>
      </c>
      <c r="GI36" s="10" t="s">
        <v>48</v>
      </c>
      <c r="GJ36" s="10" t="s">
        <v>48</v>
      </c>
      <c r="GK36" s="10" t="s">
        <v>48</v>
      </c>
      <c r="GL36" s="10" t="s">
        <v>48</v>
      </c>
      <c r="GM36" s="10" t="s">
        <v>48</v>
      </c>
      <c r="GN36" s="10" t="s">
        <v>48</v>
      </c>
      <c r="GO36" s="10" t="s">
        <v>48</v>
      </c>
      <c r="GP36" s="10" t="s">
        <v>48</v>
      </c>
      <c r="GQ36" s="10" t="s">
        <v>48</v>
      </c>
      <c r="GR36" s="10" t="s">
        <v>48</v>
      </c>
      <c r="GS36" s="11">
        <v>1</v>
      </c>
      <c r="GT36" s="11">
        <v>0</v>
      </c>
      <c r="GU36" s="11">
        <v>0</v>
      </c>
      <c r="GV36" s="11">
        <v>0</v>
      </c>
      <c r="GW36" s="11">
        <v>0</v>
      </c>
      <c r="GX36" s="11">
        <v>4</v>
      </c>
      <c r="GY36" s="11">
        <v>0</v>
      </c>
      <c r="GZ36" s="11">
        <v>0</v>
      </c>
      <c r="HA36" s="11">
        <v>0</v>
      </c>
      <c r="HB36" s="11">
        <v>0</v>
      </c>
      <c r="HC36" s="11">
        <v>0</v>
      </c>
      <c r="HD36" s="11">
        <v>0</v>
      </c>
      <c r="HE36" s="12">
        <v>0</v>
      </c>
      <c r="HF36" s="12">
        <v>0</v>
      </c>
      <c r="HG36" s="12">
        <v>0</v>
      </c>
      <c r="HH36" s="10">
        <v>0</v>
      </c>
      <c r="HI36" s="12">
        <v>0</v>
      </c>
      <c r="HJ36" s="12">
        <v>0</v>
      </c>
      <c r="HK36" s="12">
        <v>0</v>
      </c>
      <c r="HL36" s="11">
        <v>1</v>
      </c>
      <c r="HM36" s="11">
        <v>0</v>
      </c>
      <c r="HN36" s="11">
        <v>1</v>
      </c>
      <c r="HO36" s="11">
        <v>1</v>
      </c>
      <c r="HP36" s="11">
        <v>0</v>
      </c>
      <c r="HQ36" s="11">
        <v>2</v>
      </c>
      <c r="HR36" s="11">
        <v>0</v>
      </c>
      <c r="HS36" s="12">
        <v>0</v>
      </c>
      <c r="HT36" s="12">
        <v>0</v>
      </c>
      <c r="HU36" s="12">
        <v>0</v>
      </c>
      <c r="HV36" s="10">
        <v>0</v>
      </c>
      <c r="HW36" s="12">
        <v>0</v>
      </c>
      <c r="HX36" s="12">
        <v>0</v>
      </c>
      <c r="HY36" s="12">
        <v>10</v>
      </c>
    </row>
    <row r="37" spans="1:233" s="60" customFormat="1" x14ac:dyDescent="0.2">
      <c r="A37" s="24">
        <v>8</v>
      </c>
      <c r="B37" s="8">
        <v>43916</v>
      </c>
      <c r="C37" s="11" t="s">
        <v>48</v>
      </c>
      <c r="D37" s="11" t="s">
        <v>48</v>
      </c>
      <c r="E37" s="11" t="s">
        <v>48</v>
      </c>
      <c r="F37" s="11" t="s">
        <v>48</v>
      </c>
      <c r="G37" s="11" t="s">
        <v>48</v>
      </c>
      <c r="H37" s="11" t="s">
        <v>48</v>
      </c>
      <c r="I37" s="11" t="s">
        <v>48</v>
      </c>
      <c r="J37" s="11" t="s">
        <v>48</v>
      </c>
      <c r="K37" s="11" t="s">
        <v>48</v>
      </c>
      <c r="L37" s="11" t="s">
        <v>48</v>
      </c>
      <c r="M37" s="11" t="s">
        <v>48</v>
      </c>
      <c r="N37" s="11" t="s">
        <v>48</v>
      </c>
      <c r="O37" s="11" t="s">
        <v>48</v>
      </c>
      <c r="P37" s="11" t="s">
        <v>48</v>
      </c>
      <c r="Q37" s="11" t="s">
        <v>48</v>
      </c>
      <c r="R37" s="11" t="s">
        <v>48</v>
      </c>
      <c r="S37" s="11" t="s">
        <v>48</v>
      </c>
      <c r="T37" s="11" t="s">
        <v>48</v>
      </c>
      <c r="U37" s="11" t="s">
        <v>48</v>
      </c>
      <c r="V37" s="11" t="s">
        <v>48</v>
      </c>
      <c r="W37" s="11" t="s">
        <v>48</v>
      </c>
      <c r="X37" s="11" t="s">
        <v>48</v>
      </c>
      <c r="Y37" s="11" t="s">
        <v>48</v>
      </c>
      <c r="Z37" s="11" t="s">
        <v>48</v>
      </c>
      <c r="AA37" s="11" t="s">
        <v>48</v>
      </c>
      <c r="AB37" s="11" t="s">
        <v>48</v>
      </c>
      <c r="AC37" s="11" t="s">
        <v>48</v>
      </c>
      <c r="AD37" s="11" t="s">
        <v>48</v>
      </c>
      <c r="AE37" s="11" t="s">
        <v>48</v>
      </c>
      <c r="AF37" s="11" t="s">
        <v>48</v>
      </c>
      <c r="AG37" s="11" t="s">
        <v>48</v>
      </c>
      <c r="AH37" s="11" t="s">
        <v>48</v>
      </c>
      <c r="AI37" s="11" t="s">
        <v>48</v>
      </c>
      <c r="AJ37" s="11">
        <v>273</v>
      </c>
      <c r="AK37" s="11">
        <v>4</v>
      </c>
      <c r="AL37" s="12">
        <v>0</v>
      </c>
      <c r="AM37" s="12">
        <v>4</v>
      </c>
      <c r="AN37" s="12">
        <v>0</v>
      </c>
      <c r="AO37" s="10">
        <v>59</v>
      </c>
      <c r="AP37" s="12">
        <v>0</v>
      </c>
      <c r="AQ37" s="12">
        <v>0</v>
      </c>
      <c r="AR37" s="12">
        <v>10</v>
      </c>
      <c r="AS37" s="11">
        <v>1</v>
      </c>
      <c r="AT37" s="11">
        <v>11</v>
      </c>
      <c r="AU37" s="11">
        <v>8</v>
      </c>
      <c r="AV37" s="11">
        <v>16</v>
      </c>
      <c r="AW37" s="11">
        <v>4</v>
      </c>
      <c r="AX37" s="11">
        <v>0</v>
      </c>
      <c r="AY37" s="11">
        <v>0</v>
      </c>
      <c r="AZ37" s="12">
        <v>1</v>
      </c>
      <c r="BA37" s="12">
        <v>11</v>
      </c>
      <c r="BB37" s="12">
        <v>4</v>
      </c>
      <c r="BC37" s="10">
        <v>8</v>
      </c>
      <c r="BD37" s="12">
        <v>6</v>
      </c>
      <c r="BE37" s="12">
        <v>2</v>
      </c>
      <c r="BF37" s="12">
        <v>13</v>
      </c>
      <c r="BG37" s="11">
        <v>6</v>
      </c>
      <c r="BH37" s="11">
        <v>66</v>
      </c>
      <c r="BI37" s="11">
        <v>0</v>
      </c>
      <c r="BJ37" s="11">
        <v>2</v>
      </c>
      <c r="BK37" s="11">
        <v>4</v>
      </c>
      <c r="BL37" s="11">
        <v>0</v>
      </c>
      <c r="BM37" s="11">
        <v>2</v>
      </c>
      <c r="BN37" s="12">
        <v>0</v>
      </c>
      <c r="BO37" s="12">
        <v>66</v>
      </c>
      <c r="BP37" s="12">
        <v>581</v>
      </c>
      <c r="BQ37" s="65" t="s">
        <v>48</v>
      </c>
      <c r="BR37" s="65" t="s">
        <v>48</v>
      </c>
      <c r="BS37" s="65" t="s">
        <v>48</v>
      </c>
      <c r="BT37" s="65" t="s">
        <v>48</v>
      </c>
      <c r="BU37" s="65" t="s">
        <v>48</v>
      </c>
      <c r="BV37" s="65" t="s">
        <v>48</v>
      </c>
      <c r="BW37" s="65" t="s">
        <v>48</v>
      </c>
      <c r="BX37" s="65" t="s">
        <v>48</v>
      </c>
      <c r="BY37" s="65" t="s">
        <v>48</v>
      </c>
      <c r="BZ37" s="65" t="s">
        <v>48</v>
      </c>
      <c r="CA37" s="65" t="s">
        <v>48</v>
      </c>
      <c r="CB37" s="65" t="s">
        <v>48</v>
      </c>
      <c r="CC37" s="65" t="s">
        <v>48</v>
      </c>
      <c r="CD37" s="65" t="s">
        <v>48</v>
      </c>
      <c r="CE37" s="65" t="s">
        <v>48</v>
      </c>
      <c r="CF37" s="65" t="s">
        <v>48</v>
      </c>
      <c r="CG37" s="65" t="s">
        <v>48</v>
      </c>
      <c r="CH37" s="65" t="s">
        <v>48</v>
      </c>
      <c r="CI37" s="65" t="s">
        <v>48</v>
      </c>
      <c r="CJ37" s="65" t="s">
        <v>48</v>
      </c>
      <c r="CK37" s="65" t="s">
        <v>48</v>
      </c>
      <c r="CL37" s="65" t="s">
        <v>48</v>
      </c>
      <c r="CM37" s="65" t="s">
        <v>48</v>
      </c>
      <c r="CN37" s="65" t="s">
        <v>48</v>
      </c>
      <c r="CO37" s="65" t="s">
        <v>48</v>
      </c>
      <c r="CP37" s="65" t="s">
        <v>48</v>
      </c>
      <c r="CQ37" s="65" t="s">
        <v>48</v>
      </c>
      <c r="CR37" s="65" t="s">
        <v>48</v>
      </c>
      <c r="CS37" s="65" t="s">
        <v>48</v>
      </c>
      <c r="CT37" s="65" t="s">
        <v>48</v>
      </c>
      <c r="CU37" s="65" t="s">
        <v>48</v>
      </c>
      <c r="CV37" s="65" t="s">
        <v>48</v>
      </c>
      <c r="CW37" s="65" t="s">
        <v>48</v>
      </c>
      <c r="CX37" s="11" t="s">
        <v>48</v>
      </c>
      <c r="CY37" s="11" t="s">
        <v>48</v>
      </c>
      <c r="CZ37" s="11" t="s">
        <v>48</v>
      </c>
      <c r="DA37" s="11" t="s">
        <v>48</v>
      </c>
      <c r="DB37" s="11" t="s">
        <v>48</v>
      </c>
      <c r="DC37" s="11" t="s">
        <v>48</v>
      </c>
      <c r="DD37" s="11" t="s">
        <v>48</v>
      </c>
      <c r="DE37" s="11" t="s">
        <v>48</v>
      </c>
      <c r="DF37" s="11" t="s">
        <v>48</v>
      </c>
      <c r="DG37" s="11" t="s">
        <v>48</v>
      </c>
      <c r="DH37" s="11" t="s">
        <v>48</v>
      </c>
      <c r="DI37" s="11" t="s">
        <v>48</v>
      </c>
      <c r="DJ37" s="11" t="s">
        <v>48</v>
      </c>
      <c r="DK37" s="11" t="s">
        <v>48</v>
      </c>
      <c r="DL37" s="11" t="s">
        <v>48</v>
      </c>
      <c r="DM37" s="11" t="s">
        <v>48</v>
      </c>
      <c r="DN37" s="11" t="s">
        <v>48</v>
      </c>
      <c r="DO37" s="11" t="s">
        <v>48</v>
      </c>
      <c r="DP37" s="11" t="s">
        <v>48</v>
      </c>
      <c r="DQ37" s="11" t="s">
        <v>48</v>
      </c>
      <c r="DR37" s="11" t="s">
        <v>48</v>
      </c>
      <c r="DS37" s="11" t="s">
        <v>48</v>
      </c>
      <c r="DT37" s="11" t="s">
        <v>48</v>
      </c>
      <c r="DU37" s="11" t="s">
        <v>48</v>
      </c>
      <c r="DV37" s="11" t="s">
        <v>48</v>
      </c>
      <c r="DW37" s="11" t="s">
        <v>48</v>
      </c>
      <c r="DX37" s="11" t="s">
        <v>48</v>
      </c>
      <c r="DY37" s="11" t="s">
        <v>48</v>
      </c>
      <c r="DZ37" s="11" t="s">
        <v>48</v>
      </c>
      <c r="EA37" s="11" t="s">
        <v>48</v>
      </c>
      <c r="EB37" s="11" t="s">
        <v>48</v>
      </c>
      <c r="EC37" s="11" t="s">
        <v>48</v>
      </c>
      <c r="ED37" s="11" t="s">
        <v>48</v>
      </c>
      <c r="EE37" s="10" t="s">
        <v>48</v>
      </c>
      <c r="EF37" s="10" t="s">
        <v>48</v>
      </c>
      <c r="EG37" s="10" t="s">
        <v>48</v>
      </c>
      <c r="EH37" s="10" t="s">
        <v>48</v>
      </c>
      <c r="EI37" s="10" t="s">
        <v>48</v>
      </c>
      <c r="EJ37" s="10" t="s">
        <v>48</v>
      </c>
      <c r="EK37" s="10" t="s">
        <v>48</v>
      </c>
      <c r="EL37" s="10" t="s">
        <v>48</v>
      </c>
      <c r="EM37" s="10" t="s">
        <v>48</v>
      </c>
      <c r="EN37" s="10" t="s">
        <v>48</v>
      </c>
      <c r="EO37" s="10" t="s">
        <v>48</v>
      </c>
      <c r="EP37" s="10" t="s">
        <v>48</v>
      </c>
      <c r="EQ37" s="10" t="s">
        <v>48</v>
      </c>
      <c r="ER37" s="10" t="s">
        <v>48</v>
      </c>
      <c r="ES37" s="10" t="s">
        <v>48</v>
      </c>
      <c r="ET37" s="10" t="s">
        <v>48</v>
      </c>
      <c r="EU37" s="10" t="s">
        <v>48</v>
      </c>
      <c r="EV37" s="10" t="s">
        <v>48</v>
      </c>
      <c r="EW37" s="10" t="s">
        <v>48</v>
      </c>
      <c r="EX37" s="10" t="s">
        <v>48</v>
      </c>
      <c r="EY37" s="10" t="s">
        <v>48</v>
      </c>
      <c r="EZ37" s="10" t="s">
        <v>48</v>
      </c>
      <c r="FA37" s="10" t="s">
        <v>48</v>
      </c>
      <c r="FB37" s="10" t="s">
        <v>48</v>
      </c>
      <c r="FC37" s="10" t="s">
        <v>48</v>
      </c>
      <c r="FD37" s="10" t="s">
        <v>48</v>
      </c>
      <c r="FE37" s="10" t="s">
        <v>48</v>
      </c>
      <c r="FF37" s="10" t="s">
        <v>48</v>
      </c>
      <c r="FG37" s="10" t="s">
        <v>48</v>
      </c>
      <c r="FH37" s="10" t="s">
        <v>48</v>
      </c>
      <c r="FI37" s="10" t="s">
        <v>48</v>
      </c>
      <c r="FJ37" s="10" t="s">
        <v>48</v>
      </c>
      <c r="FK37" s="10" t="s">
        <v>48</v>
      </c>
      <c r="FL37" s="10" t="s">
        <v>48</v>
      </c>
      <c r="FM37" s="10" t="s">
        <v>48</v>
      </c>
      <c r="FN37" s="10" t="s">
        <v>48</v>
      </c>
      <c r="FO37" s="10" t="s">
        <v>48</v>
      </c>
      <c r="FP37" s="10" t="s">
        <v>48</v>
      </c>
      <c r="FQ37" s="10" t="s">
        <v>48</v>
      </c>
      <c r="FR37" s="10" t="s">
        <v>48</v>
      </c>
      <c r="FS37" s="10" t="s">
        <v>48</v>
      </c>
      <c r="FT37" s="10" t="s">
        <v>48</v>
      </c>
      <c r="FU37" s="10" t="s">
        <v>48</v>
      </c>
      <c r="FV37" s="10" t="s">
        <v>48</v>
      </c>
      <c r="FW37" s="10" t="s">
        <v>48</v>
      </c>
      <c r="FX37" s="10" t="s">
        <v>48</v>
      </c>
      <c r="FY37" s="10" t="s">
        <v>48</v>
      </c>
      <c r="FZ37" s="10" t="s">
        <v>48</v>
      </c>
      <c r="GA37" s="10" t="s">
        <v>48</v>
      </c>
      <c r="GB37" s="10" t="s">
        <v>48</v>
      </c>
      <c r="GC37" s="10" t="s">
        <v>48</v>
      </c>
      <c r="GD37" s="10" t="s">
        <v>48</v>
      </c>
      <c r="GE37" s="10" t="s">
        <v>48</v>
      </c>
      <c r="GF37" s="10" t="s">
        <v>48</v>
      </c>
      <c r="GG37" s="10" t="s">
        <v>48</v>
      </c>
      <c r="GH37" s="10" t="s">
        <v>48</v>
      </c>
      <c r="GI37" s="10" t="s">
        <v>48</v>
      </c>
      <c r="GJ37" s="10" t="s">
        <v>48</v>
      </c>
      <c r="GK37" s="10" t="s">
        <v>48</v>
      </c>
      <c r="GL37" s="10" t="s">
        <v>48</v>
      </c>
      <c r="GM37" s="10" t="s">
        <v>48</v>
      </c>
      <c r="GN37" s="10" t="s">
        <v>48</v>
      </c>
      <c r="GO37" s="10" t="s">
        <v>48</v>
      </c>
      <c r="GP37" s="10" t="s">
        <v>48</v>
      </c>
      <c r="GQ37" s="10" t="s">
        <v>48</v>
      </c>
      <c r="GR37" s="10" t="s">
        <v>48</v>
      </c>
      <c r="GS37" s="11">
        <v>2</v>
      </c>
      <c r="GT37" s="11">
        <v>0</v>
      </c>
      <c r="GU37" s="11">
        <v>0</v>
      </c>
      <c r="GV37" s="11">
        <v>0</v>
      </c>
      <c r="GW37" s="11">
        <v>0</v>
      </c>
      <c r="GX37" s="11">
        <v>12</v>
      </c>
      <c r="GY37" s="11">
        <v>0</v>
      </c>
      <c r="GZ37" s="11">
        <v>0</v>
      </c>
      <c r="HA37" s="11">
        <v>0</v>
      </c>
      <c r="HB37" s="11">
        <v>0</v>
      </c>
      <c r="HC37" s="11">
        <v>0</v>
      </c>
      <c r="HD37" s="11">
        <v>0</v>
      </c>
      <c r="HE37" s="12">
        <v>0</v>
      </c>
      <c r="HF37" s="12">
        <v>0</v>
      </c>
      <c r="HG37" s="12">
        <v>0</v>
      </c>
      <c r="HH37" s="10">
        <v>0</v>
      </c>
      <c r="HI37" s="12">
        <v>0</v>
      </c>
      <c r="HJ37" s="12">
        <v>0</v>
      </c>
      <c r="HK37" s="12">
        <v>0</v>
      </c>
      <c r="HL37" s="11">
        <v>1</v>
      </c>
      <c r="HM37" s="11">
        <v>0</v>
      </c>
      <c r="HN37" s="11">
        <v>1</v>
      </c>
      <c r="HO37" s="11">
        <v>1</v>
      </c>
      <c r="HP37" s="11">
        <v>0</v>
      </c>
      <c r="HQ37" s="11">
        <v>2</v>
      </c>
      <c r="HR37" s="11">
        <v>0</v>
      </c>
      <c r="HS37" s="12">
        <v>0</v>
      </c>
      <c r="HT37" s="12">
        <v>1</v>
      </c>
      <c r="HU37" s="12">
        <v>0</v>
      </c>
      <c r="HV37" s="10">
        <v>0</v>
      </c>
      <c r="HW37" s="12">
        <v>0</v>
      </c>
      <c r="HX37" s="12">
        <v>0</v>
      </c>
      <c r="HY37" s="12">
        <v>20</v>
      </c>
    </row>
    <row r="38" spans="1:233" s="60" customFormat="1" x14ac:dyDescent="0.2">
      <c r="A38" s="24">
        <v>9</v>
      </c>
      <c r="B38" s="8">
        <v>43917</v>
      </c>
      <c r="C38" s="11" t="s">
        <v>48</v>
      </c>
      <c r="D38" s="11" t="s">
        <v>48</v>
      </c>
      <c r="E38" s="11" t="s">
        <v>48</v>
      </c>
      <c r="F38" s="11" t="s">
        <v>48</v>
      </c>
      <c r="G38" s="11" t="s">
        <v>48</v>
      </c>
      <c r="H38" s="11" t="s">
        <v>48</v>
      </c>
      <c r="I38" s="11" t="s">
        <v>48</v>
      </c>
      <c r="J38" s="11" t="s">
        <v>48</v>
      </c>
      <c r="K38" s="11" t="s">
        <v>48</v>
      </c>
      <c r="L38" s="11" t="s">
        <v>48</v>
      </c>
      <c r="M38" s="11" t="s">
        <v>48</v>
      </c>
      <c r="N38" s="11" t="s">
        <v>48</v>
      </c>
      <c r="O38" s="11" t="s">
        <v>48</v>
      </c>
      <c r="P38" s="11" t="s">
        <v>48</v>
      </c>
      <c r="Q38" s="11" t="s">
        <v>48</v>
      </c>
      <c r="R38" s="11" t="s">
        <v>48</v>
      </c>
      <c r="S38" s="11" t="s">
        <v>48</v>
      </c>
      <c r="T38" s="11" t="s">
        <v>48</v>
      </c>
      <c r="U38" s="11" t="s">
        <v>48</v>
      </c>
      <c r="V38" s="11" t="s">
        <v>48</v>
      </c>
      <c r="W38" s="11" t="s">
        <v>48</v>
      </c>
      <c r="X38" s="11" t="s">
        <v>48</v>
      </c>
      <c r="Y38" s="11" t="s">
        <v>48</v>
      </c>
      <c r="Z38" s="11" t="s">
        <v>48</v>
      </c>
      <c r="AA38" s="11" t="s">
        <v>48</v>
      </c>
      <c r="AB38" s="11" t="s">
        <v>48</v>
      </c>
      <c r="AC38" s="11" t="s">
        <v>48</v>
      </c>
      <c r="AD38" s="11" t="s">
        <v>48</v>
      </c>
      <c r="AE38" s="11" t="s">
        <v>48</v>
      </c>
      <c r="AF38" s="11" t="s">
        <v>48</v>
      </c>
      <c r="AG38" s="11" t="s">
        <v>48</v>
      </c>
      <c r="AH38" s="11" t="s">
        <v>48</v>
      </c>
      <c r="AI38" s="11" t="s">
        <v>48</v>
      </c>
      <c r="AJ38" s="11">
        <v>321</v>
      </c>
      <c r="AK38" s="11">
        <v>5</v>
      </c>
      <c r="AL38" s="12">
        <v>0</v>
      </c>
      <c r="AM38" s="12">
        <v>4</v>
      </c>
      <c r="AN38" s="12">
        <v>0</v>
      </c>
      <c r="AO38" s="10">
        <v>65</v>
      </c>
      <c r="AP38" s="12">
        <v>0</v>
      </c>
      <c r="AQ38" s="12">
        <v>0</v>
      </c>
      <c r="AR38" s="12">
        <v>11</v>
      </c>
      <c r="AS38" s="11">
        <v>1</v>
      </c>
      <c r="AT38" s="11">
        <v>17</v>
      </c>
      <c r="AU38" s="11">
        <v>13</v>
      </c>
      <c r="AV38" s="11">
        <v>33</v>
      </c>
      <c r="AW38" s="11">
        <v>4</v>
      </c>
      <c r="AX38" s="11">
        <v>0</v>
      </c>
      <c r="AY38" s="11">
        <v>0</v>
      </c>
      <c r="AZ38" s="12">
        <v>1</v>
      </c>
      <c r="BA38" s="12">
        <v>13</v>
      </c>
      <c r="BB38" s="12">
        <v>10</v>
      </c>
      <c r="BC38" s="10">
        <v>8</v>
      </c>
      <c r="BD38" s="12">
        <v>8</v>
      </c>
      <c r="BE38" s="12">
        <v>3</v>
      </c>
      <c r="BF38" s="12">
        <v>15</v>
      </c>
      <c r="BG38" s="11">
        <v>7</v>
      </c>
      <c r="BH38" s="11">
        <v>90</v>
      </c>
      <c r="BI38" s="11">
        <v>0</v>
      </c>
      <c r="BJ38" s="11">
        <v>2</v>
      </c>
      <c r="BK38" s="11">
        <v>6</v>
      </c>
      <c r="BL38" s="11">
        <v>1</v>
      </c>
      <c r="BM38" s="11">
        <v>2</v>
      </c>
      <c r="BN38" s="12">
        <v>0</v>
      </c>
      <c r="BO38" s="12">
        <v>79</v>
      </c>
      <c r="BP38" s="12">
        <v>719</v>
      </c>
      <c r="BQ38" s="65" t="s">
        <v>48</v>
      </c>
      <c r="BR38" s="65" t="s">
        <v>48</v>
      </c>
      <c r="BS38" s="65" t="s">
        <v>48</v>
      </c>
      <c r="BT38" s="65" t="s">
        <v>48</v>
      </c>
      <c r="BU38" s="65" t="s">
        <v>48</v>
      </c>
      <c r="BV38" s="65" t="s">
        <v>48</v>
      </c>
      <c r="BW38" s="65" t="s">
        <v>48</v>
      </c>
      <c r="BX38" s="65" t="s">
        <v>48</v>
      </c>
      <c r="BY38" s="65" t="s">
        <v>48</v>
      </c>
      <c r="BZ38" s="65" t="s">
        <v>48</v>
      </c>
      <c r="CA38" s="65" t="s">
        <v>48</v>
      </c>
      <c r="CB38" s="65" t="s">
        <v>48</v>
      </c>
      <c r="CC38" s="65" t="s">
        <v>48</v>
      </c>
      <c r="CD38" s="65" t="s">
        <v>48</v>
      </c>
      <c r="CE38" s="65" t="s">
        <v>48</v>
      </c>
      <c r="CF38" s="65" t="s">
        <v>48</v>
      </c>
      <c r="CG38" s="65" t="s">
        <v>48</v>
      </c>
      <c r="CH38" s="65" t="s">
        <v>48</v>
      </c>
      <c r="CI38" s="65" t="s">
        <v>48</v>
      </c>
      <c r="CJ38" s="65" t="s">
        <v>48</v>
      </c>
      <c r="CK38" s="65" t="s">
        <v>48</v>
      </c>
      <c r="CL38" s="65" t="s">
        <v>48</v>
      </c>
      <c r="CM38" s="65" t="s">
        <v>48</v>
      </c>
      <c r="CN38" s="65" t="s">
        <v>48</v>
      </c>
      <c r="CO38" s="65" t="s">
        <v>48</v>
      </c>
      <c r="CP38" s="65" t="s">
        <v>48</v>
      </c>
      <c r="CQ38" s="65" t="s">
        <v>48</v>
      </c>
      <c r="CR38" s="65" t="s">
        <v>48</v>
      </c>
      <c r="CS38" s="65" t="s">
        <v>48</v>
      </c>
      <c r="CT38" s="65" t="s">
        <v>48</v>
      </c>
      <c r="CU38" s="65" t="s">
        <v>48</v>
      </c>
      <c r="CV38" s="65" t="s">
        <v>48</v>
      </c>
      <c r="CW38" s="65" t="s">
        <v>48</v>
      </c>
      <c r="CX38" s="11" t="s">
        <v>48</v>
      </c>
      <c r="CY38" s="11" t="s">
        <v>48</v>
      </c>
      <c r="CZ38" s="11" t="s">
        <v>48</v>
      </c>
      <c r="DA38" s="11" t="s">
        <v>48</v>
      </c>
      <c r="DB38" s="11" t="s">
        <v>48</v>
      </c>
      <c r="DC38" s="11" t="s">
        <v>48</v>
      </c>
      <c r="DD38" s="11" t="s">
        <v>48</v>
      </c>
      <c r="DE38" s="11" t="s">
        <v>48</v>
      </c>
      <c r="DF38" s="11" t="s">
        <v>48</v>
      </c>
      <c r="DG38" s="11" t="s">
        <v>48</v>
      </c>
      <c r="DH38" s="11" t="s">
        <v>48</v>
      </c>
      <c r="DI38" s="11" t="s">
        <v>48</v>
      </c>
      <c r="DJ38" s="11" t="s">
        <v>48</v>
      </c>
      <c r="DK38" s="11" t="s">
        <v>48</v>
      </c>
      <c r="DL38" s="11" t="s">
        <v>48</v>
      </c>
      <c r="DM38" s="11" t="s">
        <v>48</v>
      </c>
      <c r="DN38" s="11" t="s">
        <v>48</v>
      </c>
      <c r="DO38" s="11" t="s">
        <v>48</v>
      </c>
      <c r="DP38" s="11" t="s">
        <v>48</v>
      </c>
      <c r="DQ38" s="11" t="s">
        <v>48</v>
      </c>
      <c r="DR38" s="11" t="s">
        <v>48</v>
      </c>
      <c r="DS38" s="11" t="s">
        <v>48</v>
      </c>
      <c r="DT38" s="11" t="s">
        <v>48</v>
      </c>
      <c r="DU38" s="11" t="s">
        <v>48</v>
      </c>
      <c r="DV38" s="11" t="s">
        <v>48</v>
      </c>
      <c r="DW38" s="11" t="s">
        <v>48</v>
      </c>
      <c r="DX38" s="11" t="s">
        <v>48</v>
      </c>
      <c r="DY38" s="11" t="s">
        <v>48</v>
      </c>
      <c r="DZ38" s="11" t="s">
        <v>48</v>
      </c>
      <c r="EA38" s="11" t="s">
        <v>48</v>
      </c>
      <c r="EB38" s="11" t="s">
        <v>48</v>
      </c>
      <c r="EC38" s="11" t="s">
        <v>48</v>
      </c>
      <c r="ED38" s="11" t="s">
        <v>48</v>
      </c>
      <c r="EE38" s="10" t="s">
        <v>48</v>
      </c>
      <c r="EF38" s="10" t="s">
        <v>48</v>
      </c>
      <c r="EG38" s="10" t="s">
        <v>48</v>
      </c>
      <c r="EH38" s="10" t="s">
        <v>48</v>
      </c>
      <c r="EI38" s="10" t="s">
        <v>48</v>
      </c>
      <c r="EJ38" s="10" t="s">
        <v>48</v>
      </c>
      <c r="EK38" s="10" t="s">
        <v>48</v>
      </c>
      <c r="EL38" s="10" t="s">
        <v>48</v>
      </c>
      <c r="EM38" s="10" t="s">
        <v>48</v>
      </c>
      <c r="EN38" s="10" t="s">
        <v>48</v>
      </c>
      <c r="EO38" s="10" t="s">
        <v>48</v>
      </c>
      <c r="EP38" s="10" t="s">
        <v>48</v>
      </c>
      <c r="EQ38" s="10" t="s">
        <v>48</v>
      </c>
      <c r="ER38" s="10" t="s">
        <v>48</v>
      </c>
      <c r="ES38" s="10" t="s">
        <v>48</v>
      </c>
      <c r="ET38" s="10" t="s">
        <v>48</v>
      </c>
      <c r="EU38" s="10" t="s">
        <v>48</v>
      </c>
      <c r="EV38" s="10" t="s">
        <v>48</v>
      </c>
      <c r="EW38" s="10" t="s">
        <v>48</v>
      </c>
      <c r="EX38" s="10" t="s">
        <v>48</v>
      </c>
      <c r="EY38" s="10" t="s">
        <v>48</v>
      </c>
      <c r="EZ38" s="10" t="s">
        <v>48</v>
      </c>
      <c r="FA38" s="10" t="s">
        <v>48</v>
      </c>
      <c r="FB38" s="10" t="s">
        <v>48</v>
      </c>
      <c r="FC38" s="10" t="s">
        <v>48</v>
      </c>
      <c r="FD38" s="10" t="s">
        <v>48</v>
      </c>
      <c r="FE38" s="10" t="s">
        <v>48</v>
      </c>
      <c r="FF38" s="10" t="s">
        <v>48</v>
      </c>
      <c r="FG38" s="10" t="s">
        <v>48</v>
      </c>
      <c r="FH38" s="10" t="s">
        <v>48</v>
      </c>
      <c r="FI38" s="10" t="s">
        <v>48</v>
      </c>
      <c r="FJ38" s="10" t="s">
        <v>48</v>
      </c>
      <c r="FK38" s="10" t="s">
        <v>48</v>
      </c>
      <c r="FL38" s="10" t="s">
        <v>48</v>
      </c>
      <c r="FM38" s="10" t="s">
        <v>48</v>
      </c>
      <c r="FN38" s="10" t="s">
        <v>48</v>
      </c>
      <c r="FO38" s="10" t="s">
        <v>48</v>
      </c>
      <c r="FP38" s="10" t="s">
        <v>48</v>
      </c>
      <c r="FQ38" s="10" t="s">
        <v>48</v>
      </c>
      <c r="FR38" s="10" t="s">
        <v>48</v>
      </c>
      <c r="FS38" s="10" t="s">
        <v>48</v>
      </c>
      <c r="FT38" s="10" t="s">
        <v>48</v>
      </c>
      <c r="FU38" s="10" t="s">
        <v>48</v>
      </c>
      <c r="FV38" s="10" t="s">
        <v>48</v>
      </c>
      <c r="FW38" s="10" t="s">
        <v>48</v>
      </c>
      <c r="FX38" s="10" t="s">
        <v>48</v>
      </c>
      <c r="FY38" s="10" t="s">
        <v>48</v>
      </c>
      <c r="FZ38" s="10" t="s">
        <v>48</v>
      </c>
      <c r="GA38" s="10" t="s">
        <v>48</v>
      </c>
      <c r="GB38" s="10" t="s">
        <v>48</v>
      </c>
      <c r="GC38" s="10" t="s">
        <v>48</v>
      </c>
      <c r="GD38" s="10" t="s">
        <v>48</v>
      </c>
      <c r="GE38" s="10" t="s">
        <v>48</v>
      </c>
      <c r="GF38" s="10" t="s">
        <v>48</v>
      </c>
      <c r="GG38" s="10" t="s">
        <v>48</v>
      </c>
      <c r="GH38" s="10" t="s">
        <v>48</v>
      </c>
      <c r="GI38" s="10" t="s">
        <v>48</v>
      </c>
      <c r="GJ38" s="10" t="s">
        <v>48</v>
      </c>
      <c r="GK38" s="10" t="s">
        <v>48</v>
      </c>
      <c r="GL38" s="10" t="s">
        <v>48</v>
      </c>
      <c r="GM38" s="10" t="s">
        <v>48</v>
      </c>
      <c r="GN38" s="10" t="s">
        <v>48</v>
      </c>
      <c r="GO38" s="10" t="s">
        <v>48</v>
      </c>
      <c r="GP38" s="10" t="s">
        <v>48</v>
      </c>
      <c r="GQ38" s="10" t="s">
        <v>48</v>
      </c>
      <c r="GR38" s="10" t="s">
        <v>48</v>
      </c>
      <c r="GS38" s="11">
        <v>4</v>
      </c>
      <c r="GT38" s="11">
        <v>0</v>
      </c>
      <c r="GU38" s="11">
        <v>0</v>
      </c>
      <c r="GV38" s="11">
        <v>0</v>
      </c>
      <c r="GW38" s="11">
        <v>0</v>
      </c>
      <c r="GX38" s="11">
        <v>13</v>
      </c>
      <c r="GY38" s="11">
        <v>0</v>
      </c>
      <c r="GZ38" s="11">
        <v>0</v>
      </c>
      <c r="HA38" s="11">
        <v>0</v>
      </c>
      <c r="HB38" s="11">
        <v>0</v>
      </c>
      <c r="HC38" s="11">
        <v>0</v>
      </c>
      <c r="HD38" s="11">
        <v>0</v>
      </c>
      <c r="HE38" s="12">
        <v>1</v>
      </c>
      <c r="HF38" s="12">
        <v>0</v>
      </c>
      <c r="HG38" s="12">
        <v>0</v>
      </c>
      <c r="HH38" s="10">
        <v>0</v>
      </c>
      <c r="HI38" s="12">
        <v>0</v>
      </c>
      <c r="HJ38" s="12">
        <v>0</v>
      </c>
      <c r="HK38" s="12">
        <v>0</v>
      </c>
      <c r="HL38" s="11">
        <v>1</v>
      </c>
      <c r="HM38" s="11">
        <v>0</v>
      </c>
      <c r="HN38" s="11">
        <v>1</v>
      </c>
      <c r="HO38" s="11">
        <v>1</v>
      </c>
      <c r="HP38" s="11">
        <v>0</v>
      </c>
      <c r="HQ38" s="11">
        <v>2</v>
      </c>
      <c r="HR38" s="11">
        <v>0</v>
      </c>
      <c r="HS38" s="12">
        <v>0</v>
      </c>
      <c r="HT38" s="12">
        <v>1</v>
      </c>
      <c r="HU38" s="12">
        <v>0</v>
      </c>
      <c r="HV38" s="10">
        <v>0</v>
      </c>
      <c r="HW38" s="12">
        <v>0</v>
      </c>
      <c r="HX38" s="12">
        <v>4</v>
      </c>
      <c r="HY38" s="12">
        <v>28</v>
      </c>
    </row>
    <row r="39" spans="1:233" s="60" customFormat="1" x14ac:dyDescent="0.2">
      <c r="A39" s="24">
        <v>10</v>
      </c>
      <c r="B39" s="8">
        <v>43918</v>
      </c>
      <c r="C39" s="11" t="s">
        <v>48</v>
      </c>
      <c r="D39" s="11" t="s">
        <v>48</v>
      </c>
      <c r="E39" s="11" t="s">
        <v>48</v>
      </c>
      <c r="F39" s="11" t="s">
        <v>48</v>
      </c>
      <c r="G39" s="11" t="s">
        <v>48</v>
      </c>
      <c r="H39" s="11" t="s">
        <v>48</v>
      </c>
      <c r="I39" s="11" t="s">
        <v>48</v>
      </c>
      <c r="J39" s="11" t="s">
        <v>48</v>
      </c>
      <c r="K39" s="11" t="s">
        <v>48</v>
      </c>
      <c r="L39" s="11" t="s">
        <v>48</v>
      </c>
      <c r="M39" s="11" t="s">
        <v>48</v>
      </c>
      <c r="N39" s="11" t="s">
        <v>48</v>
      </c>
      <c r="O39" s="11" t="s">
        <v>48</v>
      </c>
      <c r="P39" s="11" t="s">
        <v>48</v>
      </c>
      <c r="Q39" s="11" t="s">
        <v>48</v>
      </c>
      <c r="R39" s="11" t="s">
        <v>48</v>
      </c>
      <c r="S39" s="11" t="s">
        <v>48</v>
      </c>
      <c r="T39" s="11" t="s">
        <v>48</v>
      </c>
      <c r="U39" s="11" t="s">
        <v>48</v>
      </c>
      <c r="V39" s="11" t="s">
        <v>48</v>
      </c>
      <c r="W39" s="11" t="s">
        <v>48</v>
      </c>
      <c r="X39" s="11" t="s">
        <v>48</v>
      </c>
      <c r="Y39" s="11" t="s">
        <v>48</v>
      </c>
      <c r="Z39" s="11" t="s">
        <v>48</v>
      </c>
      <c r="AA39" s="11" t="s">
        <v>48</v>
      </c>
      <c r="AB39" s="11" t="s">
        <v>48</v>
      </c>
      <c r="AC39" s="11" t="s">
        <v>48</v>
      </c>
      <c r="AD39" s="11" t="s">
        <v>48</v>
      </c>
      <c r="AE39" s="11" t="s">
        <v>48</v>
      </c>
      <c r="AF39" s="11" t="s">
        <v>48</v>
      </c>
      <c r="AG39" s="11" t="s">
        <v>48</v>
      </c>
      <c r="AH39" s="11" t="s">
        <v>48</v>
      </c>
      <c r="AI39" s="11" t="s">
        <v>48</v>
      </c>
      <c r="AJ39" s="11">
        <v>376</v>
      </c>
      <c r="AK39" s="11">
        <v>6</v>
      </c>
      <c r="AL39" s="12">
        <v>0</v>
      </c>
      <c r="AM39" s="12">
        <v>2</v>
      </c>
      <c r="AN39" s="12">
        <v>0</v>
      </c>
      <c r="AO39" s="10">
        <v>83</v>
      </c>
      <c r="AP39" s="12">
        <v>0</v>
      </c>
      <c r="AQ39" s="12">
        <v>0</v>
      </c>
      <c r="AR39" s="12">
        <v>15</v>
      </c>
      <c r="AS39" s="11">
        <v>1</v>
      </c>
      <c r="AT39" s="11">
        <v>21</v>
      </c>
      <c r="AU39" s="11">
        <v>15</v>
      </c>
      <c r="AV39" s="11">
        <v>48</v>
      </c>
      <c r="AW39" s="11">
        <v>4</v>
      </c>
      <c r="AX39" s="11">
        <v>1</v>
      </c>
      <c r="AY39" s="11">
        <v>0</v>
      </c>
      <c r="AZ39" s="12">
        <v>1</v>
      </c>
      <c r="BA39" s="12">
        <v>16</v>
      </c>
      <c r="BB39" s="12">
        <v>10</v>
      </c>
      <c r="BC39" s="10">
        <v>9</v>
      </c>
      <c r="BD39" s="12">
        <v>9</v>
      </c>
      <c r="BE39" s="12">
        <v>3</v>
      </c>
      <c r="BF39" s="12">
        <v>16</v>
      </c>
      <c r="BG39" s="11">
        <v>7</v>
      </c>
      <c r="BH39" s="11">
        <v>97</v>
      </c>
      <c r="BI39" s="11">
        <v>2</v>
      </c>
      <c r="BJ39" s="11">
        <v>2</v>
      </c>
      <c r="BK39" s="11">
        <v>11</v>
      </c>
      <c r="BL39" s="11">
        <v>1</v>
      </c>
      <c r="BM39" s="11">
        <v>2</v>
      </c>
      <c r="BN39" s="12">
        <v>0</v>
      </c>
      <c r="BO39" s="12">
        <v>101</v>
      </c>
      <c r="BP39" s="12">
        <v>859</v>
      </c>
      <c r="BQ39" s="65" t="s">
        <v>48</v>
      </c>
      <c r="BR39" s="65" t="s">
        <v>48</v>
      </c>
      <c r="BS39" s="65" t="s">
        <v>48</v>
      </c>
      <c r="BT39" s="65" t="s">
        <v>48</v>
      </c>
      <c r="BU39" s="65" t="s">
        <v>48</v>
      </c>
      <c r="BV39" s="65" t="s">
        <v>48</v>
      </c>
      <c r="BW39" s="65" t="s">
        <v>48</v>
      </c>
      <c r="BX39" s="65" t="s">
        <v>48</v>
      </c>
      <c r="BY39" s="65" t="s">
        <v>48</v>
      </c>
      <c r="BZ39" s="65" t="s">
        <v>48</v>
      </c>
      <c r="CA39" s="65" t="s">
        <v>48</v>
      </c>
      <c r="CB39" s="65" t="s">
        <v>48</v>
      </c>
      <c r="CC39" s="65" t="s">
        <v>48</v>
      </c>
      <c r="CD39" s="65" t="s">
        <v>48</v>
      </c>
      <c r="CE39" s="65" t="s">
        <v>48</v>
      </c>
      <c r="CF39" s="65" t="s">
        <v>48</v>
      </c>
      <c r="CG39" s="65" t="s">
        <v>48</v>
      </c>
      <c r="CH39" s="65" t="s">
        <v>48</v>
      </c>
      <c r="CI39" s="65" t="s">
        <v>48</v>
      </c>
      <c r="CJ39" s="65" t="s">
        <v>48</v>
      </c>
      <c r="CK39" s="65" t="s">
        <v>48</v>
      </c>
      <c r="CL39" s="65" t="s">
        <v>48</v>
      </c>
      <c r="CM39" s="65" t="s">
        <v>48</v>
      </c>
      <c r="CN39" s="65" t="s">
        <v>48</v>
      </c>
      <c r="CO39" s="65" t="s">
        <v>48</v>
      </c>
      <c r="CP39" s="65" t="s">
        <v>48</v>
      </c>
      <c r="CQ39" s="65" t="s">
        <v>48</v>
      </c>
      <c r="CR39" s="65" t="s">
        <v>48</v>
      </c>
      <c r="CS39" s="65" t="s">
        <v>48</v>
      </c>
      <c r="CT39" s="65" t="s">
        <v>48</v>
      </c>
      <c r="CU39" s="65" t="s">
        <v>48</v>
      </c>
      <c r="CV39" s="65" t="s">
        <v>48</v>
      </c>
      <c r="CW39" s="65" t="s">
        <v>48</v>
      </c>
      <c r="CX39" s="11" t="s">
        <v>48</v>
      </c>
      <c r="CY39" s="11" t="s">
        <v>48</v>
      </c>
      <c r="CZ39" s="11" t="s">
        <v>48</v>
      </c>
      <c r="DA39" s="11" t="s">
        <v>48</v>
      </c>
      <c r="DB39" s="11" t="s">
        <v>48</v>
      </c>
      <c r="DC39" s="11" t="s">
        <v>48</v>
      </c>
      <c r="DD39" s="11" t="s">
        <v>48</v>
      </c>
      <c r="DE39" s="11" t="s">
        <v>48</v>
      </c>
      <c r="DF39" s="11" t="s">
        <v>48</v>
      </c>
      <c r="DG39" s="11" t="s">
        <v>48</v>
      </c>
      <c r="DH39" s="11" t="s">
        <v>48</v>
      </c>
      <c r="DI39" s="11" t="s">
        <v>48</v>
      </c>
      <c r="DJ39" s="11" t="s">
        <v>48</v>
      </c>
      <c r="DK39" s="11" t="s">
        <v>48</v>
      </c>
      <c r="DL39" s="11" t="s">
        <v>48</v>
      </c>
      <c r="DM39" s="11" t="s">
        <v>48</v>
      </c>
      <c r="DN39" s="11" t="s">
        <v>48</v>
      </c>
      <c r="DO39" s="11" t="s">
        <v>48</v>
      </c>
      <c r="DP39" s="11" t="s">
        <v>48</v>
      </c>
      <c r="DQ39" s="11" t="s">
        <v>48</v>
      </c>
      <c r="DR39" s="11" t="s">
        <v>48</v>
      </c>
      <c r="DS39" s="11" t="s">
        <v>48</v>
      </c>
      <c r="DT39" s="11" t="s">
        <v>48</v>
      </c>
      <c r="DU39" s="11" t="s">
        <v>48</v>
      </c>
      <c r="DV39" s="11" t="s">
        <v>48</v>
      </c>
      <c r="DW39" s="11" t="s">
        <v>48</v>
      </c>
      <c r="DX39" s="11" t="s">
        <v>48</v>
      </c>
      <c r="DY39" s="11" t="s">
        <v>48</v>
      </c>
      <c r="DZ39" s="11" t="s">
        <v>48</v>
      </c>
      <c r="EA39" s="11" t="s">
        <v>48</v>
      </c>
      <c r="EB39" s="11" t="s">
        <v>48</v>
      </c>
      <c r="EC39" s="11" t="s">
        <v>48</v>
      </c>
      <c r="ED39" s="11" t="s">
        <v>48</v>
      </c>
      <c r="EE39" s="10" t="s">
        <v>48</v>
      </c>
      <c r="EF39" s="10" t="s">
        <v>48</v>
      </c>
      <c r="EG39" s="10" t="s">
        <v>48</v>
      </c>
      <c r="EH39" s="10" t="s">
        <v>48</v>
      </c>
      <c r="EI39" s="10" t="s">
        <v>48</v>
      </c>
      <c r="EJ39" s="10" t="s">
        <v>48</v>
      </c>
      <c r="EK39" s="10" t="s">
        <v>48</v>
      </c>
      <c r="EL39" s="10" t="s">
        <v>48</v>
      </c>
      <c r="EM39" s="10" t="s">
        <v>48</v>
      </c>
      <c r="EN39" s="10" t="s">
        <v>48</v>
      </c>
      <c r="EO39" s="10" t="s">
        <v>48</v>
      </c>
      <c r="EP39" s="10" t="s">
        <v>48</v>
      </c>
      <c r="EQ39" s="10" t="s">
        <v>48</v>
      </c>
      <c r="ER39" s="10" t="s">
        <v>48</v>
      </c>
      <c r="ES39" s="10" t="s">
        <v>48</v>
      </c>
      <c r="ET39" s="10" t="s">
        <v>48</v>
      </c>
      <c r="EU39" s="10" t="s">
        <v>48</v>
      </c>
      <c r="EV39" s="10" t="s">
        <v>48</v>
      </c>
      <c r="EW39" s="10" t="s">
        <v>48</v>
      </c>
      <c r="EX39" s="10" t="s">
        <v>48</v>
      </c>
      <c r="EY39" s="10" t="s">
        <v>48</v>
      </c>
      <c r="EZ39" s="10" t="s">
        <v>48</v>
      </c>
      <c r="FA39" s="10" t="s">
        <v>48</v>
      </c>
      <c r="FB39" s="10" t="s">
        <v>48</v>
      </c>
      <c r="FC39" s="10" t="s">
        <v>48</v>
      </c>
      <c r="FD39" s="10" t="s">
        <v>48</v>
      </c>
      <c r="FE39" s="10" t="s">
        <v>48</v>
      </c>
      <c r="FF39" s="10" t="s">
        <v>48</v>
      </c>
      <c r="FG39" s="10" t="s">
        <v>48</v>
      </c>
      <c r="FH39" s="10" t="s">
        <v>48</v>
      </c>
      <c r="FI39" s="10" t="s">
        <v>48</v>
      </c>
      <c r="FJ39" s="10" t="s">
        <v>48</v>
      </c>
      <c r="FK39" s="10" t="s">
        <v>48</v>
      </c>
      <c r="FL39" s="10" t="s">
        <v>48</v>
      </c>
      <c r="FM39" s="10" t="s">
        <v>48</v>
      </c>
      <c r="FN39" s="10" t="s">
        <v>48</v>
      </c>
      <c r="FO39" s="10" t="s">
        <v>48</v>
      </c>
      <c r="FP39" s="10" t="s">
        <v>48</v>
      </c>
      <c r="FQ39" s="10" t="s">
        <v>48</v>
      </c>
      <c r="FR39" s="10" t="s">
        <v>48</v>
      </c>
      <c r="FS39" s="10" t="s">
        <v>48</v>
      </c>
      <c r="FT39" s="10" t="s">
        <v>48</v>
      </c>
      <c r="FU39" s="10" t="s">
        <v>48</v>
      </c>
      <c r="FV39" s="10" t="s">
        <v>48</v>
      </c>
      <c r="FW39" s="10" t="s">
        <v>48</v>
      </c>
      <c r="FX39" s="10" t="s">
        <v>48</v>
      </c>
      <c r="FY39" s="10" t="s">
        <v>48</v>
      </c>
      <c r="FZ39" s="10" t="s">
        <v>48</v>
      </c>
      <c r="GA39" s="10" t="s">
        <v>48</v>
      </c>
      <c r="GB39" s="10" t="s">
        <v>48</v>
      </c>
      <c r="GC39" s="10" t="s">
        <v>48</v>
      </c>
      <c r="GD39" s="10" t="s">
        <v>48</v>
      </c>
      <c r="GE39" s="10" t="s">
        <v>48</v>
      </c>
      <c r="GF39" s="10" t="s">
        <v>48</v>
      </c>
      <c r="GG39" s="10" t="s">
        <v>48</v>
      </c>
      <c r="GH39" s="10" t="s">
        <v>48</v>
      </c>
      <c r="GI39" s="10" t="s">
        <v>48</v>
      </c>
      <c r="GJ39" s="10" t="s">
        <v>48</v>
      </c>
      <c r="GK39" s="10" t="s">
        <v>48</v>
      </c>
      <c r="GL39" s="10" t="s">
        <v>48</v>
      </c>
      <c r="GM39" s="10" t="s">
        <v>48</v>
      </c>
      <c r="GN39" s="10" t="s">
        <v>48</v>
      </c>
      <c r="GO39" s="10" t="s">
        <v>48</v>
      </c>
      <c r="GP39" s="10" t="s">
        <v>48</v>
      </c>
      <c r="GQ39" s="10" t="s">
        <v>48</v>
      </c>
      <c r="GR39" s="10" t="s">
        <v>48</v>
      </c>
      <c r="GS39" s="11">
        <v>5</v>
      </c>
      <c r="GT39" s="11">
        <v>0</v>
      </c>
      <c r="GU39" s="11">
        <v>0</v>
      </c>
      <c r="GV39" s="11">
        <v>0</v>
      </c>
      <c r="GW39" s="11">
        <v>0</v>
      </c>
      <c r="GX39" s="11">
        <v>21</v>
      </c>
      <c r="GY39" s="11">
        <v>0</v>
      </c>
      <c r="GZ39" s="11">
        <v>0</v>
      </c>
      <c r="HA39" s="11">
        <v>0</v>
      </c>
      <c r="HB39" s="11">
        <v>0</v>
      </c>
      <c r="HC39" s="11">
        <v>0</v>
      </c>
      <c r="HD39" s="11">
        <v>0</v>
      </c>
      <c r="HE39" s="12">
        <v>1</v>
      </c>
      <c r="HF39" s="12">
        <v>0</v>
      </c>
      <c r="HG39" s="12">
        <v>0</v>
      </c>
      <c r="HH39" s="10">
        <v>0</v>
      </c>
      <c r="HI39" s="12">
        <v>0</v>
      </c>
      <c r="HJ39" s="12">
        <v>0</v>
      </c>
      <c r="HK39" s="12">
        <v>0</v>
      </c>
      <c r="HL39" s="11">
        <v>1</v>
      </c>
      <c r="HM39" s="11">
        <v>0</v>
      </c>
      <c r="HN39" s="11">
        <v>1</v>
      </c>
      <c r="HO39" s="11">
        <v>2</v>
      </c>
      <c r="HP39" s="11">
        <v>0</v>
      </c>
      <c r="HQ39" s="11">
        <v>2</v>
      </c>
      <c r="HR39" s="11">
        <v>0</v>
      </c>
      <c r="HS39" s="12">
        <v>0</v>
      </c>
      <c r="HT39" s="12">
        <v>1</v>
      </c>
      <c r="HU39" s="12">
        <v>0</v>
      </c>
      <c r="HV39" s="10">
        <v>0</v>
      </c>
      <c r="HW39" s="12">
        <v>0</v>
      </c>
      <c r="HX39" s="12">
        <v>5</v>
      </c>
      <c r="HY39" s="12">
        <v>39</v>
      </c>
    </row>
    <row r="40" spans="1:233" s="60" customFormat="1" x14ac:dyDescent="0.2">
      <c r="A40" s="24">
        <v>11</v>
      </c>
      <c r="B40" s="8">
        <v>43919</v>
      </c>
      <c r="C40" s="11">
        <v>5</v>
      </c>
      <c r="D40" s="11">
        <v>1</v>
      </c>
      <c r="E40" s="11">
        <v>0</v>
      </c>
      <c r="F40" s="11">
        <v>1</v>
      </c>
      <c r="G40" s="11">
        <v>0</v>
      </c>
      <c r="H40" s="11">
        <v>7</v>
      </c>
      <c r="I40" s="11">
        <v>0</v>
      </c>
      <c r="J40" s="11">
        <v>0</v>
      </c>
      <c r="K40" s="11">
        <v>0</v>
      </c>
      <c r="L40" s="11">
        <v>0</v>
      </c>
      <c r="M40" s="11">
        <v>8</v>
      </c>
      <c r="N40" s="11">
        <v>6</v>
      </c>
      <c r="O40" s="11">
        <v>0</v>
      </c>
      <c r="P40" s="11">
        <v>0</v>
      </c>
      <c r="Q40" s="11">
        <v>0</v>
      </c>
      <c r="R40" s="11">
        <v>1</v>
      </c>
      <c r="S40" s="11">
        <v>3</v>
      </c>
      <c r="T40" s="11">
        <v>0</v>
      </c>
      <c r="U40" s="11">
        <v>0</v>
      </c>
      <c r="V40" s="11">
        <v>0</v>
      </c>
      <c r="W40" s="11">
        <v>0</v>
      </c>
      <c r="X40" s="12">
        <v>2</v>
      </c>
      <c r="Y40" s="12">
        <v>1</v>
      </c>
      <c r="Z40" s="12">
        <v>2</v>
      </c>
      <c r="AA40" s="10">
        <v>0</v>
      </c>
      <c r="AB40" s="12">
        <v>0</v>
      </c>
      <c r="AC40" s="12">
        <v>0</v>
      </c>
      <c r="AD40" s="12">
        <v>0</v>
      </c>
      <c r="AE40" s="11">
        <v>0</v>
      </c>
      <c r="AF40" s="11">
        <v>0</v>
      </c>
      <c r="AG40" s="11">
        <v>0</v>
      </c>
      <c r="AH40" s="11">
        <v>5</v>
      </c>
      <c r="AI40" s="11">
        <v>42</v>
      </c>
      <c r="AJ40" s="11">
        <v>381</v>
      </c>
      <c r="AK40" s="11">
        <v>7</v>
      </c>
      <c r="AL40" s="12">
        <v>0</v>
      </c>
      <c r="AM40" s="12">
        <v>3</v>
      </c>
      <c r="AN40" s="12">
        <v>0</v>
      </c>
      <c r="AO40" s="10">
        <v>90</v>
      </c>
      <c r="AP40" s="12">
        <v>0</v>
      </c>
      <c r="AQ40" s="12">
        <v>0</v>
      </c>
      <c r="AR40" s="12">
        <v>15</v>
      </c>
      <c r="AS40" s="11">
        <v>1</v>
      </c>
      <c r="AT40" s="11">
        <v>29</v>
      </c>
      <c r="AU40" s="11">
        <v>21</v>
      </c>
      <c r="AV40" s="11">
        <v>48</v>
      </c>
      <c r="AW40" s="11">
        <v>4</v>
      </c>
      <c r="AX40" s="11">
        <v>1</v>
      </c>
      <c r="AY40" s="11">
        <v>1</v>
      </c>
      <c r="AZ40" s="12">
        <v>4</v>
      </c>
      <c r="BA40" s="12">
        <v>16</v>
      </c>
      <c r="BB40" s="12">
        <v>10</v>
      </c>
      <c r="BC40" s="10">
        <v>9</v>
      </c>
      <c r="BD40" s="12">
        <v>9</v>
      </c>
      <c r="BE40" s="12">
        <v>5</v>
      </c>
      <c r="BF40" s="12">
        <v>17</v>
      </c>
      <c r="BG40" s="11">
        <v>9</v>
      </c>
      <c r="BH40" s="11">
        <v>97</v>
      </c>
      <c r="BI40" s="11">
        <v>2</v>
      </c>
      <c r="BJ40" s="11">
        <v>2</v>
      </c>
      <c r="BK40" s="11">
        <v>11</v>
      </c>
      <c r="BL40" s="11">
        <v>1</v>
      </c>
      <c r="BM40" s="11">
        <v>2</v>
      </c>
      <c r="BN40" s="12">
        <v>0</v>
      </c>
      <c r="BO40" s="12">
        <v>106</v>
      </c>
      <c r="BP40" s="12">
        <v>901</v>
      </c>
      <c r="BQ40" s="65" t="s">
        <v>48</v>
      </c>
      <c r="BR40" s="65" t="s">
        <v>48</v>
      </c>
      <c r="BS40" s="65" t="s">
        <v>48</v>
      </c>
      <c r="BT40" s="65" t="s">
        <v>48</v>
      </c>
      <c r="BU40" s="65" t="s">
        <v>48</v>
      </c>
      <c r="BV40" s="65" t="s">
        <v>48</v>
      </c>
      <c r="BW40" s="65" t="s">
        <v>48</v>
      </c>
      <c r="BX40" s="65" t="s">
        <v>48</v>
      </c>
      <c r="BY40" s="65" t="s">
        <v>48</v>
      </c>
      <c r="BZ40" s="65" t="s">
        <v>48</v>
      </c>
      <c r="CA40" s="65" t="s">
        <v>48</v>
      </c>
      <c r="CB40" s="65" t="s">
        <v>48</v>
      </c>
      <c r="CC40" s="65" t="s">
        <v>48</v>
      </c>
      <c r="CD40" s="65" t="s">
        <v>48</v>
      </c>
      <c r="CE40" s="65" t="s">
        <v>48</v>
      </c>
      <c r="CF40" s="65" t="s">
        <v>48</v>
      </c>
      <c r="CG40" s="65" t="s">
        <v>48</v>
      </c>
      <c r="CH40" s="65" t="s">
        <v>48</v>
      </c>
      <c r="CI40" s="65" t="s">
        <v>48</v>
      </c>
      <c r="CJ40" s="65" t="s">
        <v>48</v>
      </c>
      <c r="CK40" s="65" t="s">
        <v>48</v>
      </c>
      <c r="CL40" s="65" t="s">
        <v>48</v>
      </c>
      <c r="CM40" s="65" t="s">
        <v>48</v>
      </c>
      <c r="CN40" s="65" t="s">
        <v>48</v>
      </c>
      <c r="CO40" s="65" t="s">
        <v>48</v>
      </c>
      <c r="CP40" s="65" t="s">
        <v>48</v>
      </c>
      <c r="CQ40" s="65" t="s">
        <v>48</v>
      </c>
      <c r="CR40" s="65" t="s">
        <v>48</v>
      </c>
      <c r="CS40" s="65" t="s">
        <v>48</v>
      </c>
      <c r="CT40" s="65" t="s">
        <v>48</v>
      </c>
      <c r="CU40" s="65" t="s">
        <v>48</v>
      </c>
      <c r="CV40" s="65" t="s">
        <v>48</v>
      </c>
      <c r="CW40" s="65" t="s">
        <v>48</v>
      </c>
      <c r="CX40" s="11" t="s">
        <v>48</v>
      </c>
      <c r="CY40" s="11" t="s">
        <v>48</v>
      </c>
      <c r="CZ40" s="11" t="s">
        <v>48</v>
      </c>
      <c r="DA40" s="11" t="s">
        <v>48</v>
      </c>
      <c r="DB40" s="11" t="s">
        <v>48</v>
      </c>
      <c r="DC40" s="11" t="s">
        <v>48</v>
      </c>
      <c r="DD40" s="11" t="s">
        <v>48</v>
      </c>
      <c r="DE40" s="11" t="s">
        <v>48</v>
      </c>
      <c r="DF40" s="11" t="s">
        <v>48</v>
      </c>
      <c r="DG40" s="11" t="s">
        <v>48</v>
      </c>
      <c r="DH40" s="11" t="s">
        <v>48</v>
      </c>
      <c r="DI40" s="11" t="s">
        <v>48</v>
      </c>
      <c r="DJ40" s="11" t="s">
        <v>48</v>
      </c>
      <c r="DK40" s="11" t="s">
        <v>48</v>
      </c>
      <c r="DL40" s="11" t="s">
        <v>48</v>
      </c>
      <c r="DM40" s="11" t="s">
        <v>48</v>
      </c>
      <c r="DN40" s="11" t="s">
        <v>48</v>
      </c>
      <c r="DO40" s="11" t="s">
        <v>48</v>
      </c>
      <c r="DP40" s="11" t="s">
        <v>48</v>
      </c>
      <c r="DQ40" s="11" t="s">
        <v>48</v>
      </c>
      <c r="DR40" s="11" t="s">
        <v>48</v>
      </c>
      <c r="DS40" s="11" t="s">
        <v>48</v>
      </c>
      <c r="DT40" s="11" t="s">
        <v>48</v>
      </c>
      <c r="DU40" s="11" t="s">
        <v>48</v>
      </c>
      <c r="DV40" s="11" t="s">
        <v>48</v>
      </c>
      <c r="DW40" s="11" t="s">
        <v>48</v>
      </c>
      <c r="DX40" s="11" t="s">
        <v>48</v>
      </c>
      <c r="DY40" s="11" t="s">
        <v>48</v>
      </c>
      <c r="DZ40" s="11" t="s">
        <v>48</v>
      </c>
      <c r="EA40" s="11" t="s">
        <v>48</v>
      </c>
      <c r="EB40" s="11" t="s">
        <v>48</v>
      </c>
      <c r="EC40" s="11" t="s">
        <v>48</v>
      </c>
      <c r="ED40" s="11" t="s">
        <v>48</v>
      </c>
      <c r="EE40" s="10" t="s">
        <v>48</v>
      </c>
      <c r="EF40" s="10" t="s">
        <v>48</v>
      </c>
      <c r="EG40" s="10" t="s">
        <v>48</v>
      </c>
      <c r="EH40" s="10" t="s">
        <v>48</v>
      </c>
      <c r="EI40" s="10" t="s">
        <v>48</v>
      </c>
      <c r="EJ40" s="10" t="s">
        <v>48</v>
      </c>
      <c r="EK40" s="10" t="s">
        <v>48</v>
      </c>
      <c r="EL40" s="10" t="s">
        <v>48</v>
      </c>
      <c r="EM40" s="10" t="s">
        <v>48</v>
      </c>
      <c r="EN40" s="10" t="s">
        <v>48</v>
      </c>
      <c r="EO40" s="10" t="s">
        <v>48</v>
      </c>
      <c r="EP40" s="10" t="s">
        <v>48</v>
      </c>
      <c r="EQ40" s="10" t="s">
        <v>48</v>
      </c>
      <c r="ER40" s="10" t="s">
        <v>48</v>
      </c>
      <c r="ES40" s="10" t="s">
        <v>48</v>
      </c>
      <c r="ET40" s="10" t="s">
        <v>48</v>
      </c>
      <c r="EU40" s="10" t="s">
        <v>48</v>
      </c>
      <c r="EV40" s="10" t="s">
        <v>48</v>
      </c>
      <c r="EW40" s="10" t="s">
        <v>48</v>
      </c>
      <c r="EX40" s="10" t="s">
        <v>48</v>
      </c>
      <c r="EY40" s="10" t="s">
        <v>48</v>
      </c>
      <c r="EZ40" s="10" t="s">
        <v>48</v>
      </c>
      <c r="FA40" s="10" t="s">
        <v>48</v>
      </c>
      <c r="FB40" s="10" t="s">
        <v>48</v>
      </c>
      <c r="FC40" s="10" t="s">
        <v>48</v>
      </c>
      <c r="FD40" s="10" t="s">
        <v>48</v>
      </c>
      <c r="FE40" s="10" t="s">
        <v>48</v>
      </c>
      <c r="FF40" s="10" t="s">
        <v>48</v>
      </c>
      <c r="FG40" s="10" t="s">
        <v>48</v>
      </c>
      <c r="FH40" s="10" t="s">
        <v>48</v>
      </c>
      <c r="FI40" s="10" t="s">
        <v>48</v>
      </c>
      <c r="FJ40" s="10" t="s">
        <v>48</v>
      </c>
      <c r="FK40" s="10" t="s">
        <v>48</v>
      </c>
      <c r="FL40" s="10" t="s">
        <v>48</v>
      </c>
      <c r="FM40" s="10" t="s">
        <v>48</v>
      </c>
      <c r="FN40" s="10" t="s">
        <v>48</v>
      </c>
      <c r="FO40" s="10" t="s">
        <v>48</v>
      </c>
      <c r="FP40" s="10" t="s">
        <v>48</v>
      </c>
      <c r="FQ40" s="10" t="s">
        <v>48</v>
      </c>
      <c r="FR40" s="10" t="s">
        <v>48</v>
      </c>
      <c r="FS40" s="10" t="s">
        <v>48</v>
      </c>
      <c r="FT40" s="10" t="s">
        <v>48</v>
      </c>
      <c r="FU40" s="10" t="s">
        <v>48</v>
      </c>
      <c r="FV40" s="10" t="s">
        <v>48</v>
      </c>
      <c r="FW40" s="10" t="s">
        <v>48</v>
      </c>
      <c r="FX40" s="10" t="s">
        <v>48</v>
      </c>
      <c r="FY40" s="10" t="s">
        <v>48</v>
      </c>
      <c r="FZ40" s="10" t="s">
        <v>48</v>
      </c>
      <c r="GA40" s="10" t="s">
        <v>48</v>
      </c>
      <c r="GB40" s="10" t="s">
        <v>48</v>
      </c>
      <c r="GC40" s="10" t="s">
        <v>48</v>
      </c>
      <c r="GD40" s="10" t="s">
        <v>48</v>
      </c>
      <c r="GE40" s="10" t="s">
        <v>48</v>
      </c>
      <c r="GF40" s="10" t="s">
        <v>48</v>
      </c>
      <c r="GG40" s="10" t="s">
        <v>48</v>
      </c>
      <c r="GH40" s="10" t="s">
        <v>48</v>
      </c>
      <c r="GI40" s="10" t="s">
        <v>48</v>
      </c>
      <c r="GJ40" s="10" t="s">
        <v>48</v>
      </c>
      <c r="GK40" s="10" t="s">
        <v>48</v>
      </c>
      <c r="GL40" s="10" t="s">
        <v>48</v>
      </c>
      <c r="GM40" s="10" t="s">
        <v>48</v>
      </c>
      <c r="GN40" s="10" t="s">
        <v>48</v>
      </c>
      <c r="GO40" s="10" t="s">
        <v>48</v>
      </c>
      <c r="GP40" s="10" t="s">
        <v>48</v>
      </c>
      <c r="GQ40" s="10" t="s">
        <v>48</v>
      </c>
      <c r="GR40" s="10" t="s">
        <v>48</v>
      </c>
      <c r="GS40" s="11">
        <v>5</v>
      </c>
      <c r="GT40" s="11">
        <v>0</v>
      </c>
      <c r="GU40" s="11">
        <v>0</v>
      </c>
      <c r="GV40" s="11">
        <v>0</v>
      </c>
      <c r="GW40" s="11">
        <v>0</v>
      </c>
      <c r="GX40" s="11">
        <v>22</v>
      </c>
      <c r="GY40" s="11">
        <v>0</v>
      </c>
      <c r="GZ40" s="11">
        <v>0</v>
      </c>
      <c r="HA40" s="11">
        <v>0</v>
      </c>
      <c r="HB40" s="11">
        <v>0</v>
      </c>
      <c r="HC40" s="11">
        <v>0</v>
      </c>
      <c r="HD40" s="11">
        <v>0</v>
      </c>
      <c r="HE40" s="12">
        <v>1</v>
      </c>
      <c r="HF40" s="12">
        <v>0</v>
      </c>
      <c r="HG40" s="12">
        <v>0</v>
      </c>
      <c r="HH40" s="10">
        <v>0</v>
      </c>
      <c r="HI40" s="12">
        <v>0</v>
      </c>
      <c r="HJ40" s="12">
        <v>0</v>
      </c>
      <c r="HK40" s="12">
        <v>0</v>
      </c>
      <c r="HL40" s="11">
        <v>1</v>
      </c>
      <c r="HM40" s="11">
        <v>0</v>
      </c>
      <c r="HN40" s="11">
        <v>1</v>
      </c>
      <c r="HO40" s="11">
        <v>2</v>
      </c>
      <c r="HP40" s="11">
        <v>2</v>
      </c>
      <c r="HQ40" s="11">
        <v>2</v>
      </c>
      <c r="HR40" s="11">
        <v>0</v>
      </c>
      <c r="HS40" s="12">
        <v>0</v>
      </c>
      <c r="HT40" s="12">
        <v>1</v>
      </c>
      <c r="HU40" s="12">
        <v>0</v>
      </c>
      <c r="HV40" s="10">
        <v>0</v>
      </c>
      <c r="HW40" s="12">
        <v>0</v>
      </c>
      <c r="HX40" s="12">
        <v>5</v>
      </c>
      <c r="HY40" s="12">
        <v>42</v>
      </c>
    </row>
    <row r="41" spans="1:233" s="60" customFormat="1" x14ac:dyDescent="0.2">
      <c r="A41" s="24">
        <v>12</v>
      </c>
      <c r="B41" s="8">
        <v>43920</v>
      </c>
      <c r="C41" s="11">
        <v>81</v>
      </c>
      <c r="D41" s="11">
        <v>0</v>
      </c>
      <c r="E41" s="11">
        <v>0</v>
      </c>
      <c r="F41" s="11">
        <v>0</v>
      </c>
      <c r="G41" s="11">
        <v>0</v>
      </c>
      <c r="H41" s="11">
        <v>4</v>
      </c>
      <c r="I41" s="11">
        <v>0</v>
      </c>
      <c r="J41" s="11">
        <v>0</v>
      </c>
      <c r="K41" s="11">
        <v>7</v>
      </c>
      <c r="L41" s="11">
        <v>0</v>
      </c>
      <c r="M41" s="11">
        <v>0</v>
      </c>
      <c r="N41" s="11">
        <v>0</v>
      </c>
      <c r="O41" s="11">
        <v>17</v>
      </c>
      <c r="P41" s="11">
        <v>2</v>
      </c>
      <c r="Q41" s="11">
        <v>0</v>
      </c>
      <c r="R41" s="11">
        <v>0</v>
      </c>
      <c r="S41" s="11">
        <v>0</v>
      </c>
      <c r="T41" s="11">
        <v>12</v>
      </c>
      <c r="U41" s="11">
        <v>1</v>
      </c>
      <c r="V41" s="11">
        <v>3</v>
      </c>
      <c r="W41" s="11">
        <v>4</v>
      </c>
      <c r="X41" s="12">
        <v>0</v>
      </c>
      <c r="Y41" s="12">
        <v>1</v>
      </c>
      <c r="Z41" s="12">
        <v>1</v>
      </c>
      <c r="AA41" s="10">
        <v>25</v>
      </c>
      <c r="AB41" s="12">
        <v>0</v>
      </c>
      <c r="AC41" s="12">
        <v>2</v>
      </c>
      <c r="AD41" s="12">
        <v>8</v>
      </c>
      <c r="AE41" s="11">
        <v>0</v>
      </c>
      <c r="AF41" s="11">
        <v>1</v>
      </c>
      <c r="AG41" s="11">
        <v>0</v>
      </c>
      <c r="AH41" s="11">
        <v>39</v>
      </c>
      <c r="AI41" s="11">
        <v>208</v>
      </c>
      <c r="AJ41" s="11">
        <v>462</v>
      </c>
      <c r="AK41" s="11">
        <v>7</v>
      </c>
      <c r="AL41" s="12">
        <v>0</v>
      </c>
      <c r="AM41" s="12">
        <v>3</v>
      </c>
      <c r="AN41" s="12">
        <v>0</v>
      </c>
      <c r="AO41" s="10">
        <v>94</v>
      </c>
      <c r="AP41" s="12">
        <v>0</v>
      </c>
      <c r="AQ41" s="12">
        <v>0</v>
      </c>
      <c r="AR41" s="12">
        <v>22</v>
      </c>
      <c r="AS41" s="11">
        <v>1</v>
      </c>
      <c r="AT41" s="11">
        <v>29</v>
      </c>
      <c r="AU41" s="11">
        <v>21</v>
      </c>
      <c r="AV41" s="11">
        <v>65</v>
      </c>
      <c r="AW41" s="11">
        <v>6</v>
      </c>
      <c r="AX41" s="11">
        <v>1</v>
      </c>
      <c r="AY41" s="11">
        <v>1</v>
      </c>
      <c r="AZ41" s="12">
        <v>4</v>
      </c>
      <c r="BA41" s="12">
        <v>28</v>
      </c>
      <c r="BB41" s="12">
        <v>11</v>
      </c>
      <c r="BC41" s="10">
        <v>12</v>
      </c>
      <c r="BD41" s="12">
        <v>13</v>
      </c>
      <c r="BE41" s="12">
        <v>5</v>
      </c>
      <c r="BF41" s="12">
        <v>18</v>
      </c>
      <c r="BG41" s="11">
        <v>10</v>
      </c>
      <c r="BH41" s="11">
        <v>122</v>
      </c>
      <c r="BI41" s="11">
        <v>2</v>
      </c>
      <c r="BJ41" s="11">
        <v>4</v>
      </c>
      <c r="BK41" s="11">
        <v>19</v>
      </c>
      <c r="BL41" s="11">
        <v>1</v>
      </c>
      <c r="BM41" s="11">
        <v>3</v>
      </c>
      <c r="BN41" s="12">
        <v>0</v>
      </c>
      <c r="BO41" s="12">
        <v>145</v>
      </c>
      <c r="BP41" s="12">
        <v>1109</v>
      </c>
      <c r="BQ41" s="65" t="s">
        <v>48</v>
      </c>
      <c r="BR41" s="65" t="s">
        <v>48</v>
      </c>
      <c r="BS41" s="65" t="s">
        <v>48</v>
      </c>
      <c r="BT41" s="65" t="s">
        <v>48</v>
      </c>
      <c r="BU41" s="65" t="s">
        <v>48</v>
      </c>
      <c r="BV41" s="65" t="s">
        <v>48</v>
      </c>
      <c r="BW41" s="65" t="s">
        <v>48</v>
      </c>
      <c r="BX41" s="65" t="s">
        <v>48</v>
      </c>
      <c r="BY41" s="65" t="s">
        <v>48</v>
      </c>
      <c r="BZ41" s="65" t="s">
        <v>48</v>
      </c>
      <c r="CA41" s="65" t="s">
        <v>48</v>
      </c>
      <c r="CB41" s="65" t="s">
        <v>48</v>
      </c>
      <c r="CC41" s="65" t="s">
        <v>48</v>
      </c>
      <c r="CD41" s="65" t="s">
        <v>48</v>
      </c>
      <c r="CE41" s="65" t="s">
        <v>48</v>
      </c>
      <c r="CF41" s="65" t="s">
        <v>48</v>
      </c>
      <c r="CG41" s="65" t="s">
        <v>48</v>
      </c>
      <c r="CH41" s="65" t="s">
        <v>48</v>
      </c>
      <c r="CI41" s="65" t="s">
        <v>48</v>
      </c>
      <c r="CJ41" s="65" t="s">
        <v>48</v>
      </c>
      <c r="CK41" s="65" t="s">
        <v>48</v>
      </c>
      <c r="CL41" s="65" t="s">
        <v>48</v>
      </c>
      <c r="CM41" s="65" t="s">
        <v>48</v>
      </c>
      <c r="CN41" s="65" t="s">
        <v>48</v>
      </c>
      <c r="CO41" s="65" t="s">
        <v>48</v>
      </c>
      <c r="CP41" s="65" t="s">
        <v>48</v>
      </c>
      <c r="CQ41" s="65" t="s">
        <v>48</v>
      </c>
      <c r="CR41" s="65" t="s">
        <v>48</v>
      </c>
      <c r="CS41" s="65" t="s">
        <v>48</v>
      </c>
      <c r="CT41" s="65" t="s">
        <v>48</v>
      </c>
      <c r="CU41" s="65" t="s">
        <v>48</v>
      </c>
      <c r="CV41" s="65" t="s">
        <v>48</v>
      </c>
      <c r="CW41" s="65" t="s">
        <v>48</v>
      </c>
      <c r="CX41" s="11" t="s">
        <v>48</v>
      </c>
      <c r="CY41" s="11" t="s">
        <v>48</v>
      </c>
      <c r="CZ41" s="11" t="s">
        <v>48</v>
      </c>
      <c r="DA41" s="11" t="s">
        <v>48</v>
      </c>
      <c r="DB41" s="11" t="s">
        <v>48</v>
      </c>
      <c r="DC41" s="11" t="s">
        <v>48</v>
      </c>
      <c r="DD41" s="11" t="s">
        <v>48</v>
      </c>
      <c r="DE41" s="11" t="s">
        <v>48</v>
      </c>
      <c r="DF41" s="11" t="s">
        <v>48</v>
      </c>
      <c r="DG41" s="11" t="s">
        <v>48</v>
      </c>
      <c r="DH41" s="11" t="s">
        <v>48</v>
      </c>
      <c r="DI41" s="11" t="s">
        <v>48</v>
      </c>
      <c r="DJ41" s="11" t="s">
        <v>48</v>
      </c>
      <c r="DK41" s="11" t="s">
        <v>48</v>
      </c>
      <c r="DL41" s="11" t="s">
        <v>48</v>
      </c>
      <c r="DM41" s="11" t="s">
        <v>48</v>
      </c>
      <c r="DN41" s="11" t="s">
        <v>48</v>
      </c>
      <c r="DO41" s="11" t="s">
        <v>48</v>
      </c>
      <c r="DP41" s="11" t="s">
        <v>48</v>
      </c>
      <c r="DQ41" s="11" t="s">
        <v>48</v>
      </c>
      <c r="DR41" s="11" t="s">
        <v>48</v>
      </c>
      <c r="DS41" s="11" t="s">
        <v>48</v>
      </c>
      <c r="DT41" s="11" t="s">
        <v>48</v>
      </c>
      <c r="DU41" s="11" t="s">
        <v>48</v>
      </c>
      <c r="DV41" s="11" t="s">
        <v>48</v>
      </c>
      <c r="DW41" s="11" t="s">
        <v>48</v>
      </c>
      <c r="DX41" s="11" t="s">
        <v>48</v>
      </c>
      <c r="DY41" s="11" t="s">
        <v>48</v>
      </c>
      <c r="DZ41" s="11" t="s">
        <v>48</v>
      </c>
      <c r="EA41" s="11" t="s">
        <v>48</v>
      </c>
      <c r="EB41" s="11" t="s">
        <v>48</v>
      </c>
      <c r="EC41" s="11" t="s">
        <v>48</v>
      </c>
      <c r="ED41" s="11" t="s">
        <v>48</v>
      </c>
      <c r="EE41" s="10" t="s">
        <v>48</v>
      </c>
      <c r="EF41" s="10" t="s">
        <v>48</v>
      </c>
      <c r="EG41" s="10" t="s">
        <v>48</v>
      </c>
      <c r="EH41" s="10" t="s">
        <v>48</v>
      </c>
      <c r="EI41" s="10" t="s">
        <v>48</v>
      </c>
      <c r="EJ41" s="10" t="s">
        <v>48</v>
      </c>
      <c r="EK41" s="10" t="s">
        <v>48</v>
      </c>
      <c r="EL41" s="10" t="s">
        <v>48</v>
      </c>
      <c r="EM41" s="10" t="s">
        <v>48</v>
      </c>
      <c r="EN41" s="10" t="s">
        <v>48</v>
      </c>
      <c r="EO41" s="10" t="s">
        <v>48</v>
      </c>
      <c r="EP41" s="10" t="s">
        <v>48</v>
      </c>
      <c r="EQ41" s="10" t="s">
        <v>48</v>
      </c>
      <c r="ER41" s="10" t="s">
        <v>48</v>
      </c>
      <c r="ES41" s="10" t="s">
        <v>48</v>
      </c>
      <c r="ET41" s="10" t="s">
        <v>48</v>
      </c>
      <c r="EU41" s="10" t="s">
        <v>48</v>
      </c>
      <c r="EV41" s="10" t="s">
        <v>48</v>
      </c>
      <c r="EW41" s="10" t="s">
        <v>48</v>
      </c>
      <c r="EX41" s="10" t="s">
        <v>48</v>
      </c>
      <c r="EY41" s="10" t="s">
        <v>48</v>
      </c>
      <c r="EZ41" s="10" t="s">
        <v>48</v>
      </c>
      <c r="FA41" s="10" t="s">
        <v>48</v>
      </c>
      <c r="FB41" s="10" t="s">
        <v>48</v>
      </c>
      <c r="FC41" s="10" t="s">
        <v>48</v>
      </c>
      <c r="FD41" s="10" t="s">
        <v>48</v>
      </c>
      <c r="FE41" s="10" t="s">
        <v>48</v>
      </c>
      <c r="FF41" s="10" t="s">
        <v>48</v>
      </c>
      <c r="FG41" s="10" t="s">
        <v>48</v>
      </c>
      <c r="FH41" s="10" t="s">
        <v>48</v>
      </c>
      <c r="FI41" s="10" t="s">
        <v>48</v>
      </c>
      <c r="FJ41" s="10" t="s">
        <v>48</v>
      </c>
      <c r="FK41" s="10" t="s">
        <v>48</v>
      </c>
      <c r="FL41" s="12">
        <v>4</v>
      </c>
      <c r="FM41" s="12">
        <v>0</v>
      </c>
      <c r="FN41" s="12">
        <v>0</v>
      </c>
      <c r="FO41" s="11">
        <v>0</v>
      </c>
      <c r="FP41" s="11">
        <v>0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>
        <v>0</v>
      </c>
      <c r="FW41" s="11">
        <v>0</v>
      </c>
      <c r="FX41" s="11">
        <v>1</v>
      </c>
      <c r="FY41" s="11">
        <v>1</v>
      </c>
      <c r="FZ41" s="11">
        <v>0</v>
      </c>
      <c r="GA41" s="11">
        <v>0</v>
      </c>
      <c r="GB41" s="11">
        <v>0</v>
      </c>
      <c r="GC41" s="11">
        <v>0</v>
      </c>
      <c r="GD41" s="11">
        <v>0</v>
      </c>
      <c r="GE41" s="11">
        <v>0</v>
      </c>
      <c r="GF41" s="11">
        <v>1</v>
      </c>
      <c r="GG41" s="11">
        <v>0</v>
      </c>
      <c r="GH41" s="11">
        <v>1</v>
      </c>
      <c r="GI41" s="11">
        <v>0</v>
      </c>
      <c r="GJ41" s="12">
        <v>0</v>
      </c>
      <c r="GK41" s="12">
        <v>0</v>
      </c>
      <c r="GL41" s="12">
        <v>0</v>
      </c>
      <c r="GM41" s="10">
        <v>1</v>
      </c>
      <c r="GN41" s="12">
        <v>0</v>
      </c>
      <c r="GO41" s="12">
        <v>0</v>
      </c>
      <c r="GP41" s="12">
        <v>0</v>
      </c>
      <c r="GQ41" s="11">
        <v>0</v>
      </c>
      <c r="GR41" s="11">
        <v>9</v>
      </c>
      <c r="GS41" s="11">
        <v>9</v>
      </c>
      <c r="GT41" s="11">
        <v>0</v>
      </c>
      <c r="GU41" s="11">
        <v>0</v>
      </c>
      <c r="GV41" s="11">
        <v>0</v>
      </c>
      <c r="GW41" s="11">
        <v>0</v>
      </c>
      <c r="GX41" s="11">
        <v>22</v>
      </c>
      <c r="GY41" s="11">
        <v>0</v>
      </c>
      <c r="GZ41" s="11">
        <v>0</v>
      </c>
      <c r="HA41" s="11">
        <v>0</v>
      </c>
      <c r="HB41" s="11">
        <v>0</v>
      </c>
      <c r="HC41" s="11">
        <v>0</v>
      </c>
      <c r="HD41" s="11">
        <v>0</v>
      </c>
      <c r="HE41" s="12">
        <v>2</v>
      </c>
      <c r="HF41" s="12">
        <v>1</v>
      </c>
      <c r="HG41" s="12">
        <v>0</v>
      </c>
      <c r="HH41" s="10">
        <v>0</v>
      </c>
      <c r="HI41" s="12">
        <v>0</v>
      </c>
      <c r="HJ41" s="12">
        <v>0</v>
      </c>
      <c r="HK41" s="12">
        <v>0</v>
      </c>
      <c r="HL41" s="11">
        <v>1</v>
      </c>
      <c r="HM41" s="11">
        <v>1</v>
      </c>
      <c r="HN41" s="11">
        <v>2</v>
      </c>
      <c r="HO41" s="11">
        <v>3</v>
      </c>
      <c r="HP41" s="11">
        <v>2</v>
      </c>
      <c r="HQ41" s="11">
        <v>2</v>
      </c>
      <c r="HR41" s="11">
        <v>0</v>
      </c>
      <c r="HS41" s="12">
        <v>0</v>
      </c>
      <c r="HT41" s="12">
        <v>1</v>
      </c>
      <c r="HU41" s="12">
        <v>0</v>
      </c>
      <c r="HV41" s="10">
        <v>0</v>
      </c>
      <c r="HW41" s="12">
        <v>0</v>
      </c>
      <c r="HX41" s="12">
        <v>5</v>
      </c>
      <c r="HY41" s="12">
        <v>51</v>
      </c>
    </row>
    <row r="42" spans="1:233" s="60" customFormat="1" x14ac:dyDescent="0.2">
      <c r="A42" s="24">
        <v>13</v>
      </c>
      <c r="B42" s="8">
        <v>43921</v>
      </c>
      <c r="C42" s="11">
        <v>58</v>
      </c>
      <c r="D42" s="11">
        <v>0</v>
      </c>
      <c r="E42" s="11">
        <v>0</v>
      </c>
      <c r="F42" s="11">
        <v>4</v>
      </c>
      <c r="G42" s="11">
        <v>1</v>
      </c>
      <c r="H42" s="11">
        <v>7</v>
      </c>
      <c r="I42" s="11">
        <v>0</v>
      </c>
      <c r="J42" s="11">
        <v>1</v>
      </c>
      <c r="K42" s="11">
        <v>6</v>
      </c>
      <c r="L42" s="11">
        <v>0</v>
      </c>
      <c r="M42" s="11">
        <v>3</v>
      </c>
      <c r="N42" s="11">
        <v>3</v>
      </c>
      <c r="O42" s="11">
        <v>19</v>
      </c>
      <c r="P42" s="11">
        <v>0</v>
      </c>
      <c r="Q42" s="11">
        <v>1</v>
      </c>
      <c r="R42" s="11">
        <v>0</v>
      </c>
      <c r="S42" s="11">
        <v>0</v>
      </c>
      <c r="T42" s="11">
        <v>0</v>
      </c>
      <c r="U42" s="11">
        <v>4</v>
      </c>
      <c r="V42" s="11">
        <v>1</v>
      </c>
      <c r="W42" s="11">
        <v>8</v>
      </c>
      <c r="X42" s="12">
        <v>2</v>
      </c>
      <c r="Y42" s="12">
        <v>2</v>
      </c>
      <c r="Z42" s="12">
        <v>3</v>
      </c>
      <c r="AA42" s="10">
        <v>16</v>
      </c>
      <c r="AB42" s="12">
        <v>0</v>
      </c>
      <c r="AC42" s="12">
        <v>4</v>
      </c>
      <c r="AD42" s="12">
        <v>8</v>
      </c>
      <c r="AE42" s="11">
        <v>1</v>
      </c>
      <c r="AF42" s="11">
        <v>0</v>
      </c>
      <c r="AG42" s="11">
        <v>0</v>
      </c>
      <c r="AH42" s="11">
        <v>23</v>
      </c>
      <c r="AI42" s="11">
        <v>175</v>
      </c>
      <c r="AJ42" s="11">
        <v>520</v>
      </c>
      <c r="AK42" s="11">
        <v>7</v>
      </c>
      <c r="AL42" s="12">
        <v>0</v>
      </c>
      <c r="AM42" s="12">
        <v>7</v>
      </c>
      <c r="AN42" s="12">
        <v>1</v>
      </c>
      <c r="AO42" s="10">
        <v>101</v>
      </c>
      <c r="AP42" s="12">
        <v>0</v>
      </c>
      <c r="AQ42" s="12">
        <v>1</v>
      </c>
      <c r="AR42" s="12">
        <v>28</v>
      </c>
      <c r="AS42" s="11">
        <v>1</v>
      </c>
      <c r="AT42" s="11">
        <v>32</v>
      </c>
      <c r="AU42" s="11">
        <v>24</v>
      </c>
      <c r="AV42" s="11">
        <v>84</v>
      </c>
      <c r="AW42" s="11">
        <v>6</v>
      </c>
      <c r="AX42" s="11">
        <v>2</v>
      </c>
      <c r="AY42" s="11">
        <v>1</v>
      </c>
      <c r="AZ42" s="12">
        <v>4</v>
      </c>
      <c r="BA42" s="12">
        <v>28</v>
      </c>
      <c r="BB42" s="12">
        <v>15</v>
      </c>
      <c r="BC42" s="10">
        <v>13</v>
      </c>
      <c r="BD42" s="12">
        <v>21</v>
      </c>
      <c r="BE42" s="12">
        <v>7</v>
      </c>
      <c r="BF42" s="12">
        <v>20</v>
      </c>
      <c r="BG42" s="11">
        <v>13</v>
      </c>
      <c r="BH42" s="11">
        <v>138</v>
      </c>
      <c r="BI42" s="11">
        <v>2</v>
      </c>
      <c r="BJ42" s="11">
        <v>8</v>
      </c>
      <c r="BK42" s="11">
        <v>27</v>
      </c>
      <c r="BL42" s="11">
        <v>2</v>
      </c>
      <c r="BM42" s="11">
        <v>3</v>
      </c>
      <c r="BN42" s="12">
        <v>0</v>
      </c>
      <c r="BO42" s="12">
        <v>168</v>
      </c>
      <c r="BP42" s="12">
        <v>1284</v>
      </c>
      <c r="BQ42" s="65" t="s">
        <v>48</v>
      </c>
      <c r="BR42" s="65" t="s">
        <v>48</v>
      </c>
      <c r="BS42" s="65" t="s">
        <v>48</v>
      </c>
      <c r="BT42" s="65" t="s">
        <v>48</v>
      </c>
      <c r="BU42" s="65" t="s">
        <v>48</v>
      </c>
      <c r="BV42" s="65" t="s">
        <v>48</v>
      </c>
      <c r="BW42" s="65" t="s">
        <v>48</v>
      </c>
      <c r="BX42" s="65" t="s">
        <v>48</v>
      </c>
      <c r="BY42" s="65" t="s">
        <v>48</v>
      </c>
      <c r="BZ42" s="65" t="s">
        <v>48</v>
      </c>
      <c r="CA42" s="65" t="s">
        <v>48</v>
      </c>
      <c r="CB42" s="65" t="s">
        <v>48</v>
      </c>
      <c r="CC42" s="65" t="s">
        <v>48</v>
      </c>
      <c r="CD42" s="65" t="s">
        <v>48</v>
      </c>
      <c r="CE42" s="65" t="s">
        <v>48</v>
      </c>
      <c r="CF42" s="65" t="s">
        <v>48</v>
      </c>
      <c r="CG42" s="65" t="s">
        <v>48</v>
      </c>
      <c r="CH42" s="65" t="s">
        <v>48</v>
      </c>
      <c r="CI42" s="65" t="s">
        <v>48</v>
      </c>
      <c r="CJ42" s="65" t="s">
        <v>48</v>
      </c>
      <c r="CK42" s="65" t="s">
        <v>48</v>
      </c>
      <c r="CL42" s="65" t="s">
        <v>48</v>
      </c>
      <c r="CM42" s="65" t="s">
        <v>48</v>
      </c>
      <c r="CN42" s="65" t="s">
        <v>48</v>
      </c>
      <c r="CO42" s="65" t="s">
        <v>48</v>
      </c>
      <c r="CP42" s="65" t="s">
        <v>48</v>
      </c>
      <c r="CQ42" s="65" t="s">
        <v>48</v>
      </c>
      <c r="CR42" s="65" t="s">
        <v>48</v>
      </c>
      <c r="CS42" s="65" t="s">
        <v>48</v>
      </c>
      <c r="CT42" s="65" t="s">
        <v>48</v>
      </c>
      <c r="CU42" s="65" t="s">
        <v>48</v>
      </c>
      <c r="CV42" s="65" t="s">
        <v>48</v>
      </c>
      <c r="CW42" s="65" t="s">
        <v>48</v>
      </c>
      <c r="CX42" s="11" t="s">
        <v>48</v>
      </c>
      <c r="CY42" s="11" t="s">
        <v>48</v>
      </c>
      <c r="CZ42" s="11" t="s">
        <v>48</v>
      </c>
      <c r="DA42" s="11" t="s">
        <v>48</v>
      </c>
      <c r="DB42" s="11" t="s">
        <v>48</v>
      </c>
      <c r="DC42" s="11" t="s">
        <v>48</v>
      </c>
      <c r="DD42" s="11" t="s">
        <v>48</v>
      </c>
      <c r="DE42" s="11" t="s">
        <v>48</v>
      </c>
      <c r="DF42" s="11" t="s">
        <v>48</v>
      </c>
      <c r="DG42" s="11" t="s">
        <v>48</v>
      </c>
      <c r="DH42" s="11" t="s">
        <v>48</v>
      </c>
      <c r="DI42" s="11" t="s">
        <v>48</v>
      </c>
      <c r="DJ42" s="11" t="s">
        <v>48</v>
      </c>
      <c r="DK42" s="11" t="s">
        <v>48</v>
      </c>
      <c r="DL42" s="11" t="s">
        <v>48</v>
      </c>
      <c r="DM42" s="11" t="s">
        <v>48</v>
      </c>
      <c r="DN42" s="11" t="s">
        <v>48</v>
      </c>
      <c r="DO42" s="11" t="s">
        <v>48</v>
      </c>
      <c r="DP42" s="11" t="s">
        <v>48</v>
      </c>
      <c r="DQ42" s="11" t="s">
        <v>48</v>
      </c>
      <c r="DR42" s="11" t="s">
        <v>48</v>
      </c>
      <c r="DS42" s="11" t="s">
        <v>48</v>
      </c>
      <c r="DT42" s="11" t="s">
        <v>48</v>
      </c>
      <c r="DU42" s="11" t="s">
        <v>48</v>
      </c>
      <c r="DV42" s="11" t="s">
        <v>48</v>
      </c>
      <c r="DW42" s="11" t="s">
        <v>48</v>
      </c>
      <c r="DX42" s="11" t="s">
        <v>48</v>
      </c>
      <c r="DY42" s="11" t="s">
        <v>48</v>
      </c>
      <c r="DZ42" s="11" t="s">
        <v>48</v>
      </c>
      <c r="EA42" s="11" t="s">
        <v>48</v>
      </c>
      <c r="EB42" s="11" t="s">
        <v>48</v>
      </c>
      <c r="EC42" s="11" t="s">
        <v>48</v>
      </c>
      <c r="ED42" s="11" t="s">
        <v>48</v>
      </c>
      <c r="EE42" s="10" t="s">
        <v>48</v>
      </c>
      <c r="EF42" s="10" t="s">
        <v>48</v>
      </c>
      <c r="EG42" s="10" t="s">
        <v>48</v>
      </c>
      <c r="EH42" s="10" t="s">
        <v>48</v>
      </c>
      <c r="EI42" s="10" t="s">
        <v>48</v>
      </c>
      <c r="EJ42" s="10" t="s">
        <v>48</v>
      </c>
      <c r="EK42" s="10" t="s">
        <v>48</v>
      </c>
      <c r="EL42" s="10" t="s">
        <v>48</v>
      </c>
      <c r="EM42" s="10" t="s">
        <v>48</v>
      </c>
      <c r="EN42" s="10" t="s">
        <v>48</v>
      </c>
      <c r="EO42" s="10" t="s">
        <v>48</v>
      </c>
      <c r="EP42" s="10" t="s">
        <v>48</v>
      </c>
      <c r="EQ42" s="10" t="s">
        <v>48</v>
      </c>
      <c r="ER42" s="10" t="s">
        <v>48</v>
      </c>
      <c r="ES42" s="10" t="s">
        <v>48</v>
      </c>
      <c r="ET42" s="10" t="s">
        <v>48</v>
      </c>
      <c r="EU42" s="10" t="s">
        <v>48</v>
      </c>
      <c r="EV42" s="10" t="s">
        <v>48</v>
      </c>
      <c r="EW42" s="10" t="s">
        <v>48</v>
      </c>
      <c r="EX42" s="10" t="s">
        <v>48</v>
      </c>
      <c r="EY42" s="10" t="s">
        <v>48</v>
      </c>
      <c r="EZ42" s="10" t="s">
        <v>48</v>
      </c>
      <c r="FA42" s="10" t="s">
        <v>48</v>
      </c>
      <c r="FB42" s="10" t="s">
        <v>48</v>
      </c>
      <c r="FC42" s="10" t="s">
        <v>48</v>
      </c>
      <c r="FD42" s="10" t="s">
        <v>48</v>
      </c>
      <c r="FE42" s="10" t="s">
        <v>48</v>
      </c>
      <c r="FF42" s="10" t="s">
        <v>48</v>
      </c>
      <c r="FG42" s="10" t="s">
        <v>48</v>
      </c>
      <c r="FH42" s="10" t="s">
        <v>48</v>
      </c>
      <c r="FI42" s="10" t="s">
        <v>48</v>
      </c>
      <c r="FJ42" s="10" t="s">
        <v>48</v>
      </c>
      <c r="FK42" s="10" t="s">
        <v>48</v>
      </c>
      <c r="FL42" s="12">
        <v>2</v>
      </c>
      <c r="FM42" s="12">
        <v>0</v>
      </c>
      <c r="FN42" s="12">
        <v>0</v>
      </c>
      <c r="FO42" s="11">
        <v>0</v>
      </c>
      <c r="FP42" s="11">
        <v>0</v>
      </c>
      <c r="FQ42" s="11">
        <v>1</v>
      </c>
      <c r="FR42" s="11">
        <v>0</v>
      </c>
      <c r="FS42" s="11">
        <v>1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1">
        <v>0</v>
      </c>
      <c r="GI42" s="11">
        <v>0</v>
      </c>
      <c r="GJ42" s="12">
        <v>0</v>
      </c>
      <c r="GK42" s="12">
        <v>0</v>
      </c>
      <c r="GL42" s="12">
        <v>0</v>
      </c>
      <c r="GM42" s="10">
        <v>0</v>
      </c>
      <c r="GN42" s="12">
        <v>1</v>
      </c>
      <c r="GO42" s="12">
        <v>0</v>
      </c>
      <c r="GP42" s="12">
        <v>0</v>
      </c>
      <c r="GQ42" s="11">
        <v>1</v>
      </c>
      <c r="GR42" s="11">
        <v>6</v>
      </c>
      <c r="GS42" s="11">
        <v>11</v>
      </c>
      <c r="GT42" s="11">
        <v>0</v>
      </c>
      <c r="GU42" s="11">
        <v>0</v>
      </c>
      <c r="GV42" s="11">
        <v>0</v>
      </c>
      <c r="GW42" s="11">
        <v>0</v>
      </c>
      <c r="GX42" s="11">
        <v>23</v>
      </c>
      <c r="GY42" s="11">
        <v>0</v>
      </c>
      <c r="GZ42" s="11">
        <v>1</v>
      </c>
      <c r="HA42" s="11">
        <v>0</v>
      </c>
      <c r="HB42" s="11">
        <v>0</v>
      </c>
      <c r="HC42" s="11">
        <v>0</v>
      </c>
      <c r="HD42" s="11">
        <v>0</v>
      </c>
      <c r="HE42" s="12">
        <v>2</v>
      </c>
      <c r="HF42" s="12">
        <v>1</v>
      </c>
      <c r="HG42" s="12">
        <v>0</v>
      </c>
      <c r="HH42" s="10">
        <v>0</v>
      </c>
      <c r="HI42" s="12">
        <v>0</v>
      </c>
      <c r="HJ42" s="12">
        <v>0</v>
      </c>
      <c r="HK42" s="12">
        <v>0</v>
      </c>
      <c r="HL42" s="11">
        <v>1</v>
      </c>
      <c r="HM42" s="11">
        <v>1</v>
      </c>
      <c r="HN42" s="11">
        <v>2</v>
      </c>
      <c r="HO42" s="11">
        <v>3</v>
      </c>
      <c r="HP42" s="11">
        <v>2</v>
      </c>
      <c r="HQ42" s="11">
        <v>2</v>
      </c>
      <c r="HR42" s="11">
        <v>0</v>
      </c>
      <c r="HS42" s="12">
        <v>0</v>
      </c>
      <c r="HT42" s="12">
        <v>1</v>
      </c>
      <c r="HU42" s="12">
        <v>1</v>
      </c>
      <c r="HV42" s="10">
        <v>0</v>
      </c>
      <c r="HW42" s="12">
        <v>0</v>
      </c>
      <c r="HX42" s="12">
        <v>6</v>
      </c>
      <c r="HY42" s="12">
        <v>57</v>
      </c>
    </row>
    <row r="43" spans="1:233" s="60" customFormat="1" x14ac:dyDescent="0.2">
      <c r="A43" s="24">
        <v>14</v>
      </c>
      <c r="B43" s="8">
        <v>43922</v>
      </c>
      <c r="C43" s="11">
        <v>15</v>
      </c>
      <c r="D43" s="11">
        <v>0</v>
      </c>
      <c r="E43" s="11">
        <v>0</v>
      </c>
      <c r="F43" s="11">
        <v>4</v>
      </c>
      <c r="G43" s="11">
        <v>0</v>
      </c>
      <c r="H43" s="11">
        <v>9</v>
      </c>
      <c r="I43" s="11">
        <v>0</v>
      </c>
      <c r="J43" s="11">
        <v>0</v>
      </c>
      <c r="K43" s="11">
        <v>0</v>
      </c>
      <c r="L43" s="11">
        <v>0</v>
      </c>
      <c r="M43" s="11">
        <v>3</v>
      </c>
      <c r="N43" s="11">
        <v>4</v>
      </c>
      <c r="O43" s="11">
        <v>4</v>
      </c>
      <c r="P43" s="11">
        <v>2</v>
      </c>
      <c r="Q43" s="11">
        <v>0</v>
      </c>
      <c r="R43" s="11">
        <v>0</v>
      </c>
      <c r="S43" s="11">
        <v>0</v>
      </c>
      <c r="T43" s="11">
        <v>2</v>
      </c>
      <c r="U43" s="11">
        <v>2</v>
      </c>
      <c r="V43" s="11">
        <v>0</v>
      </c>
      <c r="W43" s="11">
        <v>0</v>
      </c>
      <c r="X43" s="12">
        <v>0</v>
      </c>
      <c r="Y43" s="12">
        <v>3</v>
      </c>
      <c r="Z43" s="12">
        <v>4</v>
      </c>
      <c r="AA43" s="10">
        <v>21</v>
      </c>
      <c r="AB43" s="12">
        <v>0</v>
      </c>
      <c r="AC43" s="12">
        <v>0</v>
      </c>
      <c r="AD43" s="12">
        <v>1</v>
      </c>
      <c r="AE43" s="11">
        <v>0</v>
      </c>
      <c r="AF43" s="11">
        <v>0</v>
      </c>
      <c r="AG43" s="11">
        <v>0</v>
      </c>
      <c r="AH43" s="11">
        <v>22</v>
      </c>
      <c r="AI43" s="11">
        <v>96</v>
      </c>
      <c r="AJ43" s="11">
        <v>535</v>
      </c>
      <c r="AK43" s="11">
        <v>7</v>
      </c>
      <c r="AL43" s="12">
        <v>0</v>
      </c>
      <c r="AM43" s="12">
        <v>11</v>
      </c>
      <c r="AN43" s="12">
        <v>1</v>
      </c>
      <c r="AO43" s="10">
        <v>110</v>
      </c>
      <c r="AP43" s="12">
        <v>0</v>
      </c>
      <c r="AQ43" s="12">
        <v>1</v>
      </c>
      <c r="AR43" s="12">
        <v>28</v>
      </c>
      <c r="AS43" s="11">
        <v>1</v>
      </c>
      <c r="AT43" s="11">
        <v>35</v>
      </c>
      <c r="AU43" s="11">
        <v>28</v>
      </c>
      <c r="AV43" s="11">
        <v>88</v>
      </c>
      <c r="AW43" s="11">
        <v>8</v>
      </c>
      <c r="AX43" s="11">
        <v>2</v>
      </c>
      <c r="AY43" s="11">
        <v>1</v>
      </c>
      <c r="AZ43" s="12">
        <v>4</v>
      </c>
      <c r="BA43" s="12">
        <v>30</v>
      </c>
      <c r="BB43" s="12">
        <v>17</v>
      </c>
      <c r="BC43" s="10">
        <v>13</v>
      </c>
      <c r="BD43" s="12">
        <v>21</v>
      </c>
      <c r="BE43" s="12">
        <v>7</v>
      </c>
      <c r="BF43" s="12">
        <v>23</v>
      </c>
      <c r="BG43" s="11">
        <v>17</v>
      </c>
      <c r="BH43" s="11">
        <v>159</v>
      </c>
      <c r="BI43" s="11">
        <v>2</v>
      </c>
      <c r="BJ43" s="11">
        <v>8</v>
      </c>
      <c r="BK43" s="11">
        <v>28</v>
      </c>
      <c r="BL43" s="11">
        <v>2</v>
      </c>
      <c r="BM43" s="11">
        <v>3</v>
      </c>
      <c r="BN43" s="12">
        <v>0</v>
      </c>
      <c r="BO43" s="12">
        <v>190</v>
      </c>
      <c r="BP43" s="12">
        <v>1380</v>
      </c>
      <c r="BQ43" s="65" t="s">
        <v>48</v>
      </c>
      <c r="BR43" s="65" t="s">
        <v>48</v>
      </c>
      <c r="BS43" s="65" t="s">
        <v>48</v>
      </c>
      <c r="BT43" s="65" t="s">
        <v>48</v>
      </c>
      <c r="BU43" s="65" t="s">
        <v>48</v>
      </c>
      <c r="BV43" s="65" t="s">
        <v>48</v>
      </c>
      <c r="BW43" s="65" t="s">
        <v>48</v>
      </c>
      <c r="BX43" s="65" t="s">
        <v>48</v>
      </c>
      <c r="BY43" s="65" t="s">
        <v>48</v>
      </c>
      <c r="BZ43" s="65" t="s">
        <v>48</v>
      </c>
      <c r="CA43" s="65" t="s">
        <v>48</v>
      </c>
      <c r="CB43" s="65" t="s">
        <v>48</v>
      </c>
      <c r="CC43" s="65" t="s">
        <v>48</v>
      </c>
      <c r="CD43" s="65" t="s">
        <v>48</v>
      </c>
      <c r="CE43" s="65" t="s">
        <v>48</v>
      </c>
      <c r="CF43" s="65" t="s">
        <v>48</v>
      </c>
      <c r="CG43" s="65" t="s">
        <v>48</v>
      </c>
      <c r="CH43" s="65" t="s">
        <v>48</v>
      </c>
      <c r="CI43" s="65" t="s">
        <v>48</v>
      </c>
      <c r="CJ43" s="65" t="s">
        <v>48</v>
      </c>
      <c r="CK43" s="65" t="s">
        <v>48</v>
      </c>
      <c r="CL43" s="65" t="s">
        <v>48</v>
      </c>
      <c r="CM43" s="65" t="s">
        <v>48</v>
      </c>
      <c r="CN43" s="65" t="s">
        <v>48</v>
      </c>
      <c r="CO43" s="65" t="s">
        <v>48</v>
      </c>
      <c r="CP43" s="65" t="s">
        <v>48</v>
      </c>
      <c r="CQ43" s="65" t="s">
        <v>48</v>
      </c>
      <c r="CR43" s="65" t="s">
        <v>48</v>
      </c>
      <c r="CS43" s="65" t="s">
        <v>48</v>
      </c>
      <c r="CT43" s="65" t="s">
        <v>48</v>
      </c>
      <c r="CU43" s="65" t="s">
        <v>48</v>
      </c>
      <c r="CV43" s="65" t="s">
        <v>48</v>
      </c>
      <c r="CW43" s="65" t="s">
        <v>48</v>
      </c>
      <c r="CX43" s="11" t="s">
        <v>48</v>
      </c>
      <c r="CY43" s="11" t="s">
        <v>48</v>
      </c>
      <c r="CZ43" s="11" t="s">
        <v>48</v>
      </c>
      <c r="DA43" s="11" t="s">
        <v>48</v>
      </c>
      <c r="DB43" s="11" t="s">
        <v>48</v>
      </c>
      <c r="DC43" s="11" t="s">
        <v>48</v>
      </c>
      <c r="DD43" s="11" t="s">
        <v>48</v>
      </c>
      <c r="DE43" s="11" t="s">
        <v>48</v>
      </c>
      <c r="DF43" s="11" t="s">
        <v>48</v>
      </c>
      <c r="DG43" s="11" t="s">
        <v>48</v>
      </c>
      <c r="DH43" s="11" t="s">
        <v>48</v>
      </c>
      <c r="DI43" s="11" t="s">
        <v>48</v>
      </c>
      <c r="DJ43" s="11" t="s">
        <v>48</v>
      </c>
      <c r="DK43" s="11" t="s">
        <v>48</v>
      </c>
      <c r="DL43" s="11" t="s">
        <v>48</v>
      </c>
      <c r="DM43" s="11" t="s">
        <v>48</v>
      </c>
      <c r="DN43" s="11" t="s">
        <v>48</v>
      </c>
      <c r="DO43" s="11" t="s">
        <v>48</v>
      </c>
      <c r="DP43" s="11" t="s">
        <v>48</v>
      </c>
      <c r="DQ43" s="11" t="s">
        <v>48</v>
      </c>
      <c r="DR43" s="11" t="s">
        <v>48</v>
      </c>
      <c r="DS43" s="11" t="s">
        <v>48</v>
      </c>
      <c r="DT43" s="11" t="s">
        <v>48</v>
      </c>
      <c r="DU43" s="11" t="s">
        <v>48</v>
      </c>
      <c r="DV43" s="11" t="s">
        <v>48</v>
      </c>
      <c r="DW43" s="11" t="s">
        <v>48</v>
      </c>
      <c r="DX43" s="11" t="s">
        <v>48</v>
      </c>
      <c r="DY43" s="11" t="s">
        <v>48</v>
      </c>
      <c r="DZ43" s="11" t="s">
        <v>48</v>
      </c>
      <c r="EA43" s="11" t="s">
        <v>48</v>
      </c>
      <c r="EB43" s="11" t="s">
        <v>48</v>
      </c>
      <c r="EC43" s="11" t="s">
        <v>48</v>
      </c>
      <c r="ED43" s="11" t="s">
        <v>48</v>
      </c>
      <c r="EE43" s="10" t="s">
        <v>48</v>
      </c>
      <c r="EF43" s="10" t="s">
        <v>48</v>
      </c>
      <c r="EG43" s="10" t="s">
        <v>48</v>
      </c>
      <c r="EH43" s="10" t="s">
        <v>48</v>
      </c>
      <c r="EI43" s="10" t="s">
        <v>48</v>
      </c>
      <c r="EJ43" s="10" t="s">
        <v>48</v>
      </c>
      <c r="EK43" s="10" t="s">
        <v>48</v>
      </c>
      <c r="EL43" s="10" t="s">
        <v>48</v>
      </c>
      <c r="EM43" s="10" t="s">
        <v>48</v>
      </c>
      <c r="EN43" s="10" t="s">
        <v>48</v>
      </c>
      <c r="EO43" s="10" t="s">
        <v>48</v>
      </c>
      <c r="EP43" s="10" t="s">
        <v>48</v>
      </c>
      <c r="EQ43" s="10" t="s">
        <v>48</v>
      </c>
      <c r="ER43" s="10" t="s">
        <v>48</v>
      </c>
      <c r="ES43" s="10" t="s">
        <v>48</v>
      </c>
      <c r="ET43" s="10" t="s">
        <v>48</v>
      </c>
      <c r="EU43" s="10" t="s">
        <v>48</v>
      </c>
      <c r="EV43" s="10" t="s">
        <v>48</v>
      </c>
      <c r="EW43" s="10" t="s">
        <v>48</v>
      </c>
      <c r="EX43" s="10" t="s">
        <v>48</v>
      </c>
      <c r="EY43" s="10" t="s">
        <v>48</v>
      </c>
      <c r="EZ43" s="10" t="s">
        <v>48</v>
      </c>
      <c r="FA43" s="10" t="s">
        <v>48</v>
      </c>
      <c r="FB43" s="10" t="s">
        <v>48</v>
      </c>
      <c r="FC43" s="10" t="s">
        <v>48</v>
      </c>
      <c r="FD43" s="10" t="s">
        <v>48</v>
      </c>
      <c r="FE43" s="10" t="s">
        <v>48</v>
      </c>
      <c r="FF43" s="10" t="s">
        <v>48</v>
      </c>
      <c r="FG43" s="10" t="s">
        <v>48</v>
      </c>
      <c r="FH43" s="10" t="s">
        <v>48</v>
      </c>
      <c r="FI43" s="10" t="s">
        <v>48</v>
      </c>
      <c r="FJ43" s="10" t="s">
        <v>48</v>
      </c>
      <c r="FK43" s="10" t="s">
        <v>48</v>
      </c>
      <c r="FL43" s="12">
        <v>0</v>
      </c>
      <c r="FM43" s="12">
        <v>0</v>
      </c>
      <c r="FN43" s="12">
        <v>0</v>
      </c>
      <c r="FO43" s="11">
        <v>0</v>
      </c>
      <c r="FP43" s="11">
        <v>0</v>
      </c>
      <c r="FQ43" s="11">
        <v>1</v>
      </c>
      <c r="FR43" s="11">
        <v>0</v>
      </c>
      <c r="FS43" s="11">
        <v>0</v>
      </c>
      <c r="FT43" s="11">
        <v>0</v>
      </c>
      <c r="FU43" s="11">
        <v>0</v>
      </c>
      <c r="FV43" s="11">
        <v>0</v>
      </c>
      <c r="FW43" s="11">
        <v>0</v>
      </c>
      <c r="FX43" s="11">
        <v>0</v>
      </c>
      <c r="FY43" s="11">
        <v>0</v>
      </c>
      <c r="FZ43" s="11">
        <v>0</v>
      </c>
      <c r="GA43" s="11">
        <v>0</v>
      </c>
      <c r="GB43" s="11">
        <v>0</v>
      </c>
      <c r="GC43" s="11">
        <v>0</v>
      </c>
      <c r="GD43" s="11">
        <v>0</v>
      </c>
      <c r="GE43" s="11">
        <v>0</v>
      </c>
      <c r="GF43" s="11">
        <v>0</v>
      </c>
      <c r="GG43" s="11">
        <v>0</v>
      </c>
      <c r="GH43" s="11">
        <v>0</v>
      </c>
      <c r="GI43" s="11">
        <v>0</v>
      </c>
      <c r="GJ43" s="12">
        <v>0</v>
      </c>
      <c r="GK43" s="12">
        <v>0</v>
      </c>
      <c r="GL43" s="12">
        <v>0</v>
      </c>
      <c r="GM43" s="10">
        <v>1</v>
      </c>
      <c r="GN43" s="12">
        <v>0</v>
      </c>
      <c r="GO43" s="12">
        <v>0</v>
      </c>
      <c r="GP43" s="12">
        <v>0</v>
      </c>
      <c r="GQ43" s="11">
        <v>1</v>
      </c>
      <c r="GR43" s="11">
        <v>3</v>
      </c>
      <c r="GS43" s="11">
        <v>11</v>
      </c>
      <c r="GT43" s="11">
        <v>0</v>
      </c>
      <c r="GU43" s="11">
        <v>0</v>
      </c>
      <c r="GV43" s="11">
        <v>0</v>
      </c>
      <c r="GW43" s="11">
        <v>0</v>
      </c>
      <c r="GX43" s="11">
        <v>24</v>
      </c>
      <c r="GY43" s="11">
        <v>0</v>
      </c>
      <c r="GZ43" s="11">
        <v>0</v>
      </c>
      <c r="HA43" s="11">
        <v>0</v>
      </c>
      <c r="HB43" s="11">
        <v>0</v>
      </c>
      <c r="HC43" s="11">
        <v>0</v>
      </c>
      <c r="HD43" s="11">
        <v>1</v>
      </c>
      <c r="HE43" s="12">
        <v>2</v>
      </c>
      <c r="HF43" s="12">
        <v>1</v>
      </c>
      <c r="HG43" s="12">
        <v>0</v>
      </c>
      <c r="HH43" s="10">
        <v>0</v>
      </c>
      <c r="HI43" s="12">
        <v>0</v>
      </c>
      <c r="HJ43" s="12">
        <v>0</v>
      </c>
      <c r="HK43" s="12">
        <v>0</v>
      </c>
      <c r="HL43" s="11">
        <v>1</v>
      </c>
      <c r="HM43" s="11">
        <v>1</v>
      </c>
      <c r="HN43" s="11">
        <v>2</v>
      </c>
      <c r="HO43" s="11">
        <v>3</v>
      </c>
      <c r="HP43" s="11">
        <v>2</v>
      </c>
      <c r="HQ43" s="11">
        <v>2</v>
      </c>
      <c r="HR43" s="11">
        <v>0</v>
      </c>
      <c r="HS43" s="12">
        <v>0</v>
      </c>
      <c r="HT43" s="12">
        <v>2</v>
      </c>
      <c r="HU43" s="12">
        <v>1</v>
      </c>
      <c r="HV43" s="10">
        <v>0</v>
      </c>
      <c r="HW43" s="12">
        <v>0</v>
      </c>
      <c r="HX43" s="12">
        <v>7</v>
      </c>
      <c r="HY43" s="12">
        <v>60</v>
      </c>
    </row>
    <row r="44" spans="1:233" s="60" customFormat="1" x14ac:dyDescent="0.2">
      <c r="A44" s="24">
        <v>15</v>
      </c>
      <c r="B44" s="8">
        <v>43923</v>
      </c>
      <c r="C44" s="11">
        <v>53</v>
      </c>
      <c r="D44" s="11">
        <v>0</v>
      </c>
      <c r="E44" s="11">
        <v>1</v>
      </c>
      <c r="F44" s="11">
        <v>0</v>
      </c>
      <c r="G44" s="11">
        <v>0</v>
      </c>
      <c r="H44" s="11">
        <v>2</v>
      </c>
      <c r="I44" s="11">
        <v>0</v>
      </c>
      <c r="J44" s="11">
        <v>0</v>
      </c>
      <c r="K44" s="11">
        <v>2</v>
      </c>
      <c r="L44" s="11">
        <v>0</v>
      </c>
      <c r="M44" s="11">
        <v>0</v>
      </c>
      <c r="N44" s="11">
        <v>0</v>
      </c>
      <c r="O44" s="11">
        <v>5</v>
      </c>
      <c r="P44" s="11">
        <v>1</v>
      </c>
      <c r="Q44" s="11">
        <v>0</v>
      </c>
      <c r="R44" s="11">
        <v>0</v>
      </c>
      <c r="S44" s="11">
        <v>0</v>
      </c>
      <c r="T44" s="11">
        <v>3</v>
      </c>
      <c r="U44" s="11">
        <v>0</v>
      </c>
      <c r="V44" s="11">
        <v>2</v>
      </c>
      <c r="W44" s="11">
        <v>1</v>
      </c>
      <c r="X44" s="12">
        <v>1</v>
      </c>
      <c r="Y44" s="12">
        <v>0</v>
      </c>
      <c r="Z44" s="12">
        <v>3</v>
      </c>
      <c r="AA44" s="10">
        <v>17</v>
      </c>
      <c r="AB44" s="12">
        <v>3</v>
      </c>
      <c r="AC44" s="12">
        <v>0</v>
      </c>
      <c r="AD44" s="12">
        <v>0</v>
      </c>
      <c r="AE44" s="11">
        <v>2</v>
      </c>
      <c r="AF44" s="11">
        <v>1</v>
      </c>
      <c r="AG44" s="11">
        <v>0</v>
      </c>
      <c r="AH44" s="11">
        <v>11</v>
      </c>
      <c r="AI44" s="11">
        <v>108</v>
      </c>
      <c r="AJ44" s="11">
        <v>588</v>
      </c>
      <c r="AK44" s="11">
        <v>7</v>
      </c>
      <c r="AL44" s="12">
        <v>1</v>
      </c>
      <c r="AM44" s="12">
        <v>11</v>
      </c>
      <c r="AN44" s="12">
        <v>1</v>
      </c>
      <c r="AO44" s="10">
        <v>112</v>
      </c>
      <c r="AP44" s="12">
        <v>0</v>
      </c>
      <c r="AQ44" s="12">
        <v>1</v>
      </c>
      <c r="AR44" s="12">
        <v>30</v>
      </c>
      <c r="AS44" s="11">
        <v>1</v>
      </c>
      <c r="AT44" s="11">
        <v>35</v>
      </c>
      <c r="AU44" s="11">
        <v>28</v>
      </c>
      <c r="AV44" s="11">
        <v>93</v>
      </c>
      <c r="AW44" s="11">
        <v>9</v>
      </c>
      <c r="AX44" s="11">
        <v>2</v>
      </c>
      <c r="AY44" s="11">
        <v>1</v>
      </c>
      <c r="AZ44" s="12">
        <v>4</v>
      </c>
      <c r="BA44" s="12">
        <v>33</v>
      </c>
      <c r="BB44" s="12">
        <v>17</v>
      </c>
      <c r="BC44" s="10">
        <v>15</v>
      </c>
      <c r="BD44" s="12">
        <v>22</v>
      </c>
      <c r="BE44" s="12">
        <v>8</v>
      </c>
      <c r="BF44" s="12">
        <v>23</v>
      </c>
      <c r="BG44" s="11">
        <v>20</v>
      </c>
      <c r="BH44" s="11">
        <v>176</v>
      </c>
      <c r="BI44" s="11">
        <v>5</v>
      </c>
      <c r="BJ44" s="11">
        <v>8</v>
      </c>
      <c r="BK44" s="11">
        <v>28</v>
      </c>
      <c r="BL44" s="11">
        <v>4</v>
      </c>
      <c r="BM44" s="11">
        <v>4</v>
      </c>
      <c r="BN44" s="12">
        <v>0</v>
      </c>
      <c r="BO44" s="12">
        <v>201</v>
      </c>
      <c r="BP44" s="12">
        <v>1488</v>
      </c>
      <c r="BQ44" s="65" t="s">
        <v>48</v>
      </c>
      <c r="BR44" s="65" t="s">
        <v>48</v>
      </c>
      <c r="BS44" s="65" t="s">
        <v>48</v>
      </c>
      <c r="BT44" s="65" t="s">
        <v>48</v>
      </c>
      <c r="BU44" s="65" t="s">
        <v>48</v>
      </c>
      <c r="BV44" s="65" t="s">
        <v>48</v>
      </c>
      <c r="BW44" s="65" t="s">
        <v>48</v>
      </c>
      <c r="BX44" s="65" t="s">
        <v>48</v>
      </c>
      <c r="BY44" s="65" t="s">
        <v>48</v>
      </c>
      <c r="BZ44" s="65" t="s">
        <v>48</v>
      </c>
      <c r="CA44" s="65" t="s">
        <v>48</v>
      </c>
      <c r="CB44" s="65" t="s">
        <v>48</v>
      </c>
      <c r="CC44" s="65" t="s">
        <v>48</v>
      </c>
      <c r="CD44" s="65" t="s">
        <v>48</v>
      </c>
      <c r="CE44" s="65" t="s">
        <v>48</v>
      </c>
      <c r="CF44" s="65" t="s">
        <v>48</v>
      </c>
      <c r="CG44" s="65" t="s">
        <v>48</v>
      </c>
      <c r="CH44" s="65" t="s">
        <v>48</v>
      </c>
      <c r="CI44" s="65" t="s">
        <v>48</v>
      </c>
      <c r="CJ44" s="65" t="s">
        <v>48</v>
      </c>
      <c r="CK44" s="65" t="s">
        <v>48</v>
      </c>
      <c r="CL44" s="65" t="s">
        <v>48</v>
      </c>
      <c r="CM44" s="65" t="s">
        <v>48</v>
      </c>
      <c r="CN44" s="65" t="s">
        <v>48</v>
      </c>
      <c r="CO44" s="65" t="s">
        <v>48</v>
      </c>
      <c r="CP44" s="65" t="s">
        <v>48</v>
      </c>
      <c r="CQ44" s="65" t="s">
        <v>48</v>
      </c>
      <c r="CR44" s="65" t="s">
        <v>48</v>
      </c>
      <c r="CS44" s="65" t="s">
        <v>48</v>
      </c>
      <c r="CT44" s="65" t="s">
        <v>48</v>
      </c>
      <c r="CU44" s="65" t="s">
        <v>48</v>
      </c>
      <c r="CV44" s="65" t="s">
        <v>48</v>
      </c>
      <c r="CW44" s="65" t="s">
        <v>48</v>
      </c>
      <c r="CX44" s="11" t="s">
        <v>48</v>
      </c>
      <c r="CY44" s="11" t="s">
        <v>48</v>
      </c>
      <c r="CZ44" s="11" t="s">
        <v>48</v>
      </c>
      <c r="DA44" s="11" t="s">
        <v>48</v>
      </c>
      <c r="DB44" s="11" t="s">
        <v>48</v>
      </c>
      <c r="DC44" s="11" t="s">
        <v>48</v>
      </c>
      <c r="DD44" s="11" t="s">
        <v>48</v>
      </c>
      <c r="DE44" s="11" t="s">
        <v>48</v>
      </c>
      <c r="DF44" s="11" t="s">
        <v>48</v>
      </c>
      <c r="DG44" s="11" t="s">
        <v>48</v>
      </c>
      <c r="DH44" s="11" t="s">
        <v>48</v>
      </c>
      <c r="DI44" s="11" t="s">
        <v>48</v>
      </c>
      <c r="DJ44" s="11" t="s">
        <v>48</v>
      </c>
      <c r="DK44" s="11" t="s">
        <v>48</v>
      </c>
      <c r="DL44" s="11" t="s">
        <v>48</v>
      </c>
      <c r="DM44" s="11" t="s">
        <v>48</v>
      </c>
      <c r="DN44" s="11" t="s">
        <v>48</v>
      </c>
      <c r="DO44" s="11" t="s">
        <v>48</v>
      </c>
      <c r="DP44" s="11" t="s">
        <v>48</v>
      </c>
      <c r="DQ44" s="11" t="s">
        <v>48</v>
      </c>
      <c r="DR44" s="11" t="s">
        <v>48</v>
      </c>
      <c r="DS44" s="11" t="s">
        <v>48</v>
      </c>
      <c r="DT44" s="11" t="s">
        <v>48</v>
      </c>
      <c r="DU44" s="11" t="s">
        <v>48</v>
      </c>
      <c r="DV44" s="11" t="s">
        <v>48</v>
      </c>
      <c r="DW44" s="11" t="s">
        <v>48</v>
      </c>
      <c r="DX44" s="11" t="s">
        <v>48</v>
      </c>
      <c r="DY44" s="11" t="s">
        <v>48</v>
      </c>
      <c r="DZ44" s="11" t="s">
        <v>48</v>
      </c>
      <c r="EA44" s="11" t="s">
        <v>48</v>
      </c>
      <c r="EB44" s="11" t="s">
        <v>48</v>
      </c>
      <c r="EC44" s="11" t="s">
        <v>48</v>
      </c>
      <c r="ED44" s="11" t="s">
        <v>48</v>
      </c>
      <c r="EE44" s="10" t="s">
        <v>48</v>
      </c>
      <c r="EF44" s="10" t="s">
        <v>48</v>
      </c>
      <c r="EG44" s="10" t="s">
        <v>48</v>
      </c>
      <c r="EH44" s="10" t="s">
        <v>48</v>
      </c>
      <c r="EI44" s="10" t="s">
        <v>48</v>
      </c>
      <c r="EJ44" s="10" t="s">
        <v>48</v>
      </c>
      <c r="EK44" s="10" t="s">
        <v>48</v>
      </c>
      <c r="EL44" s="10" t="s">
        <v>48</v>
      </c>
      <c r="EM44" s="10" t="s">
        <v>48</v>
      </c>
      <c r="EN44" s="10" t="s">
        <v>48</v>
      </c>
      <c r="EO44" s="10" t="s">
        <v>48</v>
      </c>
      <c r="EP44" s="10" t="s">
        <v>48</v>
      </c>
      <c r="EQ44" s="10" t="s">
        <v>48</v>
      </c>
      <c r="ER44" s="10" t="s">
        <v>48</v>
      </c>
      <c r="ES44" s="10" t="s">
        <v>48</v>
      </c>
      <c r="ET44" s="10" t="s">
        <v>48</v>
      </c>
      <c r="EU44" s="10" t="s">
        <v>48</v>
      </c>
      <c r="EV44" s="10" t="s">
        <v>48</v>
      </c>
      <c r="EW44" s="10" t="s">
        <v>48</v>
      </c>
      <c r="EX44" s="10" t="s">
        <v>48</v>
      </c>
      <c r="EY44" s="10" t="s">
        <v>48</v>
      </c>
      <c r="EZ44" s="10" t="s">
        <v>48</v>
      </c>
      <c r="FA44" s="10" t="s">
        <v>48</v>
      </c>
      <c r="FB44" s="10" t="s">
        <v>48</v>
      </c>
      <c r="FC44" s="10" t="s">
        <v>48</v>
      </c>
      <c r="FD44" s="10" t="s">
        <v>48</v>
      </c>
      <c r="FE44" s="10" t="s">
        <v>48</v>
      </c>
      <c r="FF44" s="10" t="s">
        <v>48</v>
      </c>
      <c r="FG44" s="10" t="s">
        <v>48</v>
      </c>
      <c r="FH44" s="10" t="s">
        <v>48</v>
      </c>
      <c r="FI44" s="10" t="s">
        <v>48</v>
      </c>
      <c r="FJ44" s="10" t="s">
        <v>48</v>
      </c>
      <c r="FK44" s="10" t="s">
        <v>48</v>
      </c>
      <c r="FL44" s="12">
        <v>0</v>
      </c>
      <c r="FM44" s="12">
        <v>0</v>
      </c>
      <c r="FN44" s="12">
        <v>0</v>
      </c>
      <c r="FO44" s="11">
        <v>0</v>
      </c>
      <c r="FP44" s="11">
        <v>0</v>
      </c>
      <c r="FQ44" s="11">
        <v>0</v>
      </c>
      <c r="FR44" s="11">
        <v>0</v>
      </c>
      <c r="FS44" s="11">
        <v>0</v>
      </c>
      <c r="FT44" s="11">
        <v>1</v>
      </c>
      <c r="FU44" s="11">
        <v>0</v>
      </c>
      <c r="FV44" s="11">
        <v>1</v>
      </c>
      <c r="FW44" s="11">
        <v>0</v>
      </c>
      <c r="FX44" s="11">
        <v>1</v>
      </c>
      <c r="FY44" s="11">
        <v>0</v>
      </c>
      <c r="FZ44" s="11">
        <v>0</v>
      </c>
      <c r="GA44" s="11">
        <v>0</v>
      </c>
      <c r="GB44" s="11">
        <v>0</v>
      </c>
      <c r="GC44" s="11">
        <v>0</v>
      </c>
      <c r="GD44" s="11">
        <v>0</v>
      </c>
      <c r="GE44" s="11">
        <v>0</v>
      </c>
      <c r="GF44" s="11">
        <v>0</v>
      </c>
      <c r="GG44" s="11">
        <v>1</v>
      </c>
      <c r="GH44" s="11">
        <v>0</v>
      </c>
      <c r="GI44" s="11">
        <v>0</v>
      </c>
      <c r="GJ44" s="12">
        <v>3</v>
      </c>
      <c r="GK44" s="12">
        <v>0</v>
      </c>
      <c r="GL44" s="12">
        <v>0</v>
      </c>
      <c r="GM44" s="10">
        <v>0</v>
      </c>
      <c r="GN44" s="12">
        <v>0</v>
      </c>
      <c r="GO44" s="12">
        <v>0</v>
      </c>
      <c r="GP44" s="12">
        <v>0</v>
      </c>
      <c r="GQ44" s="11">
        <v>1</v>
      </c>
      <c r="GR44" s="11">
        <v>8</v>
      </c>
      <c r="GS44" s="11">
        <v>11</v>
      </c>
      <c r="GT44" s="11">
        <v>0</v>
      </c>
      <c r="GU44" s="11">
        <v>0</v>
      </c>
      <c r="GV44" s="11">
        <v>0</v>
      </c>
      <c r="GW44" s="11">
        <v>0</v>
      </c>
      <c r="GX44" s="11">
        <v>24</v>
      </c>
      <c r="GY44" s="11">
        <v>0</v>
      </c>
      <c r="GZ44" s="11">
        <v>0</v>
      </c>
      <c r="HA44" s="11">
        <v>1</v>
      </c>
      <c r="HB44" s="11">
        <v>0</v>
      </c>
      <c r="HC44" s="11">
        <v>1</v>
      </c>
      <c r="HD44" s="11">
        <v>1</v>
      </c>
      <c r="HE44" s="12">
        <v>3</v>
      </c>
      <c r="HF44" s="12">
        <v>1</v>
      </c>
      <c r="HG44" s="12">
        <v>0</v>
      </c>
      <c r="HH44" s="10">
        <v>0</v>
      </c>
      <c r="HI44" s="12">
        <v>0</v>
      </c>
      <c r="HJ44" s="12">
        <v>0</v>
      </c>
      <c r="HK44" s="12">
        <v>0</v>
      </c>
      <c r="HL44" s="11">
        <v>1</v>
      </c>
      <c r="HM44" s="11">
        <v>1</v>
      </c>
      <c r="HN44" s="11">
        <v>3</v>
      </c>
      <c r="HO44" s="11">
        <v>3</v>
      </c>
      <c r="HP44" s="11">
        <v>2</v>
      </c>
      <c r="HQ44" s="11">
        <v>5</v>
      </c>
      <c r="HR44" s="11">
        <v>0</v>
      </c>
      <c r="HS44" s="12">
        <v>0</v>
      </c>
      <c r="HT44" s="12">
        <v>2</v>
      </c>
      <c r="HU44" s="12">
        <v>1</v>
      </c>
      <c r="HV44" s="10">
        <v>0</v>
      </c>
      <c r="HW44" s="12">
        <v>0</v>
      </c>
      <c r="HX44" s="12">
        <v>8</v>
      </c>
      <c r="HY44" s="12">
        <v>68</v>
      </c>
    </row>
    <row r="45" spans="1:233" s="60" customFormat="1" x14ac:dyDescent="0.2">
      <c r="A45" s="24">
        <v>16</v>
      </c>
      <c r="B45" s="8">
        <v>43924</v>
      </c>
      <c r="C45" s="11">
        <v>36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2</v>
      </c>
      <c r="L45" s="11">
        <v>0</v>
      </c>
      <c r="M45" s="11">
        <v>0</v>
      </c>
      <c r="N45" s="11">
        <v>1</v>
      </c>
      <c r="O45" s="11">
        <v>3</v>
      </c>
      <c r="P45" s="11">
        <v>1</v>
      </c>
      <c r="Q45" s="11">
        <v>0</v>
      </c>
      <c r="R45" s="11">
        <v>0</v>
      </c>
      <c r="S45" s="11">
        <v>1</v>
      </c>
      <c r="T45" s="11">
        <v>1</v>
      </c>
      <c r="U45" s="11">
        <v>1</v>
      </c>
      <c r="V45" s="11">
        <v>0</v>
      </c>
      <c r="W45" s="11">
        <v>2</v>
      </c>
      <c r="X45" s="12">
        <v>0</v>
      </c>
      <c r="Y45" s="12">
        <v>0</v>
      </c>
      <c r="Z45" s="12">
        <v>0</v>
      </c>
      <c r="AA45" s="10">
        <v>17</v>
      </c>
      <c r="AB45" s="12">
        <v>0</v>
      </c>
      <c r="AC45" s="12">
        <v>2</v>
      </c>
      <c r="AD45" s="12">
        <v>0</v>
      </c>
      <c r="AE45" s="11">
        <v>0</v>
      </c>
      <c r="AF45" s="11">
        <v>0</v>
      </c>
      <c r="AG45" s="11">
        <v>0</v>
      </c>
      <c r="AH45" s="11">
        <v>23</v>
      </c>
      <c r="AI45" s="11">
        <v>90</v>
      </c>
      <c r="AJ45" s="11">
        <v>624</v>
      </c>
      <c r="AK45" s="11">
        <v>7</v>
      </c>
      <c r="AL45" s="12">
        <v>1</v>
      </c>
      <c r="AM45" s="12">
        <v>11</v>
      </c>
      <c r="AN45" s="12">
        <v>1</v>
      </c>
      <c r="AO45" s="10">
        <v>112</v>
      </c>
      <c r="AP45" s="12">
        <v>0</v>
      </c>
      <c r="AQ45" s="12">
        <v>1</v>
      </c>
      <c r="AR45" s="12">
        <v>32</v>
      </c>
      <c r="AS45" s="11">
        <v>1</v>
      </c>
      <c r="AT45" s="11">
        <v>35</v>
      </c>
      <c r="AU45" s="11">
        <v>29</v>
      </c>
      <c r="AV45" s="11">
        <v>96</v>
      </c>
      <c r="AW45" s="11">
        <v>10</v>
      </c>
      <c r="AX45" s="11">
        <v>2</v>
      </c>
      <c r="AY45" s="11">
        <v>1</v>
      </c>
      <c r="AZ45" s="12">
        <v>5</v>
      </c>
      <c r="BA45" s="12">
        <v>34</v>
      </c>
      <c r="BB45" s="12">
        <v>18</v>
      </c>
      <c r="BC45" s="10">
        <v>15</v>
      </c>
      <c r="BD45" s="12">
        <v>24</v>
      </c>
      <c r="BE45" s="12">
        <v>8</v>
      </c>
      <c r="BF45" s="12">
        <v>23</v>
      </c>
      <c r="BG45" s="11">
        <v>20</v>
      </c>
      <c r="BH45" s="11">
        <v>193</v>
      </c>
      <c r="BI45" s="11">
        <v>5</v>
      </c>
      <c r="BJ45" s="11">
        <v>10</v>
      </c>
      <c r="BK45" s="11">
        <v>28</v>
      </c>
      <c r="BL45" s="11">
        <v>4</v>
      </c>
      <c r="BM45" s="11">
        <v>4</v>
      </c>
      <c r="BN45" s="12">
        <v>0</v>
      </c>
      <c r="BO45" s="12">
        <v>224</v>
      </c>
      <c r="BP45" s="12">
        <v>1578</v>
      </c>
      <c r="BQ45" s="65" t="s">
        <v>48</v>
      </c>
      <c r="BR45" s="65" t="s">
        <v>48</v>
      </c>
      <c r="BS45" s="65" t="s">
        <v>48</v>
      </c>
      <c r="BT45" s="65" t="s">
        <v>48</v>
      </c>
      <c r="BU45" s="65" t="s">
        <v>48</v>
      </c>
      <c r="BV45" s="65" t="s">
        <v>48</v>
      </c>
      <c r="BW45" s="65" t="s">
        <v>48</v>
      </c>
      <c r="BX45" s="65" t="s">
        <v>48</v>
      </c>
      <c r="BY45" s="65" t="s">
        <v>48</v>
      </c>
      <c r="BZ45" s="65" t="s">
        <v>48</v>
      </c>
      <c r="CA45" s="65" t="s">
        <v>48</v>
      </c>
      <c r="CB45" s="65" t="s">
        <v>48</v>
      </c>
      <c r="CC45" s="65" t="s">
        <v>48</v>
      </c>
      <c r="CD45" s="65" t="s">
        <v>48</v>
      </c>
      <c r="CE45" s="65" t="s">
        <v>48</v>
      </c>
      <c r="CF45" s="65" t="s">
        <v>48</v>
      </c>
      <c r="CG45" s="65" t="s">
        <v>48</v>
      </c>
      <c r="CH45" s="65" t="s">
        <v>48</v>
      </c>
      <c r="CI45" s="65" t="s">
        <v>48</v>
      </c>
      <c r="CJ45" s="65" t="s">
        <v>48</v>
      </c>
      <c r="CK45" s="65" t="s">
        <v>48</v>
      </c>
      <c r="CL45" s="65" t="s">
        <v>48</v>
      </c>
      <c r="CM45" s="65" t="s">
        <v>48</v>
      </c>
      <c r="CN45" s="65" t="s">
        <v>48</v>
      </c>
      <c r="CO45" s="65" t="s">
        <v>48</v>
      </c>
      <c r="CP45" s="65" t="s">
        <v>48</v>
      </c>
      <c r="CQ45" s="65" t="s">
        <v>48</v>
      </c>
      <c r="CR45" s="65" t="s">
        <v>48</v>
      </c>
      <c r="CS45" s="65" t="s">
        <v>48</v>
      </c>
      <c r="CT45" s="65" t="s">
        <v>48</v>
      </c>
      <c r="CU45" s="65" t="s">
        <v>48</v>
      </c>
      <c r="CV45" s="65" t="s">
        <v>48</v>
      </c>
      <c r="CW45" s="65" t="s">
        <v>48</v>
      </c>
      <c r="CX45" s="11" t="s">
        <v>48</v>
      </c>
      <c r="CY45" s="11" t="s">
        <v>48</v>
      </c>
      <c r="CZ45" s="11" t="s">
        <v>48</v>
      </c>
      <c r="DA45" s="11" t="s">
        <v>48</v>
      </c>
      <c r="DB45" s="11" t="s">
        <v>48</v>
      </c>
      <c r="DC45" s="11" t="s">
        <v>48</v>
      </c>
      <c r="DD45" s="11" t="s">
        <v>48</v>
      </c>
      <c r="DE45" s="11" t="s">
        <v>48</v>
      </c>
      <c r="DF45" s="11" t="s">
        <v>48</v>
      </c>
      <c r="DG45" s="11" t="s">
        <v>48</v>
      </c>
      <c r="DH45" s="11" t="s">
        <v>48</v>
      </c>
      <c r="DI45" s="11" t="s">
        <v>48</v>
      </c>
      <c r="DJ45" s="11" t="s">
        <v>48</v>
      </c>
      <c r="DK45" s="11" t="s">
        <v>48</v>
      </c>
      <c r="DL45" s="11" t="s">
        <v>48</v>
      </c>
      <c r="DM45" s="11" t="s">
        <v>48</v>
      </c>
      <c r="DN45" s="11" t="s">
        <v>48</v>
      </c>
      <c r="DO45" s="11" t="s">
        <v>48</v>
      </c>
      <c r="DP45" s="11" t="s">
        <v>48</v>
      </c>
      <c r="DQ45" s="11" t="s">
        <v>48</v>
      </c>
      <c r="DR45" s="11" t="s">
        <v>48</v>
      </c>
      <c r="DS45" s="11" t="s">
        <v>48</v>
      </c>
      <c r="DT45" s="11" t="s">
        <v>48</v>
      </c>
      <c r="DU45" s="11" t="s">
        <v>48</v>
      </c>
      <c r="DV45" s="11" t="s">
        <v>48</v>
      </c>
      <c r="DW45" s="11" t="s">
        <v>48</v>
      </c>
      <c r="DX45" s="11" t="s">
        <v>48</v>
      </c>
      <c r="DY45" s="11" t="s">
        <v>48</v>
      </c>
      <c r="DZ45" s="11" t="s">
        <v>48</v>
      </c>
      <c r="EA45" s="11" t="s">
        <v>48</v>
      </c>
      <c r="EB45" s="11" t="s">
        <v>48</v>
      </c>
      <c r="EC45" s="11" t="s">
        <v>48</v>
      </c>
      <c r="ED45" s="11" t="s">
        <v>48</v>
      </c>
      <c r="EE45" s="10" t="s">
        <v>48</v>
      </c>
      <c r="EF45" s="10" t="s">
        <v>48</v>
      </c>
      <c r="EG45" s="10" t="s">
        <v>48</v>
      </c>
      <c r="EH45" s="10" t="s">
        <v>48</v>
      </c>
      <c r="EI45" s="10" t="s">
        <v>48</v>
      </c>
      <c r="EJ45" s="10" t="s">
        <v>48</v>
      </c>
      <c r="EK45" s="10" t="s">
        <v>48</v>
      </c>
      <c r="EL45" s="10" t="s">
        <v>48</v>
      </c>
      <c r="EM45" s="10" t="s">
        <v>48</v>
      </c>
      <c r="EN45" s="10" t="s">
        <v>48</v>
      </c>
      <c r="EO45" s="10" t="s">
        <v>48</v>
      </c>
      <c r="EP45" s="10" t="s">
        <v>48</v>
      </c>
      <c r="EQ45" s="10" t="s">
        <v>48</v>
      </c>
      <c r="ER45" s="10" t="s">
        <v>48</v>
      </c>
      <c r="ES45" s="10" t="s">
        <v>48</v>
      </c>
      <c r="ET45" s="10" t="s">
        <v>48</v>
      </c>
      <c r="EU45" s="10" t="s">
        <v>48</v>
      </c>
      <c r="EV45" s="10" t="s">
        <v>48</v>
      </c>
      <c r="EW45" s="10" t="s">
        <v>48</v>
      </c>
      <c r="EX45" s="10" t="s">
        <v>48</v>
      </c>
      <c r="EY45" s="10" t="s">
        <v>48</v>
      </c>
      <c r="EZ45" s="10" t="s">
        <v>48</v>
      </c>
      <c r="FA45" s="10" t="s">
        <v>48</v>
      </c>
      <c r="FB45" s="10" t="s">
        <v>48</v>
      </c>
      <c r="FC45" s="10" t="s">
        <v>48</v>
      </c>
      <c r="FD45" s="10" t="s">
        <v>48</v>
      </c>
      <c r="FE45" s="10" t="s">
        <v>48</v>
      </c>
      <c r="FF45" s="10" t="s">
        <v>48</v>
      </c>
      <c r="FG45" s="10" t="s">
        <v>48</v>
      </c>
      <c r="FH45" s="10" t="s">
        <v>48</v>
      </c>
      <c r="FI45" s="10" t="s">
        <v>48</v>
      </c>
      <c r="FJ45" s="10" t="s">
        <v>48</v>
      </c>
      <c r="FK45" s="10" t="s">
        <v>48</v>
      </c>
      <c r="FL45" s="12">
        <v>0</v>
      </c>
      <c r="FM45" s="12">
        <v>0</v>
      </c>
      <c r="FN45" s="12">
        <v>0</v>
      </c>
      <c r="FO45" s="11">
        <v>0</v>
      </c>
      <c r="FP45" s="11">
        <v>0</v>
      </c>
      <c r="FQ45" s="11">
        <v>0</v>
      </c>
      <c r="FR45" s="11">
        <v>0</v>
      </c>
      <c r="FS45" s="11">
        <v>0</v>
      </c>
      <c r="FT45" s="11">
        <v>0</v>
      </c>
      <c r="FU45" s="11">
        <v>0</v>
      </c>
      <c r="FV45" s="11">
        <v>0</v>
      </c>
      <c r="FW45" s="11">
        <v>0</v>
      </c>
      <c r="FX45" s="11">
        <v>1</v>
      </c>
      <c r="FY45" s="11">
        <v>0</v>
      </c>
      <c r="FZ45" s="11">
        <v>0</v>
      </c>
      <c r="GA45" s="11">
        <v>0</v>
      </c>
      <c r="GB45" s="11">
        <v>0</v>
      </c>
      <c r="GC45" s="11">
        <v>0</v>
      </c>
      <c r="GD45" s="11">
        <v>2</v>
      </c>
      <c r="GE45" s="11">
        <v>0</v>
      </c>
      <c r="GF45" s="11">
        <v>0</v>
      </c>
      <c r="GG45" s="11">
        <v>0</v>
      </c>
      <c r="GH45" s="11">
        <v>1</v>
      </c>
      <c r="GI45" s="11">
        <v>0</v>
      </c>
      <c r="GJ45" s="12">
        <v>1</v>
      </c>
      <c r="GK45" s="12">
        <v>0</v>
      </c>
      <c r="GL45" s="12">
        <v>0</v>
      </c>
      <c r="GM45" s="10">
        <v>0</v>
      </c>
      <c r="GN45" s="12">
        <v>0</v>
      </c>
      <c r="GO45" s="12">
        <v>0</v>
      </c>
      <c r="GP45" s="12">
        <v>0</v>
      </c>
      <c r="GQ45" s="11">
        <v>4</v>
      </c>
      <c r="GR45" s="11">
        <v>9</v>
      </c>
      <c r="GS45" s="11">
        <v>11</v>
      </c>
      <c r="GT45" s="11">
        <v>0</v>
      </c>
      <c r="GU45" s="11">
        <v>0</v>
      </c>
      <c r="GV45" s="11">
        <v>0</v>
      </c>
      <c r="GW45" s="11">
        <v>0</v>
      </c>
      <c r="GX45" s="11">
        <v>24</v>
      </c>
      <c r="GY45" s="11">
        <v>0</v>
      </c>
      <c r="GZ45" s="11">
        <v>0</v>
      </c>
      <c r="HA45" s="11">
        <v>1</v>
      </c>
      <c r="HB45" s="11">
        <v>0</v>
      </c>
      <c r="HC45" s="11">
        <v>1</v>
      </c>
      <c r="HD45" s="11">
        <v>1</v>
      </c>
      <c r="HE45" s="12">
        <v>4</v>
      </c>
      <c r="HF45" s="12">
        <v>1</v>
      </c>
      <c r="HG45" s="12">
        <v>0</v>
      </c>
      <c r="HH45" s="10">
        <v>0</v>
      </c>
      <c r="HI45" s="12">
        <v>0</v>
      </c>
      <c r="HJ45" s="12">
        <v>0</v>
      </c>
      <c r="HK45" s="12">
        <v>2</v>
      </c>
      <c r="HL45" s="11">
        <v>1</v>
      </c>
      <c r="HM45" s="11">
        <v>1</v>
      </c>
      <c r="HN45" s="11">
        <v>3</v>
      </c>
      <c r="HO45" s="11">
        <v>4</v>
      </c>
      <c r="HP45" s="11">
        <v>2</v>
      </c>
      <c r="HQ45" s="11">
        <v>6</v>
      </c>
      <c r="HR45" s="11">
        <v>0</v>
      </c>
      <c r="HS45" s="12">
        <v>0</v>
      </c>
      <c r="HT45" s="12">
        <v>2</v>
      </c>
      <c r="HU45" s="12">
        <v>1</v>
      </c>
      <c r="HV45" s="10">
        <v>0</v>
      </c>
      <c r="HW45" s="12">
        <v>0</v>
      </c>
      <c r="HX45" s="12">
        <v>12</v>
      </c>
      <c r="HY45" s="12">
        <v>77</v>
      </c>
    </row>
    <row r="46" spans="1:233" s="60" customFormat="1" x14ac:dyDescent="0.2">
      <c r="A46" s="24">
        <v>17</v>
      </c>
      <c r="B46" s="8">
        <v>43925</v>
      </c>
      <c r="C46" s="11">
        <v>41</v>
      </c>
      <c r="D46" s="11">
        <v>0</v>
      </c>
      <c r="E46" s="11">
        <v>0</v>
      </c>
      <c r="F46" s="11">
        <v>1</v>
      </c>
      <c r="G46" s="11">
        <v>0</v>
      </c>
      <c r="H46" s="11">
        <v>20</v>
      </c>
      <c r="I46" s="11">
        <v>0</v>
      </c>
      <c r="J46" s="11">
        <v>0</v>
      </c>
      <c r="K46" s="11">
        <v>12</v>
      </c>
      <c r="L46" s="11">
        <v>0</v>
      </c>
      <c r="M46" s="11">
        <v>5</v>
      </c>
      <c r="N46" s="11">
        <v>3</v>
      </c>
      <c r="O46" s="11">
        <v>13</v>
      </c>
      <c r="P46" s="11">
        <v>0</v>
      </c>
      <c r="Q46" s="11">
        <v>1</v>
      </c>
      <c r="R46" s="11">
        <v>0</v>
      </c>
      <c r="S46" s="11">
        <v>2</v>
      </c>
      <c r="T46" s="11">
        <v>0</v>
      </c>
      <c r="U46" s="11">
        <v>1</v>
      </c>
      <c r="V46" s="11">
        <v>0</v>
      </c>
      <c r="W46" s="11">
        <v>8</v>
      </c>
      <c r="X46" s="12">
        <v>3</v>
      </c>
      <c r="Y46" s="12">
        <v>1</v>
      </c>
      <c r="Z46" s="12">
        <v>7</v>
      </c>
      <c r="AA46" s="10">
        <v>1</v>
      </c>
      <c r="AB46" s="12">
        <v>13</v>
      </c>
      <c r="AC46" s="12">
        <v>0</v>
      </c>
      <c r="AD46" s="12">
        <v>2</v>
      </c>
      <c r="AE46" s="11">
        <v>0</v>
      </c>
      <c r="AF46" s="11">
        <v>0</v>
      </c>
      <c r="AG46" s="11">
        <v>0</v>
      </c>
      <c r="AH46" s="11">
        <v>33</v>
      </c>
      <c r="AI46" s="11">
        <v>167</v>
      </c>
      <c r="AJ46" s="11">
        <v>665</v>
      </c>
      <c r="AK46" s="11">
        <v>7</v>
      </c>
      <c r="AL46" s="12">
        <v>1</v>
      </c>
      <c r="AM46" s="12">
        <v>12</v>
      </c>
      <c r="AN46" s="12">
        <v>1</v>
      </c>
      <c r="AO46" s="10">
        <v>132</v>
      </c>
      <c r="AP46" s="12">
        <v>0</v>
      </c>
      <c r="AQ46" s="12">
        <v>1</v>
      </c>
      <c r="AR46" s="12">
        <v>44</v>
      </c>
      <c r="AS46" s="11">
        <v>1</v>
      </c>
      <c r="AT46" s="11">
        <v>40</v>
      </c>
      <c r="AU46" s="11">
        <v>32</v>
      </c>
      <c r="AV46" s="11">
        <v>109</v>
      </c>
      <c r="AW46" s="11">
        <v>10</v>
      </c>
      <c r="AX46" s="11">
        <v>3</v>
      </c>
      <c r="AY46" s="11">
        <v>1</v>
      </c>
      <c r="AZ46" s="12">
        <v>7</v>
      </c>
      <c r="BA46" s="12">
        <v>34</v>
      </c>
      <c r="BB46" s="12">
        <v>19</v>
      </c>
      <c r="BC46" s="10">
        <v>15</v>
      </c>
      <c r="BD46" s="12">
        <v>32</v>
      </c>
      <c r="BE46" s="12">
        <v>11</v>
      </c>
      <c r="BF46" s="12">
        <v>24</v>
      </c>
      <c r="BG46" s="11">
        <v>27</v>
      </c>
      <c r="BH46" s="11">
        <v>194</v>
      </c>
      <c r="BI46" s="11">
        <v>18</v>
      </c>
      <c r="BJ46" s="11">
        <v>10</v>
      </c>
      <c r="BK46" s="11">
        <v>30</v>
      </c>
      <c r="BL46" s="11">
        <v>4</v>
      </c>
      <c r="BM46" s="11">
        <v>4</v>
      </c>
      <c r="BN46" s="12">
        <v>0</v>
      </c>
      <c r="BO46" s="12">
        <v>257</v>
      </c>
      <c r="BP46" s="12">
        <v>1745</v>
      </c>
      <c r="BQ46" s="65" t="s">
        <v>48</v>
      </c>
      <c r="BR46" s="65" t="s">
        <v>48</v>
      </c>
      <c r="BS46" s="65" t="s">
        <v>48</v>
      </c>
      <c r="BT46" s="65" t="s">
        <v>48</v>
      </c>
      <c r="BU46" s="65" t="s">
        <v>48</v>
      </c>
      <c r="BV46" s="65" t="s">
        <v>48</v>
      </c>
      <c r="BW46" s="65" t="s">
        <v>48</v>
      </c>
      <c r="BX46" s="65" t="s">
        <v>48</v>
      </c>
      <c r="BY46" s="65" t="s">
        <v>48</v>
      </c>
      <c r="BZ46" s="65" t="s">
        <v>48</v>
      </c>
      <c r="CA46" s="65" t="s">
        <v>48</v>
      </c>
      <c r="CB46" s="65" t="s">
        <v>48</v>
      </c>
      <c r="CC46" s="65" t="s">
        <v>48</v>
      </c>
      <c r="CD46" s="65" t="s">
        <v>48</v>
      </c>
      <c r="CE46" s="65" t="s">
        <v>48</v>
      </c>
      <c r="CF46" s="65" t="s">
        <v>48</v>
      </c>
      <c r="CG46" s="65" t="s">
        <v>48</v>
      </c>
      <c r="CH46" s="65" t="s">
        <v>48</v>
      </c>
      <c r="CI46" s="65" t="s">
        <v>48</v>
      </c>
      <c r="CJ46" s="65" t="s">
        <v>48</v>
      </c>
      <c r="CK46" s="65" t="s">
        <v>48</v>
      </c>
      <c r="CL46" s="65" t="s">
        <v>48</v>
      </c>
      <c r="CM46" s="65" t="s">
        <v>48</v>
      </c>
      <c r="CN46" s="65" t="s">
        <v>48</v>
      </c>
      <c r="CO46" s="65" t="s">
        <v>48</v>
      </c>
      <c r="CP46" s="65" t="s">
        <v>48</v>
      </c>
      <c r="CQ46" s="65" t="s">
        <v>48</v>
      </c>
      <c r="CR46" s="65" t="s">
        <v>48</v>
      </c>
      <c r="CS46" s="65" t="s">
        <v>48</v>
      </c>
      <c r="CT46" s="65" t="s">
        <v>48</v>
      </c>
      <c r="CU46" s="65" t="s">
        <v>48</v>
      </c>
      <c r="CV46" s="65" t="s">
        <v>48</v>
      </c>
      <c r="CW46" s="65" t="s">
        <v>48</v>
      </c>
      <c r="CX46" s="11" t="s">
        <v>48</v>
      </c>
      <c r="CY46" s="11" t="s">
        <v>48</v>
      </c>
      <c r="CZ46" s="11" t="s">
        <v>48</v>
      </c>
      <c r="DA46" s="11" t="s">
        <v>48</v>
      </c>
      <c r="DB46" s="11" t="s">
        <v>48</v>
      </c>
      <c r="DC46" s="11" t="s">
        <v>48</v>
      </c>
      <c r="DD46" s="11" t="s">
        <v>48</v>
      </c>
      <c r="DE46" s="11" t="s">
        <v>48</v>
      </c>
      <c r="DF46" s="11" t="s">
        <v>48</v>
      </c>
      <c r="DG46" s="11" t="s">
        <v>48</v>
      </c>
      <c r="DH46" s="11" t="s">
        <v>48</v>
      </c>
      <c r="DI46" s="11" t="s">
        <v>48</v>
      </c>
      <c r="DJ46" s="11" t="s">
        <v>48</v>
      </c>
      <c r="DK46" s="11" t="s">
        <v>48</v>
      </c>
      <c r="DL46" s="11" t="s">
        <v>48</v>
      </c>
      <c r="DM46" s="11" t="s">
        <v>48</v>
      </c>
      <c r="DN46" s="11" t="s">
        <v>48</v>
      </c>
      <c r="DO46" s="11" t="s">
        <v>48</v>
      </c>
      <c r="DP46" s="11" t="s">
        <v>48</v>
      </c>
      <c r="DQ46" s="11" t="s">
        <v>48</v>
      </c>
      <c r="DR46" s="11" t="s">
        <v>48</v>
      </c>
      <c r="DS46" s="11" t="s">
        <v>48</v>
      </c>
      <c r="DT46" s="11" t="s">
        <v>48</v>
      </c>
      <c r="DU46" s="11" t="s">
        <v>48</v>
      </c>
      <c r="DV46" s="11" t="s">
        <v>48</v>
      </c>
      <c r="DW46" s="11" t="s">
        <v>48</v>
      </c>
      <c r="DX46" s="11" t="s">
        <v>48</v>
      </c>
      <c r="DY46" s="11" t="s">
        <v>48</v>
      </c>
      <c r="DZ46" s="11" t="s">
        <v>48</v>
      </c>
      <c r="EA46" s="11" t="s">
        <v>48</v>
      </c>
      <c r="EB46" s="11" t="s">
        <v>48</v>
      </c>
      <c r="EC46" s="11" t="s">
        <v>48</v>
      </c>
      <c r="ED46" s="11" t="s">
        <v>48</v>
      </c>
      <c r="EE46" s="10" t="s">
        <v>48</v>
      </c>
      <c r="EF46" s="10" t="s">
        <v>48</v>
      </c>
      <c r="EG46" s="10" t="s">
        <v>48</v>
      </c>
      <c r="EH46" s="10" t="s">
        <v>48</v>
      </c>
      <c r="EI46" s="10" t="s">
        <v>48</v>
      </c>
      <c r="EJ46" s="10" t="s">
        <v>48</v>
      </c>
      <c r="EK46" s="10" t="s">
        <v>48</v>
      </c>
      <c r="EL46" s="10" t="s">
        <v>48</v>
      </c>
      <c r="EM46" s="10" t="s">
        <v>48</v>
      </c>
      <c r="EN46" s="10" t="s">
        <v>48</v>
      </c>
      <c r="EO46" s="10" t="s">
        <v>48</v>
      </c>
      <c r="EP46" s="10" t="s">
        <v>48</v>
      </c>
      <c r="EQ46" s="10" t="s">
        <v>48</v>
      </c>
      <c r="ER46" s="10" t="s">
        <v>48</v>
      </c>
      <c r="ES46" s="10" t="s">
        <v>48</v>
      </c>
      <c r="ET46" s="10" t="s">
        <v>48</v>
      </c>
      <c r="EU46" s="10" t="s">
        <v>48</v>
      </c>
      <c r="EV46" s="10" t="s">
        <v>48</v>
      </c>
      <c r="EW46" s="10" t="s">
        <v>48</v>
      </c>
      <c r="EX46" s="10" t="s">
        <v>48</v>
      </c>
      <c r="EY46" s="10" t="s">
        <v>48</v>
      </c>
      <c r="EZ46" s="10" t="s">
        <v>48</v>
      </c>
      <c r="FA46" s="10" t="s">
        <v>48</v>
      </c>
      <c r="FB46" s="10" t="s">
        <v>48</v>
      </c>
      <c r="FC46" s="10" t="s">
        <v>48</v>
      </c>
      <c r="FD46" s="10" t="s">
        <v>48</v>
      </c>
      <c r="FE46" s="10" t="s">
        <v>48</v>
      </c>
      <c r="FF46" s="10" t="s">
        <v>48</v>
      </c>
      <c r="FG46" s="10" t="s">
        <v>48</v>
      </c>
      <c r="FH46" s="10" t="s">
        <v>48</v>
      </c>
      <c r="FI46" s="10" t="s">
        <v>48</v>
      </c>
      <c r="FJ46" s="10" t="s">
        <v>48</v>
      </c>
      <c r="FK46" s="10" t="s">
        <v>48</v>
      </c>
      <c r="FL46" s="12">
        <v>2</v>
      </c>
      <c r="FM46" s="12">
        <v>0</v>
      </c>
      <c r="FN46" s="12">
        <v>0</v>
      </c>
      <c r="FO46" s="11">
        <v>0</v>
      </c>
      <c r="FP46" s="11">
        <v>0</v>
      </c>
      <c r="FQ46" s="11">
        <v>1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1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11">
        <v>0</v>
      </c>
      <c r="GJ46" s="12">
        <v>0</v>
      </c>
      <c r="GK46" s="12">
        <v>0</v>
      </c>
      <c r="GL46" s="12">
        <v>0</v>
      </c>
      <c r="GM46" s="10">
        <v>0</v>
      </c>
      <c r="GN46" s="12">
        <v>0</v>
      </c>
      <c r="GO46" s="12">
        <v>0</v>
      </c>
      <c r="GP46" s="12">
        <v>0</v>
      </c>
      <c r="GQ46" s="11">
        <v>1</v>
      </c>
      <c r="GR46" s="11">
        <v>5</v>
      </c>
      <c r="GS46" s="11">
        <v>13</v>
      </c>
      <c r="GT46" s="11">
        <v>0</v>
      </c>
      <c r="GU46" s="11">
        <v>0</v>
      </c>
      <c r="GV46" s="11">
        <v>0</v>
      </c>
      <c r="GW46" s="11">
        <v>0</v>
      </c>
      <c r="GX46" s="11">
        <v>25</v>
      </c>
      <c r="GY46" s="11">
        <v>0</v>
      </c>
      <c r="GZ46" s="11">
        <v>0</v>
      </c>
      <c r="HA46" s="11">
        <v>1</v>
      </c>
      <c r="HB46" s="11">
        <v>0</v>
      </c>
      <c r="HC46" s="11">
        <v>1</v>
      </c>
      <c r="HD46" s="11">
        <v>1</v>
      </c>
      <c r="HE46" s="12">
        <v>5</v>
      </c>
      <c r="HF46" s="12">
        <v>1</v>
      </c>
      <c r="HG46" s="12">
        <v>0</v>
      </c>
      <c r="HH46" s="10">
        <v>0</v>
      </c>
      <c r="HI46" s="12">
        <v>0</v>
      </c>
      <c r="HJ46" s="12">
        <v>0</v>
      </c>
      <c r="HK46" s="12">
        <v>2</v>
      </c>
      <c r="HL46" s="11">
        <v>1</v>
      </c>
      <c r="HM46" s="11">
        <v>1</v>
      </c>
      <c r="HN46" s="11">
        <v>3</v>
      </c>
      <c r="HO46" s="11">
        <v>4</v>
      </c>
      <c r="HP46" s="11">
        <v>2</v>
      </c>
      <c r="HQ46" s="11">
        <v>6</v>
      </c>
      <c r="HR46" s="11">
        <v>0</v>
      </c>
      <c r="HS46" s="12">
        <v>0</v>
      </c>
      <c r="HT46" s="12">
        <v>2</v>
      </c>
      <c r="HU46" s="12">
        <v>1</v>
      </c>
      <c r="HV46" s="10">
        <v>0</v>
      </c>
      <c r="HW46" s="12">
        <v>0</v>
      </c>
      <c r="HX46" s="12">
        <v>13</v>
      </c>
      <c r="HY46" s="12">
        <v>82</v>
      </c>
    </row>
    <row r="47" spans="1:233" s="60" customFormat="1" x14ac:dyDescent="0.2">
      <c r="A47" s="24">
        <v>18</v>
      </c>
      <c r="B47" s="8">
        <v>43926</v>
      </c>
      <c r="C47" s="11">
        <v>31</v>
      </c>
      <c r="D47" s="11">
        <v>0</v>
      </c>
      <c r="E47" s="11">
        <v>0</v>
      </c>
      <c r="F47" s="11">
        <v>0</v>
      </c>
      <c r="G47" s="11">
        <v>0</v>
      </c>
      <c r="H47" s="11">
        <v>9</v>
      </c>
      <c r="I47" s="11">
        <v>0</v>
      </c>
      <c r="J47" s="11">
        <v>0</v>
      </c>
      <c r="K47" s="11">
        <v>0</v>
      </c>
      <c r="L47" s="11">
        <v>0</v>
      </c>
      <c r="M47" s="11">
        <v>4</v>
      </c>
      <c r="N47" s="11">
        <v>1</v>
      </c>
      <c r="O47" s="11">
        <v>0</v>
      </c>
      <c r="P47" s="11">
        <v>2</v>
      </c>
      <c r="Q47" s="11">
        <v>0</v>
      </c>
      <c r="R47" s="11">
        <v>0</v>
      </c>
      <c r="S47" s="11">
        <v>0</v>
      </c>
      <c r="T47" s="11">
        <v>4</v>
      </c>
      <c r="U47" s="11">
        <v>1</v>
      </c>
      <c r="V47" s="11">
        <v>0</v>
      </c>
      <c r="W47" s="11">
        <v>0</v>
      </c>
      <c r="X47" s="12">
        <v>1</v>
      </c>
      <c r="Y47" s="12">
        <v>0</v>
      </c>
      <c r="Z47" s="12">
        <v>2</v>
      </c>
      <c r="AA47" s="10">
        <v>10</v>
      </c>
      <c r="AB47" s="12">
        <v>0</v>
      </c>
      <c r="AC47" s="12">
        <v>0</v>
      </c>
      <c r="AD47" s="12">
        <v>1</v>
      </c>
      <c r="AE47" s="11">
        <v>0</v>
      </c>
      <c r="AF47" s="11">
        <v>0</v>
      </c>
      <c r="AG47" s="11">
        <v>0</v>
      </c>
      <c r="AH47" s="11">
        <v>17</v>
      </c>
      <c r="AI47" s="11">
        <v>83</v>
      </c>
      <c r="AJ47" s="11">
        <v>696</v>
      </c>
      <c r="AK47" s="11">
        <v>7</v>
      </c>
      <c r="AL47" s="12">
        <v>1</v>
      </c>
      <c r="AM47" s="12">
        <v>12</v>
      </c>
      <c r="AN47" s="12">
        <v>1</v>
      </c>
      <c r="AO47" s="10">
        <v>141</v>
      </c>
      <c r="AP47" s="12">
        <v>0</v>
      </c>
      <c r="AQ47" s="12">
        <v>1</v>
      </c>
      <c r="AR47" s="12">
        <v>44</v>
      </c>
      <c r="AS47" s="11">
        <v>1</v>
      </c>
      <c r="AT47" s="11">
        <v>44</v>
      </c>
      <c r="AU47" s="11">
        <v>33</v>
      </c>
      <c r="AV47" s="11">
        <v>109</v>
      </c>
      <c r="AW47" s="11">
        <v>12</v>
      </c>
      <c r="AX47" s="11">
        <v>3</v>
      </c>
      <c r="AY47" s="11">
        <v>1</v>
      </c>
      <c r="AZ47" s="12">
        <v>7</v>
      </c>
      <c r="BA47" s="12">
        <v>38</v>
      </c>
      <c r="BB47" s="12">
        <v>20</v>
      </c>
      <c r="BC47" s="10">
        <v>15</v>
      </c>
      <c r="BD47" s="12">
        <v>32</v>
      </c>
      <c r="BE47" s="12">
        <v>12</v>
      </c>
      <c r="BF47" s="12">
        <v>24</v>
      </c>
      <c r="BG47" s="11">
        <v>29</v>
      </c>
      <c r="BH47" s="11">
        <v>204</v>
      </c>
      <c r="BI47" s="11">
        <v>18</v>
      </c>
      <c r="BJ47" s="11">
        <v>10</v>
      </c>
      <c r="BK47" s="11">
        <v>31</v>
      </c>
      <c r="BL47" s="11">
        <v>4</v>
      </c>
      <c r="BM47" s="11">
        <v>4</v>
      </c>
      <c r="BN47" s="12">
        <v>0</v>
      </c>
      <c r="BO47" s="12">
        <v>274</v>
      </c>
      <c r="BP47" s="12">
        <v>1828</v>
      </c>
      <c r="BQ47" s="65" t="s">
        <v>48</v>
      </c>
      <c r="BR47" s="65" t="s">
        <v>48</v>
      </c>
      <c r="BS47" s="65" t="s">
        <v>48</v>
      </c>
      <c r="BT47" s="65" t="s">
        <v>48</v>
      </c>
      <c r="BU47" s="65" t="s">
        <v>48</v>
      </c>
      <c r="BV47" s="65" t="s">
        <v>48</v>
      </c>
      <c r="BW47" s="65" t="s">
        <v>48</v>
      </c>
      <c r="BX47" s="65" t="s">
        <v>48</v>
      </c>
      <c r="BY47" s="65" t="s">
        <v>48</v>
      </c>
      <c r="BZ47" s="65" t="s">
        <v>48</v>
      </c>
      <c r="CA47" s="65" t="s">
        <v>48</v>
      </c>
      <c r="CB47" s="65" t="s">
        <v>48</v>
      </c>
      <c r="CC47" s="65" t="s">
        <v>48</v>
      </c>
      <c r="CD47" s="65" t="s">
        <v>48</v>
      </c>
      <c r="CE47" s="65" t="s">
        <v>48</v>
      </c>
      <c r="CF47" s="65" t="s">
        <v>48</v>
      </c>
      <c r="CG47" s="65" t="s">
        <v>48</v>
      </c>
      <c r="CH47" s="65" t="s">
        <v>48</v>
      </c>
      <c r="CI47" s="65" t="s">
        <v>48</v>
      </c>
      <c r="CJ47" s="65" t="s">
        <v>48</v>
      </c>
      <c r="CK47" s="65" t="s">
        <v>48</v>
      </c>
      <c r="CL47" s="65" t="s">
        <v>48</v>
      </c>
      <c r="CM47" s="65" t="s">
        <v>48</v>
      </c>
      <c r="CN47" s="65" t="s">
        <v>48</v>
      </c>
      <c r="CO47" s="65" t="s">
        <v>48</v>
      </c>
      <c r="CP47" s="65" t="s">
        <v>48</v>
      </c>
      <c r="CQ47" s="65" t="s">
        <v>48</v>
      </c>
      <c r="CR47" s="65" t="s">
        <v>48</v>
      </c>
      <c r="CS47" s="65" t="s">
        <v>48</v>
      </c>
      <c r="CT47" s="65" t="s">
        <v>48</v>
      </c>
      <c r="CU47" s="65" t="s">
        <v>48</v>
      </c>
      <c r="CV47" s="65" t="s">
        <v>48</v>
      </c>
      <c r="CW47" s="65" t="s">
        <v>48</v>
      </c>
      <c r="CX47" s="61">
        <v>0.27</v>
      </c>
      <c r="CY47" s="61">
        <v>0.39</v>
      </c>
      <c r="CZ47" s="61">
        <v>0.25</v>
      </c>
      <c r="DA47" s="61">
        <v>0.6</v>
      </c>
      <c r="DB47" s="61">
        <v>1</v>
      </c>
      <c r="DC47" s="61">
        <v>0.48</v>
      </c>
      <c r="DD47" s="62">
        <v>0</v>
      </c>
      <c r="DE47" s="62">
        <v>0.25</v>
      </c>
      <c r="DF47" s="62">
        <v>0.69</v>
      </c>
      <c r="DG47" s="62">
        <v>1</v>
      </c>
      <c r="DH47" s="62">
        <v>0.19</v>
      </c>
      <c r="DI47" s="62">
        <v>0.3</v>
      </c>
      <c r="DJ47" s="62">
        <v>0.43</v>
      </c>
      <c r="DK47" s="61">
        <v>0.24</v>
      </c>
      <c r="DL47" s="61">
        <v>0.3</v>
      </c>
      <c r="DM47" s="61">
        <v>1</v>
      </c>
      <c r="DN47" s="61">
        <v>0.21</v>
      </c>
      <c r="DO47" s="61">
        <v>0.4</v>
      </c>
      <c r="DP47" s="61">
        <v>0.74</v>
      </c>
      <c r="DQ47" s="61">
        <v>0.41</v>
      </c>
      <c r="DR47" s="62">
        <v>0.43</v>
      </c>
      <c r="DS47" s="62">
        <v>0.4</v>
      </c>
      <c r="DT47" s="62">
        <v>0.25</v>
      </c>
      <c r="DU47" s="62">
        <v>0.53</v>
      </c>
      <c r="DV47" s="62">
        <v>0.44</v>
      </c>
      <c r="DW47" s="62">
        <v>0.41</v>
      </c>
      <c r="DX47" s="62">
        <v>0.45</v>
      </c>
      <c r="DY47" s="61">
        <v>0.44</v>
      </c>
      <c r="DZ47" s="61">
        <v>0.67</v>
      </c>
      <c r="EA47" s="61">
        <v>0.33</v>
      </c>
      <c r="EB47" s="61">
        <v>0</v>
      </c>
      <c r="EC47" s="61">
        <v>0.35</v>
      </c>
      <c r="ED47" s="61">
        <v>0.33</v>
      </c>
      <c r="EE47" s="10" t="s">
        <v>48</v>
      </c>
      <c r="EF47" s="10" t="s">
        <v>48</v>
      </c>
      <c r="EG47" s="10" t="s">
        <v>48</v>
      </c>
      <c r="EH47" s="10" t="s">
        <v>48</v>
      </c>
      <c r="EI47" s="10" t="s">
        <v>48</v>
      </c>
      <c r="EJ47" s="10" t="s">
        <v>48</v>
      </c>
      <c r="EK47" s="10" t="s">
        <v>48</v>
      </c>
      <c r="EL47" s="10" t="s">
        <v>48</v>
      </c>
      <c r="EM47" s="10" t="s">
        <v>48</v>
      </c>
      <c r="EN47" s="10" t="s">
        <v>48</v>
      </c>
      <c r="EO47" s="10" t="s">
        <v>48</v>
      </c>
      <c r="EP47" s="10" t="s">
        <v>48</v>
      </c>
      <c r="EQ47" s="10" t="s">
        <v>48</v>
      </c>
      <c r="ER47" s="10" t="s">
        <v>48</v>
      </c>
      <c r="ES47" s="10" t="s">
        <v>48</v>
      </c>
      <c r="ET47" s="10" t="s">
        <v>48</v>
      </c>
      <c r="EU47" s="10" t="s">
        <v>48</v>
      </c>
      <c r="EV47" s="10" t="s">
        <v>48</v>
      </c>
      <c r="EW47" s="10" t="s">
        <v>48</v>
      </c>
      <c r="EX47" s="10" t="s">
        <v>48</v>
      </c>
      <c r="EY47" s="10" t="s">
        <v>48</v>
      </c>
      <c r="EZ47" s="10" t="s">
        <v>48</v>
      </c>
      <c r="FA47" s="10" t="s">
        <v>48</v>
      </c>
      <c r="FB47" s="10" t="s">
        <v>48</v>
      </c>
      <c r="FC47" s="10" t="s">
        <v>48</v>
      </c>
      <c r="FD47" s="10" t="s">
        <v>48</v>
      </c>
      <c r="FE47" s="10" t="s">
        <v>48</v>
      </c>
      <c r="FF47" s="10" t="s">
        <v>48</v>
      </c>
      <c r="FG47" s="10" t="s">
        <v>48</v>
      </c>
      <c r="FH47" s="10" t="s">
        <v>48</v>
      </c>
      <c r="FI47" s="10" t="s">
        <v>48</v>
      </c>
      <c r="FJ47" s="10" t="s">
        <v>48</v>
      </c>
      <c r="FK47" s="10" t="s">
        <v>48</v>
      </c>
      <c r="FL47" s="12">
        <v>0</v>
      </c>
      <c r="FM47" s="12">
        <v>0</v>
      </c>
      <c r="FN47" s="12">
        <v>0</v>
      </c>
      <c r="FO47" s="11">
        <v>0</v>
      </c>
      <c r="FP47" s="11">
        <v>0</v>
      </c>
      <c r="FQ47" s="11">
        <v>1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11">
        <v>0</v>
      </c>
      <c r="GJ47" s="12">
        <v>2</v>
      </c>
      <c r="GK47" s="12">
        <v>0</v>
      </c>
      <c r="GL47" s="12">
        <v>0</v>
      </c>
      <c r="GM47" s="10">
        <v>0</v>
      </c>
      <c r="GN47" s="12">
        <v>0</v>
      </c>
      <c r="GO47" s="12">
        <v>0</v>
      </c>
      <c r="GP47" s="12">
        <v>0</v>
      </c>
      <c r="GQ47" s="11">
        <v>1</v>
      </c>
      <c r="GR47" s="11">
        <v>4</v>
      </c>
      <c r="GS47" s="11">
        <v>13</v>
      </c>
      <c r="GT47" s="11">
        <v>0</v>
      </c>
      <c r="GU47" s="11">
        <v>0</v>
      </c>
      <c r="GV47" s="11">
        <v>0</v>
      </c>
      <c r="GW47" s="11">
        <v>0</v>
      </c>
      <c r="GX47" s="11">
        <v>26</v>
      </c>
      <c r="GY47" s="11">
        <v>0</v>
      </c>
      <c r="GZ47" s="11">
        <v>0</v>
      </c>
      <c r="HA47" s="11">
        <v>1</v>
      </c>
      <c r="HB47" s="11">
        <v>0</v>
      </c>
      <c r="HC47" s="11">
        <v>1</v>
      </c>
      <c r="HD47" s="11">
        <v>1</v>
      </c>
      <c r="HE47" s="12">
        <v>5</v>
      </c>
      <c r="HF47" s="12">
        <v>1</v>
      </c>
      <c r="HG47" s="12">
        <v>0</v>
      </c>
      <c r="HH47" s="10">
        <v>0</v>
      </c>
      <c r="HI47" s="12">
        <v>0</v>
      </c>
      <c r="HJ47" s="12">
        <v>0</v>
      </c>
      <c r="HK47" s="12">
        <v>2</v>
      </c>
      <c r="HL47" s="11">
        <v>1</v>
      </c>
      <c r="HM47" s="11">
        <v>1</v>
      </c>
      <c r="HN47" s="11">
        <v>3</v>
      </c>
      <c r="HO47" s="11">
        <v>4</v>
      </c>
      <c r="HP47" s="11">
        <v>2</v>
      </c>
      <c r="HQ47" s="11">
        <v>8</v>
      </c>
      <c r="HR47" s="11">
        <v>0</v>
      </c>
      <c r="HS47" s="12">
        <v>0</v>
      </c>
      <c r="HT47" s="12">
        <v>2</v>
      </c>
      <c r="HU47" s="12">
        <v>1</v>
      </c>
      <c r="HV47" s="10">
        <v>0</v>
      </c>
      <c r="HW47" s="12">
        <v>0</v>
      </c>
      <c r="HX47" s="12">
        <v>14</v>
      </c>
      <c r="HY47" s="12">
        <v>86</v>
      </c>
    </row>
    <row r="48" spans="1:233" s="60" customFormat="1" x14ac:dyDescent="0.2">
      <c r="A48" s="24">
        <v>19</v>
      </c>
      <c r="B48" s="8">
        <v>43927</v>
      </c>
      <c r="C48" s="11">
        <v>27</v>
      </c>
      <c r="D48" s="11">
        <v>1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1</v>
      </c>
      <c r="K48" s="11">
        <v>2</v>
      </c>
      <c r="L48" s="11">
        <v>0</v>
      </c>
      <c r="M48" s="11">
        <v>0</v>
      </c>
      <c r="N48" s="11">
        <v>2</v>
      </c>
      <c r="O48" s="11">
        <v>0</v>
      </c>
      <c r="P48" s="11">
        <v>7</v>
      </c>
      <c r="Q48" s="11">
        <v>0</v>
      </c>
      <c r="R48" s="11">
        <v>0</v>
      </c>
      <c r="S48" s="11">
        <v>3</v>
      </c>
      <c r="T48" s="11">
        <v>0</v>
      </c>
      <c r="U48" s="11">
        <v>3</v>
      </c>
      <c r="V48" s="11">
        <v>0</v>
      </c>
      <c r="W48" s="11">
        <v>2</v>
      </c>
      <c r="X48" s="12">
        <v>1</v>
      </c>
      <c r="Y48" s="12">
        <v>2</v>
      </c>
      <c r="Z48" s="12">
        <v>0</v>
      </c>
      <c r="AA48" s="12">
        <v>28</v>
      </c>
      <c r="AB48" s="12">
        <v>0</v>
      </c>
      <c r="AC48" s="12">
        <v>1</v>
      </c>
      <c r="AD48" s="12">
        <v>8</v>
      </c>
      <c r="AE48" s="11">
        <v>0</v>
      </c>
      <c r="AF48" s="11">
        <v>0</v>
      </c>
      <c r="AG48" s="11">
        <v>0</v>
      </c>
      <c r="AH48" s="11">
        <v>40</v>
      </c>
      <c r="AI48" s="11">
        <v>128</v>
      </c>
      <c r="AJ48" s="11">
        <v>723</v>
      </c>
      <c r="AK48" s="11">
        <v>8</v>
      </c>
      <c r="AL48" s="12">
        <v>1</v>
      </c>
      <c r="AM48" s="12">
        <v>12</v>
      </c>
      <c r="AN48" s="12">
        <v>1</v>
      </c>
      <c r="AO48" s="12">
        <v>141</v>
      </c>
      <c r="AP48" s="12">
        <v>0</v>
      </c>
      <c r="AQ48" s="12">
        <v>2</v>
      </c>
      <c r="AR48" s="12">
        <v>46</v>
      </c>
      <c r="AS48" s="11">
        <v>1</v>
      </c>
      <c r="AT48" s="11">
        <v>44</v>
      </c>
      <c r="AU48" s="11">
        <v>35</v>
      </c>
      <c r="AV48" s="11">
        <v>109</v>
      </c>
      <c r="AW48" s="11">
        <v>19</v>
      </c>
      <c r="AX48" s="11">
        <v>3</v>
      </c>
      <c r="AY48" s="11">
        <v>1</v>
      </c>
      <c r="AZ48" s="12">
        <v>10</v>
      </c>
      <c r="BA48" s="12">
        <v>38</v>
      </c>
      <c r="BB48" s="12">
        <v>23</v>
      </c>
      <c r="BC48" s="12">
        <v>15</v>
      </c>
      <c r="BD48" s="12">
        <v>34</v>
      </c>
      <c r="BE48" s="12">
        <v>13</v>
      </c>
      <c r="BF48" s="12">
        <v>26</v>
      </c>
      <c r="BG48" s="11">
        <v>29</v>
      </c>
      <c r="BH48" s="11">
        <v>245</v>
      </c>
      <c r="BI48" s="11">
        <v>5</v>
      </c>
      <c r="BJ48" s="11">
        <v>11</v>
      </c>
      <c r="BK48" s="11">
        <v>39</v>
      </c>
      <c r="BL48" s="11">
        <v>4</v>
      </c>
      <c r="BM48" s="11">
        <v>4</v>
      </c>
      <c r="BN48" s="12">
        <v>0</v>
      </c>
      <c r="BO48" s="12">
        <v>314</v>
      </c>
      <c r="BP48" s="12">
        <v>1956</v>
      </c>
      <c r="BQ48" s="12">
        <v>69.3</v>
      </c>
      <c r="BR48" s="12">
        <v>3.6</v>
      </c>
      <c r="BS48" s="12">
        <v>1</v>
      </c>
      <c r="BT48" s="12">
        <v>6.3</v>
      </c>
      <c r="BU48" s="11">
        <v>1.5</v>
      </c>
      <c r="BV48" s="11">
        <v>47.2</v>
      </c>
      <c r="BW48" s="11">
        <v>0</v>
      </c>
      <c r="BX48" s="11">
        <v>2.1</v>
      </c>
      <c r="BY48" s="11">
        <v>19.2</v>
      </c>
      <c r="BZ48" s="11">
        <v>1.7</v>
      </c>
      <c r="CA48" s="11">
        <v>12.5</v>
      </c>
      <c r="CB48" s="12">
        <v>12.8</v>
      </c>
      <c r="CC48" s="12">
        <v>26.5</v>
      </c>
      <c r="CD48" s="12">
        <v>13.5</v>
      </c>
      <c r="CE48" s="12">
        <v>2.6</v>
      </c>
      <c r="CF48" s="12">
        <v>2.9</v>
      </c>
      <c r="CG48" s="12">
        <v>5.0999999999999996</v>
      </c>
      <c r="CH48" s="12">
        <v>11.4</v>
      </c>
      <c r="CI48" s="11">
        <v>25</v>
      </c>
      <c r="CJ48" s="11">
        <v>13.4</v>
      </c>
      <c r="CK48" s="11">
        <v>5.3</v>
      </c>
      <c r="CL48" s="11">
        <v>5.9</v>
      </c>
      <c r="CM48" s="11">
        <v>8.5</v>
      </c>
      <c r="CN48" s="11">
        <v>19.100000000000001</v>
      </c>
      <c r="CO48" s="11">
        <v>23.4</v>
      </c>
      <c r="CP48" s="12">
        <v>8.6999999999999993</v>
      </c>
      <c r="CQ48" s="12">
        <v>6.2</v>
      </c>
      <c r="CR48" s="12">
        <v>22.4</v>
      </c>
      <c r="CS48" s="12">
        <v>2.1</v>
      </c>
      <c r="CT48" s="12">
        <v>4.7</v>
      </c>
      <c r="CU48" s="12">
        <v>0</v>
      </c>
      <c r="CV48" s="12">
        <v>10.8</v>
      </c>
      <c r="CW48" s="11">
        <v>18.7</v>
      </c>
      <c r="CX48" s="61">
        <v>0.27</v>
      </c>
      <c r="CY48" s="61">
        <v>0.42</v>
      </c>
      <c r="CZ48" s="61">
        <v>0.14000000000000001</v>
      </c>
      <c r="DA48" s="61">
        <v>0.63</v>
      </c>
      <c r="DB48" s="61">
        <v>1</v>
      </c>
      <c r="DC48" s="61">
        <v>0.48</v>
      </c>
      <c r="DD48" s="62">
        <v>0</v>
      </c>
      <c r="DE48" s="62">
        <v>0.28999999999999998</v>
      </c>
      <c r="DF48" s="62">
        <v>0.69</v>
      </c>
      <c r="DG48" s="62">
        <v>1</v>
      </c>
      <c r="DH48" s="62">
        <v>0.19</v>
      </c>
      <c r="DI48" s="62">
        <v>0.31</v>
      </c>
      <c r="DJ48" s="62">
        <v>0.43</v>
      </c>
      <c r="DK48" s="61">
        <v>0.32</v>
      </c>
      <c r="DL48" s="61">
        <v>0.3</v>
      </c>
      <c r="DM48" s="61">
        <v>1</v>
      </c>
      <c r="DN48" s="61">
        <v>0.26</v>
      </c>
      <c r="DO48" s="61">
        <v>0.4</v>
      </c>
      <c r="DP48" s="61">
        <v>0.72</v>
      </c>
      <c r="DQ48" s="61">
        <v>0.39</v>
      </c>
      <c r="DR48" s="62">
        <v>0.43</v>
      </c>
      <c r="DS48" s="62">
        <v>0.39</v>
      </c>
      <c r="DT48" s="62">
        <v>0.25</v>
      </c>
      <c r="DU48" s="62">
        <v>0.53</v>
      </c>
      <c r="DV48" s="62">
        <v>0.46</v>
      </c>
      <c r="DW48" s="62">
        <v>0.42</v>
      </c>
      <c r="DX48" s="62">
        <v>0.34</v>
      </c>
      <c r="DY48" s="61">
        <v>0.46</v>
      </c>
      <c r="DZ48" s="61">
        <v>0.44</v>
      </c>
      <c r="EA48" s="61">
        <v>0.33</v>
      </c>
      <c r="EB48" s="61">
        <v>0</v>
      </c>
      <c r="EC48" s="61">
        <v>0.37</v>
      </c>
      <c r="ED48" s="61">
        <v>0.34</v>
      </c>
      <c r="EE48" s="11">
        <v>20</v>
      </c>
      <c r="EF48" s="12">
        <v>0</v>
      </c>
      <c r="EG48" s="12">
        <v>0</v>
      </c>
      <c r="EH48" s="12">
        <v>0</v>
      </c>
      <c r="EI48" s="12">
        <v>0</v>
      </c>
      <c r="EJ48" s="12">
        <v>3</v>
      </c>
      <c r="EK48" s="12">
        <v>0</v>
      </c>
      <c r="EL48" s="12">
        <v>0</v>
      </c>
      <c r="EM48" s="11">
        <v>0</v>
      </c>
      <c r="EN48" s="11">
        <v>0</v>
      </c>
      <c r="EO48" s="11">
        <v>1</v>
      </c>
      <c r="EP48" s="11">
        <v>1</v>
      </c>
      <c r="EQ48" s="11">
        <v>1</v>
      </c>
      <c r="ER48" s="11">
        <v>0</v>
      </c>
      <c r="ES48" s="11">
        <v>0</v>
      </c>
      <c r="ET48" s="12">
        <v>0</v>
      </c>
      <c r="EU48" s="12">
        <v>0</v>
      </c>
      <c r="EV48" s="12">
        <v>1</v>
      </c>
      <c r="EW48" s="12">
        <v>2</v>
      </c>
      <c r="EX48" s="12">
        <v>1</v>
      </c>
      <c r="EY48" s="12">
        <v>1</v>
      </c>
      <c r="EZ48" s="12">
        <v>0</v>
      </c>
      <c r="FA48" s="11">
        <v>0</v>
      </c>
      <c r="FB48" s="11">
        <v>0</v>
      </c>
      <c r="FC48" s="11">
        <v>3</v>
      </c>
      <c r="FD48" s="11">
        <v>0</v>
      </c>
      <c r="FE48" s="11">
        <v>0</v>
      </c>
      <c r="FF48" s="11">
        <v>0</v>
      </c>
      <c r="FG48" s="11">
        <v>0</v>
      </c>
      <c r="FH48" s="12">
        <v>0</v>
      </c>
      <c r="FI48" s="12">
        <v>0</v>
      </c>
      <c r="FJ48" s="12">
        <v>2</v>
      </c>
      <c r="FK48" s="12">
        <v>36</v>
      </c>
      <c r="FL48" s="12">
        <v>2</v>
      </c>
      <c r="FM48" s="12">
        <v>0</v>
      </c>
      <c r="FN48" s="12">
        <v>0</v>
      </c>
      <c r="FO48" s="11">
        <v>0</v>
      </c>
      <c r="FP48" s="11">
        <v>0</v>
      </c>
      <c r="FQ48" s="11">
        <v>7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1</v>
      </c>
      <c r="FY48" s="11">
        <v>0</v>
      </c>
      <c r="FZ48" s="11">
        <v>0</v>
      </c>
      <c r="GA48" s="11">
        <v>0</v>
      </c>
      <c r="GB48" s="11">
        <v>1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1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1">
        <v>0</v>
      </c>
      <c r="GR48" s="11">
        <v>12</v>
      </c>
      <c r="GS48" s="11">
        <v>15</v>
      </c>
      <c r="GT48" s="11">
        <v>0</v>
      </c>
      <c r="GU48" s="11">
        <v>0</v>
      </c>
      <c r="GV48" s="11">
        <v>0</v>
      </c>
      <c r="GW48" s="11">
        <v>0</v>
      </c>
      <c r="GX48" s="11">
        <v>33</v>
      </c>
      <c r="GY48" s="11">
        <v>0</v>
      </c>
      <c r="GZ48" s="11">
        <v>0</v>
      </c>
      <c r="HA48" s="11">
        <v>1</v>
      </c>
      <c r="HB48" s="11">
        <v>0</v>
      </c>
      <c r="HC48" s="11">
        <v>1</v>
      </c>
      <c r="HD48" s="11">
        <v>1</v>
      </c>
      <c r="HE48" s="12">
        <v>6</v>
      </c>
      <c r="HF48" s="12">
        <v>1</v>
      </c>
      <c r="HG48" s="12">
        <v>0</v>
      </c>
      <c r="HH48" s="12">
        <v>0</v>
      </c>
      <c r="HI48" s="12">
        <v>1</v>
      </c>
      <c r="HJ48" s="12">
        <v>0</v>
      </c>
      <c r="HK48" s="12">
        <v>2</v>
      </c>
      <c r="HL48" s="11">
        <v>1</v>
      </c>
      <c r="HM48" s="11">
        <v>1</v>
      </c>
      <c r="HN48" s="11">
        <v>3</v>
      </c>
      <c r="HO48" s="11">
        <v>4</v>
      </c>
      <c r="HP48" s="11">
        <v>3</v>
      </c>
      <c r="HQ48" s="11">
        <v>8</v>
      </c>
      <c r="HR48" s="11">
        <v>0</v>
      </c>
      <c r="HS48" s="12">
        <v>0</v>
      </c>
      <c r="HT48" s="12">
        <v>2</v>
      </c>
      <c r="HU48" s="12">
        <v>1</v>
      </c>
      <c r="HV48" s="12">
        <v>0</v>
      </c>
      <c r="HW48" s="12">
        <v>0</v>
      </c>
      <c r="HX48" s="12">
        <v>14</v>
      </c>
      <c r="HY48" s="12">
        <v>98</v>
      </c>
    </row>
    <row r="49" spans="1:233" s="60" customFormat="1" x14ac:dyDescent="0.2">
      <c r="A49" s="24">
        <v>20</v>
      </c>
      <c r="B49" s="8">
        <v>43928</v>
      </c>
      <c r="C49" s="11">
        <v>39</v>
      </c>
      <c r="D49" s="11">
        <v>1</v>
      </c>
      <c r="E49" s="11">
        <v>0</v>
      </c>
      <c r="F49" s="11">
        <v>0</v>
      </c>
      <c r="G49" s="11">
        <v>0</v>
      </c>
      <c r="H49" s="11">
        <v>13</v>
      </c>
      <c r="I49" s="11">
        <v>0</v>
      </c>
      <c r="J49" s="11">
        <v>0</v>
      </c>
      <c r="K49" s="11">
        <v>9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11">
        <v>2</v>
      </c>
      <c r="T49" s="11">
        <v>4</v>
      </c>
      <c r="U49" s="11">
        <v>5</v>
      </c>
      <c r="V49" s="11">
        <v>0</v>
      </c>
      <c r="W49" s="11">
        <v>6</v>
      </c>
      <c r="X49" s="12">
        <v>0</v>
      </c>
      <c r="Y49" s="12">
        <v>0</v>
      </c>
      <c r="Z49" s="12">
        <v>5</v>
      </c>
      <c r="AA49" s="12">
        <v>29</v>
      </c>
      <c r="AB49" s="12">
        <v>0</v>
      </c>
      <c r="AC49" s="12">
        <v>0</v>
      </c>
      <c r="AD49" s="12">
        <v>6</v>
      </c>
      <c r="AE49" s="11">
        <v>0</v>
      </c>
      <c r="AF49" s="11">
        <v>1</v>
      </c>
      <c r="AG49" s="11">
        <v>0</v>
      </c>
      <c r="AH49" s="11">
        <v>34</v>
      </c>
      <c r="AI49" s="11">
        <v>155</v>
      </c>
      <c r="AJ49" s="11">
        <v>762</v>
      </c>
      <c r="AK49" s="11">
        <v>9</v>
      </c>
      <c r="AL49" s="12">
        <v>1</v>
      </c>
      <c r="AM49" s="12">
        <v>12</v>
      </c>
      <c r="AN49" s="12">
        <v>1</v>
      </c>
      <c r="AO49" s="12">
        <v>154</v>
      </c>
      <c r="AP49" s="12">
        <v>0</v>
      </c>
      <c r="AQ49" s="12">
        <v>2</v>
      </c>
      <c r="AR49" s="12">
        <v>55</v>
      </c>
      <c r="AS49" s="11">
        <v>1</v>
      </c>
      <c r="AT49" s="11">
        <v>44</v>
      </c>
      <c r="AU49" s="11">
        <v>35</v>
      </c>
      <c r="AV49" s="11">
        <v>109</v>
      </c>
      <c r="AW49" s="11">
        <v>20</v>
      </c>
      <c r="AX49" s="11">
        <v>3</v>
      </c>
      <c r="AY49" s="11">
        <v>1</v>
      </c>
      <c r="AZ49" s="12">
        <v>12</v>
      </c>
      <c r="BA49" s="12">
        <v>42</v>
      </c>
      <c r="BB49" s="12">
        <v>28</v>
      </c>
      <c r="BC49" s="12">
        <v>15</v>
      </c>
      <c r="BD49" s="12">
        <v>40</v>
      </c>
      <c r="BE49" s="12">
        <v>13</v>
      </c>
      <c r="BF49" s="12">
        <v>26</v>
      </c>
      <c r="BG49" s="11">
        <v>34</v>
      </c>
      <c r="BH49" s="11">
        <v>274</v>
      </c>
      <c r="BI49" s="11">
        <v>5</v>
      </c>
      <c r="BJ49" s="11">
        <v>11</v>
      </c>
      <c r="BK49" s="11">
        <v>45</v>
      </c>
      <c r="BL49" s="11">
        <v>4</v>
      </c>
      <c r="BM49" s="11">
        <v>5</v>
      </c>
      <c r="BN49" s="12">
        <v>0</v>
      </c>
      <c r="BO49" s="12">
        <v>348</v>
      </c>
      <c r="BP49" s="12">
        <v>2111</v>
      </c>
      <c r="BQ49" s="12">
        <v>73</v>
      </c>
      <c r="BR49" s="12">
        <v>4</v>
      </c>
      <c r="BS49" s="12">
        <v>1</v>
      </c>
      <c r="BT49" s="12">
        <v>6.3</v>
      </c>
      <c r="BU49" s="11">
        <v>1.5</v>
      </c>
      <c r="BV49" s="11">
        <v>51.5</v>
      </c>
      <c r="BW49" s="11">
        <v>0</v>
      </c>
      <c r="BX49" s="11">
        <v>2.1</v>
      </c>
      <c r="BY49" s="11">
        <v>22.9</v>
      </c>
      <c r="BZ49" s="11">
        <v>1.7</v>
      </c>
      <c r="CA49" s="11">
        <v>12.5</v>
      </c>
      <c r="CB49" s="12">
        <v>12.8</v>
      </c>
      <c r="CC49" s="12">
        <v>26.5</v>
      </c>
      <c r="CD49" s="12">
        <v>14.2</v>
      </c>
      <c r="CE49" s="12">
        <v>2.6</v>
      </c>
      <c r="CF49" s="12">
        <v>2.9</v>
      </c>
      <c r="CG49" s="12">
        <v>6.1</v>
      </c>
      <c r="CH49" s="12">
        <v>12.6</v>
      </c>
      <c r="CI49" s="11">
        <v>30.4</v>
      </c>
      <c r="CJ49" s="11">
        <v>13.4</v>
      </c>
      <c r="CK49" s="11">
        <v>6.3</v>
      </c>
      <c r="CL49" s="11">
        <v>5.9</v>
      </c>
      <c r="CM49" s="11">
        <v>8.5</v>
      </c>
      <c r="CN49" s="11">
        <v>22.4</v>
      </c>
      <c r="CO49" s="11">
        <v>26.2</v>
      </c>
      <c r="CP49" s="12">
        <v>8.6999999999999993</v>
      </c>
      <c r="CQ49" s="12">
        <v>6.2</v>
      </c>
      <c r="CR49" s="12">
        <v>25.8</v>
      </c>
      <c r="CS49" s="12">
        <v>2.1</v>
      </c>
      <c r="CT49" s="12">
        <v>5.8</v>
      </c>
      <c r="CU49" s="12">
        <v>0</v>
      </c>
      <c r="CV49" s="12">
        <v>12</v>
      </c>
      <c r="CW49" s="11">
        <v>20.2</v>
      </c>
      <c r="CX49" s="61">
        <v>0.26</v>
      </c>
      <c r="CY49" s="61">
        <v>0.35</v>
      </c>
      <c r="CZ49" s="61">
        <v>0.1</v>
      </c>
      <c r="DA49" s="61">
        <v>0.55000000000000004</v>
      </c>
      <c r="DB49" s="61">
        <v>0.5</v>
      </c>
      <c r="DC49" s="61">
        <v>0.47</v>
      </c>
      <c r="DD49" s="62">
        <v>0</v>
      </c>
      <c r="DE49" s="62">
        <v>0.25</v>
      </c>
      <c r="DF49" s="62">
        <v>0.65</v>
      </c>
      <c r="DG49" s="62">
        <v>1</v>
      </c>
      <c r="DH49" s="62">
        <v>0.18</v>
      </c>
      <c r="DI49" s="62">
        <v>0.3</v>
      </c>
      <c r="DJ49" s="62">
        <v>0.38</v>
      </c>
      <c r="DK49" s="61">
        <v>0.32</v>
      </c>
      <c r="DL49" s="61">
        <v>0.3</v>
      </c>
      <c r="DM49" s="61">
        <v>1</v>
      </c>
      <c r="DN49" s="61">
        <v>0.26</v>
      </c>
      <c r="DO49" s="61">
        <v>0.4</v>
      </c>
      <c r="DP49" s="61">
        <v>0.65</v>
      </c>
      <c r="DQ49" s="61">
        <v>0.42</v>
      </c>
      <c r="DR49" s="62">
        <v>0.43</v>
      </c>
      <c r="DS49" s="62">
        <v>0.39</v>
      </c>
      <c r="DT49" s="62">
        <v>0.23</v>
      </c>
      <c r="DU49" s="62">
        <v>0.52</v>
      </c>
      <c r="DV49" s="62">
        <v>0.48</v>
      </c>
      <c r="DW49" s="62">
        <v>0.42</v>
      </c>
      <c r="DX49" s="62">
        <v>0.34</v>
      </c>
      <c r="DY49" s="61">
        <v>0.44</v>
      </c>
      <c r="DZ49" s="61">
        <v>0.44</v>
      </c>
      <c r="EA49" s="61">
        <v>0.38</v>
      </c>
      <c r="EB49" s="61">
        <v>0</v>
      </c>
      <c r="EC49" s="61">
        <v>0.36</v>
      </c>
      <c r="ED49" s="61">
        <v>0.33</v>
      </c>
      <c r="EE49" s="11">
        <v>30</v>
      </c>
      <c r="EF49" s="12">
        <v>0</v>
      </c>
      <c r="EG49" s="12">
        <v>0</v>
      </c>
      <c r="EH49" s="12">
        <v>0</v>
      </c>
      <c r="EI49" s="12">
        <v>0</v>
      </c>
      <c r="EJ49" s="12">
        <v>4</v>
      </c>
      <c r="EK49" s="12">
        <v>0</v>
      </c>
      <c r="EL49" s="12">
        <v>0</v>
      </c>
      <c r="EM49" s="11">
        <v>0</v>
      </c>
      <c r="EN49" s="11">
        <v>0</v>
      </c>
      <c r="EO49" s="11">
        <v>1</v>
      </c>
      <c r="EP49" s="11">
        <v>1</v>
      </c>
      <c r="EQ49" s="11">
        <v>1</v>
      </c>
      <c r="ER49" s="11">
        <v>0</v>
      </c>
      <c r="ES49" s="11">
        <v>0</v>
      </c>
      <c r="ET49" s="12">
        <v>0</v>
      </c>
      <c r="EU49" s="12">
        <v>0</v>
      </c>
      <c r="EV49" s="12">
        <v>1</v>
      </c>
      <c r="EW49" s="12">
        <v>2</v>
      </c>
      <c r="EX49" s="12">
        <v>1</v>
      </c>
      <c r="EY49" s="12">
        <v>1</v>
      </c>
      <c r="EZ49" s="12">
        <v>0</v>
      </c>
      <c r="FA49" s="11">
        <v>2</v>
      </c>
      <c r="FB49" s="11">
        <v>0</v>
      </c>
      <c r="FC49" s="11">
        <v>3</v>
      </c>
      <c r="FD49" s="11">
        <v>0</v>
      </c>
      <c r="FE49" s="11">
        <v>0</v>
      </c>
      <c r="FF49" s="11">
        <v>0</v>
      </c>
      <c r="FG49" s="11">
        <v>0</v>
      </c>
      <c r="FH49" s="12">
        <v>0</v>
      </c>
      <c r="FI49" s="12">
        <v>0</v>
      </c>
      <c r="FJ49" s="12">
        <v>3</v>
      </c>
      <c r="FK49" s="12">
        <v>50</v>
      </c>
      <c r="FL49" s="12">
        <v>2</v>
      </c>
      <c r="FM49" s="12">
        <v>0</v>
      </c>
      <c r="FN49" s="12">
        <v>0</v>
      </c>
      <c r="FO49" s="11">
        <v>0</v>
      </c>
      <c r="FP49" s="11">
        <v>0</v>
      </c>
      <c r="FQ49" s="11">
        <v>5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0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11">
        <v>0</v>
      </c>
      <c r="GJ49" s="12">
        <v>0</v>
      </c>
      <c r="GK49" s="12">
        <v>0</v>
      </c>
      <c r="GL49" s="12">
        <v>0</v>
      </c>
      <c r="GM49" s="12">
        <v>1</v>
      </c>
      <c r="GN49" s="12">
        <v>0</v>
      </c>
      <c r="GO49" s="12">
        <v>0</v>
      </c>
      <c r="GP49" s="12">
        <v>0</v>
      </c>
      <c r="GQ49" s="11">
        <v>2</v>
      </c>
      <c r="GR49" s="11">
        <v>10</v>
      </c>
      <c r="GS49" s="11">
        <v>17</v>
      </c>
      <c r="GT49" s="11">
        <v>0</v>
      </c>
      <c r="GU49" s="11">
        <v>0</v>
      </c>
      <c r="GV49" s="11">
        <v>0</v>
      </c>
      <c r="GW49" s="11">
        <v>0</v>
      </c>
      <c r="GX49" s="11">
        <v>38</v>
      </c>
      <c r="GY49" s="11">
        <v>0</v>
      </c>
      <c r="GZ49" s="11">
        <v>0</v>
      </c>
      <c r="HA49" s="11">
        <v>1</v>
      </c>
      <c r="HB49" s="11">
        <v>0</v>
      </c>
      <c r="HC49" s="11">
        <v>1</v>
      </c>
      <c r="HD49" s="11">
        <v>1</v>
      </c>
      <c r="HE49" s="12">
        <v>6</v>
      </c>
      <c r="HF49" s="12">
        <v>1</v>
      </c>
      <c r="HG49" s="12">
        <v>0</v>
      </c>
      <c r="HH49" s="12">
        <v>0</v>
      </c>
      <c r="HI49" s="12">
        <v>1</v>
      </c>
      <c r="HJ49" s="12">
        <v>0</v>
      </c>
      <c r="HK49" s="12">
        <v>2</v>
      </c>
      <c r="HL49" s="11">
        <v>1</v>
      </c>
      <c r="HM49" s="11">
        <v>1</v>
      </c>
      <c r="HN49" s="11">
        <v>3</v>
      </c>
      <c r="HO49" s="11">
        <v>4</v>
      </c>
      <c r="HP49" s="11">
        <v>3</v>
      </c>
      <c r="HQ49" s="11">
        <v>8</v>
      </c>
      <c r="HR49" s="11">
        <v>0</v>
      </c>
      <c r="HS49" s="12">
        <v>0</v>
      </c>
      <c r="HT49" s="12">
        <v>3</v>
      </c>
      <c r="HU49" s="12">
        <v>1</v>
      </c>
      <c r="HV49" s="12">
        <v>0</v>
      </c>
      <c r="HW49" s="12">
        <v>0</v>
      </c>
      <c r="HX49" s="12">
        <v>16</v>
      </c>
      <c r="HY49" s="12">
        <v>108</v>
      </c>
    </row>
    <row r="50" spans="1:233" s="60" customFormat="1" x14ac:dyDescent="0.2">
      <c r="A50" s="24">
        <v>21</v>
      </c>
      <c r="B50" s="8">
        <v>43929</v>
      </c>
      <c r="C50" s="11">
        <v>38</v>
      </c>
      <c r="D50" s="11">
        <v>1</v>
      </c>
      <c r="E50" s="11">
        <v>0</v>
      </c>
      <c r="F50" s="11">
        <v>0</v>
      </c>
      <c r="G50" s="11">
        <v>0</v>
      </c>
      <c r="H50" s="11">
        <v>42</v>
      </c>
      <c r="I50" s="11">
        <v>0</v>
      </c>
      <c r="J50" s="11">
        <v>0</v>
      </c>
      <c r="K50" s="11">
        <v>5</v>
      </c>
      <c r="L50" s="11">
        <v>0</v>
      </c>
      <c r="M50" s="11">
        <v>4</v>
      </c>
      <c r="N50" s="11">
        <v>3</v>
      </c>
      <c r="O50" s="11">
        <v>17</v>
      </c>
      <c r="P50" s="11">
        <v>6</v>
      </c>
      <c r="Q50" s="11">
        <v>1</v>
      </c>
      <c r="R50" s="11">
        <v>0</v>
      </c>
      <c r="S50" s="11">
        <v>1</v>
      </c>
      <c r="T50" s="11">
        <v>10</v>
      </c>
      <c r="U50" s="11">
        <v>7</v>
      </c>
      <c r="V50" s="11">
        <v>0</v>
      </c>
      <c r="W50" s="11">
        <v>5</v>
      </c>
      <c r="X50" s="12">
        <v>1</v>
      </c>
      <c r="Y50" s="12">
        <v>0</v>
      </c>
      <c r="Z50" s="12">
        <v>8</v>
      </c>
      <c r="AA50" s="12">
        <v>35</v>
      </c>
      <c r="AB50" s="12">
        <v>2</v>
      </c>
      <c r="AC50" s="12">
        <v>0</v>
      </c>
      <c r="AD50" s="12">
        <v>11</v>
      </c>
      <c r="AE50" s="11">
        <v>0</v>
      </c>
      <c r="AF50" s="11">
        <v>0</v>
      </c>
      <c r="AG50" s="11">
        <v>0</v>
      </c>
      <c r="AH50" s="11">
        <v>41</v>
      </c>
      <c r="AI50" s="11">
        <v>238</v>
      </c>
      <c r="AJ50" s="11">
        <v>800</v>
      </c>
      <c r="AK50" s="11">
        <v>10</v>
      </c>
      <c r="AL50" s="12">
        <v>1</v>
      </c>
      <c r="AM50" s="12">
        <v>12</v>
      </c>
      <c r="AN50" s="12">
        <v>1</v>
      </c>
      <c r="AO50" s="12">
        <v>196</v>
      </c>
      <c r="AP50" s="12">
        <v>0</v>
      </c>
      <c r="AQ50" s="12">
        <v>2</v>
      </c>
      <c r="AR50" s="12">
        <v>60</v>
      </c>
      <c r="AS50" s="11">
        <v>1</v>
      </c>
      <c r="AT50" s="11">
        <v>48</v>
      </c>
      <c r="AU50" s="11">
        <v>38</v>
      </c>
      <c r="AV50" s="11">
        <v>126</v>
      </c>
      <c r="AW50" s="11">
        <v>26</v>
      </c>
      <c r="AX50" s="11">
        <v>4</v>
      </c>
      <c r="AY50" s="11">
        <v>1</v>
      </c>
      <c r="AZ50" s="12">
        <v>13</v>
      </c>
      <c r="BA50" s="12">
        <v>52</v>
      </c>
      <c r="BB50" s="12">
        <v>35</v>
      </c>
      <c r="BC50" s="12">
        <v>15</v>
      </c>
      <c r="BD50" s="12">
        <v>45</v>
      </c>
      <c r="BE50" s="12">
        <v>14</v>
      </c>
      <c r="BF50" s="12">
        <v>26</v>
      </c>
      <c r="BG50" s="11">
        <v>42</v>
      </c>
      <c r="BH50" s="11">
        <v>309</v>
      </c>
      <c r="BI50" s="11">
        <v>7</v>
      </c>
      <c r="BJ50" s="11">
        <v>11</v>
      </c>
      <c r="BK50" s="11">
        <v>56</v>
      </c>
      <c r="BL50" s="11">
        <v>4</v>
      </c>
      <c r="BM50" s="11">
        <v>5</v>
      </c>
      <c r="BN50" s="12">
        <v>0</v>
      </c>
      <c r="BO50" s="12">
        <v>389</v>
      </c>
      <c r="BP50" s="12">
        <v>2349</v>
      </c>
      <c r="BQ50" s="12">
        <v>76.7</v>
      </c>
      <c r="BR50" s="12">
        <v>4.5</v>
      </c>
      <c r="BS50" s="12">
        <v>1</v>
      </c>
      <c r="BT50" s="12">
        <v>6.3</v>
      </c>
      <c r="BU50" s="11">
        <v>1.5</v>
      </c>
      <c r="BV50" s="11">
        <v>65.599999999999994</v>
      </c>
      <c r="BW50" s="11">
        <v>0</v>
      </c>
      <c r="BX50" s="11">
        <v>2.1</v>
      </c>
      <c r="BY50" s="11">
        <v>25</v>
      </c>
      <c r="BZ50" s="11">
        <v>1.7</v>
      </c>
      <c r="CA50" s="11">
        <v>13.6</v>
      </c>
      <c r="CB50" s="12">
        <v>13.9</v>
      </c>
      <c r="CC50" s="12">
        <v>30.6</v>
      </c>
      <c r="CD50" s="12">
        <v>18.399999999999999</v>
      </c>
      <c r="CE50" s="12">
        <v>3.4</v>
      </c>
      <c r="CF50" s="12">
        <v>2.9</v>
      </c>
      <c r="CG50" s="12">
        <v>6.6</v>
      </c>
      <c r="CH50" s="12">
        <v>15.6</v>
      </c>
      <c r="CI50" s="11">
        <v>38</v>
      </c>
      <c r="CJ50" s="11">
        <v>13.4</v>
      </c>
      <c r="CK50" s="11">
        <v>7.1</v>
      </c>
      <c r="CL50" s="11">
        <v>6.3</v>
      </c>
      <c r="CM50" s="11">
        <v>8.5</v>
      </c>
      <c r="CN50" s="11">
        <v>27.6</v>
      </c>
      <c r="CO50" s="11">
        <v>29.6</v>
      </c>
      <c r="CP50" s="12">
        <v>12.2</v>
      </c>
      <c r="CQ50" s="12">
        <v>6.2</v>
      </c>
      <c r="CR50" s="12">
        <v>32.1</v>
      </c>
      <c r="CS50" s="12">
        <v>2.1</v>
      </c>
      <c r="CT50" s="12">
        <v>5.8</v>
      </c>
      <c r="CU50" s="12">
        <v>0</v>
      </c>
      <c r="CV50" s="12">
        <v>13.4</v>
      </c>
      <c r="CW50" s="11">
        <v>22.5</v>
      </c>
      <c r="CX50" s="61">
        <v>0.26</v>
      </c>
      <c r="CY50" s="61">
        <v>0.34</v>
      </c>
      <c r="CZ50" s="61">
        <v>0.08</v>
      </c>
      <c r="DA50" s="61">
        <v>0.5</v>
      </c>
      <c r="DB50" s="61">
        <v>0.5</v>
      </c>
      <c r="DC50" s="61">
        <v>0.49</v>
      </c>
      <c r="DD50" s="62">
        <v>0</v>
      </c>
      <c r="DE50" s="62">
        <v>0.22</v>
      </c>
      <c r="DF50" s="62">
        <v>0.68</v>
      </c>
      <c r="DG50" s="62">
        <v>1</v>
      </c>
      <c r="DH50" s="62">
        <v>0.17</v>
      </c>
      <c r="DI50" s="62">
        <v>0.28000000000000003</v>
      </c>
      <c r="DJ50" s="62">
        <v>0.38</v>
      </c>
      <c r="DK50" s="61">
        <v>0.33</v>
      </c>
      <c r="DL50" s="61">
        <v>0.36</v>
      </c>
      <c r="DM50" s="61">
        <v>1</v>
      </c>
      <c r="DN50" s="61">
        <v>0.25</v>
      </c>
      <c r="DO50" s="61">
        <v>0.41</v>
      </c>
      <c r="DP50" s="61">
        <v>0.65</v>
      </c>
      <c r="DQ50" s="61">
        <v>0.36</v>
      </c>
      <c r="DR50" s="62">
        <v>0.43</v>
      </c>
      <c r="DS50" s="62">
        <v>0.39</v>
      </c>
      <c r="DT50" s="62">
        <v>0.21</v>
      </c>
      <c r="DU50" s="62">
        <v>0.51</v>
      </c>
      <c r="DV50" s="62">
        <v>0.47</v>
      </c>
      <c r="DW50" s="62">
        <v>0.5</v>
      </c>
      <c r="DX50" s="62">
        <v>0.34</v>
      </c>
      <c r="DY50" s="61">
        <v>0.5</v>
      </c>
      <c r="DZ50" s="61">
        <v>0.44</v>
      </c>
      <c r="EA50" s="61">
        <v>0.36</v>
      </c>
      <c r="EB50" s="61">
        <v>0</v>
      </c>
      <c r="EC50" s="61">
        <v>0.34</v>
      </c>
      <c r="ED50" s="61">
        <v>0.33</v>
      </c>
      <c r="EE50" s="11">
        <v>46</v>
      </c>
      <c r="EF50" s="12">
        <v>0</v>
      </c>
      <c r="EG50" s="12">
        <v>0</v>
      </c>
      <c r="EH50" s="12">
        <v>0</v>
      </c>
      <c r="EI50" s="12">
        <v>0</v>
      </c>
      <c r="EJ50" s="12">
        <v>5</v>
      </c>
      <c r="EK50" s="12">
        <v>0</v>
      </c>
      <c r="EL50" s="12">
        <v>0</v>
      </c>
      <c r="EM50" s="11">
        <v>0</v>
      </c>
      <c r="EN50" s="11">
        <v>0</v>
      </c>
      <c r="EO50" s="11">
        <v>1</v>
      </c>
      <c r="EP50" s="11">
        <v>1</v>
      </c>
      <c r="EQ50" s="11">
        <v>1</v>
      </c>
      <c r="ER50" s="11">
        <v>0</v>
      </c>
      <c r="ES50" s="11">
        <v>0</v>
      </c>
      <c r="ET50" s="12">
        <v>0</v>
      </c>
      <c r="EU50" s="12">
        <v>0</v>
      </c>
      <c r="EV50" s="12">
        <v>2</v>
      </c>
      <c r="EW50" s="12">
        <v>2</v>
      </c>
      <c r="EX50" s="12">
        <v>4</v>
      </c>
      <c r="EY50" s="12">
        <v>2</v>
      </c>
      <c r="EZ50" s="12">
        <v>0</v>
      </c>
      <c r="FA50" s="11">
        <v>2</v>
      </c>
      <c r="FB50" s="11">
        <v>0</v>
      </c>
      <c r="FC50" s="11">
        <v>6</v>
      </c>
      <c r="FD50" s="11">
        <v>0</v>
      </c>
      <c r="FE50" s="11">
        <v>1</v>
      </c>
      <c r="FF50" s="11">
        <v>0</v>
      </c>
      <c r="FG50" s="11">
        <v>0</v>
      </c>
      <c r="FH50" s="12">
        <v>0</v>
      </c>
      <c r="FI50" s="12">
        <v>0</v>
      </c>
      <c r="FJ50" s="12">
        <v>7</v>
      </c>
      <c r="FK50" s="12">
        <v>80</v>
      </c>
      <c r="FL50" s="12">
        <v>1</v>
      </c>
      <c r="FM50" s="12">
        <v>1</v>
      </c>
      <c r="FN50" s="12">
        <v>0</v>
      </c>
      <c r="FO50" s="11">
        <v>0</v>
      </c>
      <c r="FP50" s="11">
        <v>0</v>
      </c>
      <c r="FQ50" s="11">
        <v>2</v>
      </c>
      <c r="FR50" s="11">
        <v>0</v>
      </c>
      <c r="FS50" s="11">
        <v>0</v>
      </c>
      <c r="FT50" s="11">
        <v>0</v>
      </c>
      <c r="FU50" s="11">
        <v>0</v>
      </c>
      <c r="FV50" s="11">
        <v>0</v>
      </c>
      <c r="FW50" s="11">
        <v>0</v>
      </c>
      <c r="FX50" s="11">
        <v>0</v>
      </c>
      <c r="FY50" s="11">
        <v>0</v>
      </c>
      <c r="FZ50" s="11">
        <v>0</v>
      </c>
      <c r="GA50" s="11">
        <v>0</v>
      </c>
      <c r="GB50" s="11">
        <v>0</v>
      </c>
      <c r="GC50" s="11">
        <v>1</v>
      </c>
      <c r="GD50" s="11">
        <v>0</v>
      </c>
      <c r="GE50" s="11">
        <v>0</v>
      </c>
      <c r="GF50" s="11">
        <v>0</v>
      </c>
      <c r="GG50" s="11">
        <v>0</v>
      </c>
      <c r="GH50" s="11">
        <v>0</v>
      </c>
      <c r="GI50" s="11">
        <v>1</v>
      </c>
      <c r="GJ50" s="12">
        <v>0</v>
      </c>
      <c r="GK50" s="12">
        <v>0</v>
      </c>
      <c r="GL50" s="12">
        <v>0</v>
      </c>
      <c r="GM50" s="12">
        <v>0</v>
      </c>
      <c r="GN50" s="12">
        <v>1</v>
      </c>
      <c r="GO50" s="12">
        <v>0</v>
      </c>
      <c r="GP50" s="12">
        <v>0</v>
      </c>
      <c r="GQ50" s="11">
        <v>3</v>
      </c>
      <c r="GR50" s="11">
        <v>10</v>
      </c>
      <c r="GS50" s="11">
        <v>18</v>
      </c>
      <c r="GT50" s="11">
        <v>1</v>
      </c>
      <c r="GU50" s="11">
        <v>0</v>
      </c>
      <c r="GV50" s="11">
        <v>0</v>
      </c>
      <c r="GW50" s="11">
        <v>0</v>
      </c>
      <c r="GX50" s="11">
        <v>40</v>
      </c>
      <c r="GY50" s="11">
        <v>0</v>
      </c>
      <c r="GZ50" s="11">
        <v>0</v>
      </c>
      <c r="HA50" s="11">
        <v>1</v>
      </c>
      <c r="HB50" s="11">
        <v>0</v>
      </c>
      <c r="HC50" s="11">
        <v>1</v>
      </c>
      <c r="HD50" s="11">
        <v>1</v>
      </c>
      <c r="HE50" s="12">
        <v>6</v>
      </c>
      <c r="HF50" s="12">
        <v>1</v>
      </c>
      <c r="HG50" s="12">
        <v>0</v>
      </c>
      <c r="HH50" s="12">
        <v>0</v>
      </c>
      <c r="HI50" s="12">
        <v>1</v>
      </c>
      <c r="HJ50" s="12">
        <v>1</v>
      </c>
      <c r="HK50" s="12">
        <v>2</v>
      </c>
      <c r="HL50" s="11">
        <v>1</v>
      </c>
      <c r="HM50" s="11">
        <v>1</v>
      </c>
      <c r="HN50" s="11">
        <v>3</v>
      </c>
      <c r="HO50" s="11">
        <v>4</v>
      </c>
      <c r="HP50" s="11">
        <v>4</v>
      </c>
      <c r="HQ50" s="11">
        <v>8</v>
      </c>
      <c r="HR50" s="11">
        <v>0</v>
      </c>
      <c r="HS50" s="12">
        <v>0</v>
      </c>
      <c r="HT50" s="12">
        <v>3</v>
      </c>
      <c r="HU50" s="12">
        <v>2</v>
      </c>
      <c r="HV50" s="12">
        <v>0</v>
      </c>
      <c r="HW50" s="12">
        <v>0</v>
      </c>
      <c r="HX50" s="12">
        <v>19</v>
      </c>
      <c r="HY50" s="12">
        <v>118</v>
      </c>
    </row>
    <row r="51" spans="1:233" s="60" customFormat="1" x14ac:dyDescent="0.2">
      <c r="A51" s="24">
        <v>22</v>
      </c>
      <c r="B51" s="8">
        <v>43930</v>
      </c>
      <c r="C51" s="11">
        <v>59</v>
      </c>
      <c r="D51" s="11">
        <v>0</v>
      </c>
      <c r="E51" s="11">
        <v>0</v>
      </c>
      <c r="F51" s="11">
        <v>3</v>
      </c>
      <c r="G51" s="11">
        <v>0</v>
      </c>
      <c r="H51" s="11">
        <v>37</v>
      </c>
      <c r="I51" s="11">
        <v>0</v>
      </c>
      <c r="J51" s="11">
        <v>1</v>
      </c>
      <c r="K51" s="11">
        <v>4</v>
      </c>
      <c r="L51" s="11">
        <v>0</v>
      </c>
      <c r="M51" s="11">
        <v>6</v>
      </c>
      <c r="N51" s="11">
        <v>6</v>
      </c>
      <c r="O51" s="11">
        <v>21</v>
      </c>
      <c r="P51" s="11">
        <v>2</v>
      </c>
      <c r="Q51" s="11">
        <v>0</v>
      </c>
      <c r="R51" s="11">
        <v>2</v>
      </c>
      <c r="S51" s="11">
        <v>1</v>
      </c>
      <c r="T51" s="11">
        <v>2</v>
      </c>
      <c r="U51" s="11">
        <v>5</v>
      </c>
      <c r="V51" s="11">
        <v>0</v>
      </c>
      <c r="W51" s="11">
        <v>2</v>
      </c>
      <c r="X51" s="12">
        <v>0</v>
      </c>
      <c r="Y51" s="12">
        <v>6</v>
      </c>
      <c r="Z51" s="12">
        <v>6</v>
      </c>
      <c r="AA51" s="12">
        <v>30</v>
      </c>
      <c r="AB51" s="12">
        <v>0</v>
      </c>
      <c r="AC51" s="12">
        <v>5</v>
      </c>
      <c r="AD51" s="12">
        <v>16</v>
      </c>
      <c r="AE51" s="11">
        <v>1</v>
      </c>
      <c r="AF51" s="11">
        <v>0</v>
      </c>
      <c r="AG51" s="11">
        <v>0</v>
      </c>
      <c r="AH51" s="11">
        <v>56</v>
      </c>
      <c r="AI51" s="11">
        <v>271</v>
      </c>
      <c r="AJ51" s="11">
        <v>859</v>
      </c>
      <c r="AK51" s="11">
        <v>10</v>
      </c>
      <c r="AL51" s="12">
        <v>1</v>
      </c>
      <c r="AM51" s="12">
        <v>15</v>
      </c>
      <c r="AN51" s="12">
        <v>1</v>
      </c>
      <c r="AO51" s="12">
        <v>233</v>
      </c>
      <c r="AP51" s="12">
        <v>0</v>
      </c>
      <c r="AQ51" s="12">
        <v>3</v>
      </c>
      <c r="AR51" s="12">
        <v>64</v>
      </c>
      <c r="AS51" s="11">
        <v>1</v>
      </c>
      <c r="AT51" s="11">
        <v>54</v>
      </c>
      <c r="AU51" s="11">
        <v>44</v>
      </c>
      <c r="AV51" s="11">
        <v>147</v>
      </c>
      <c r="AW51" s="11">
        <v>28</v>
      </c>
      <c r="AX51" s="11">
        <v>4</v>
      </c>
      <c r="AY51" s="11">
        <v>3</v>
      </c>
      <c r="AZ51" s="12">
        <v>14</v>
      </c>
      <c r="BA51" s="12">
        <v>54</v>
      </c>
      <c r="BB51" s="12">
        <v>40</v>
      </c>
      <c r="BC51" s="12">
        <v>15</v>
      </c>
      <c r="BD51" s="12">
        <v>47</v>
      </c>
      <c r="BE51" s="12">
        <v>14</v>
      </c>
      <c r="BF51" s="12">
        <v>32</v>
      </c>
      <c r="BG51" s="11">
        <v>48</v>
      </c>
      <c r="BH51" s="11">
        <v>339</v>
      </c>
      <c r="BI51" s="11">
        <v>7</v>
      </c>
      <c r="BJ51" s="11">
        <v>16</v>
      </c>
      <c r="BK51" s="11">
        <v>72</v>
      </c>
      <c r="BL51" s="11">
        <v>5</v>
      </c>
      <c r="BM51" s="11">
        <v>5</v>
      </c>
      <c r="BN51" s="12">
        <v>0</v>
      </c>
      <c r="BO51" s="12">
        <v>445</v>
      </c>
      <c r="BP51" s="12">
        <v>2620</v>
      </c>
      <c r="BQ51" s="12">
        <v>82.3</v>
      </c>
      <c r="BR51" s="12">
        <v>4.5</v>
      </c>
      <c r="BS51" s="12">
        <v>1</v>
      </c>
      <c r="BT51" s="12">
        <v>7.9</v>
      </c>
      <c r="BU51" s="11">
        <v>1.5</v>
      </c>
      <c r="BV51" s="11">
        <v>77.900000000000006</v>
      </c>
      <c r="BW51" s="11">
        <v>0</v>
      </c>
      <c r="BX51" s="11">
        <v>3.2</v>
      </c>
      <c r="BY51" s="11">
        <v>26.7</v>
      </c>
      <c r="BZ51" s="11">
        <v>1.7</v>
      </c>
      <c r="CA51" s="11">
        <v>15.3</v>
      </c>
      <c r="CB51" s="12">
        <v>16.100000000000001</v>
      </c>
      <c r="CC51" s="12">
        <v>35.700000000000003</v>
      </c>
      <c r="CD51" s="12">
        <v>19.8</v>
      </c>
      <c r="CE51" s="12">
        <v>3.4</v>
      </c>
      <c r="CF51" s="12">
        <v>8.6</v>
      </c>
      <c r="CG51" s="12">
        <v>7.1</v>
      </c>
      <c r="CH51" s="12">
        <v>16.2</v>
      </c>
      <c r="CI51" s="11">
        <v>43.4</v>
      </c>
      <c r="CJ51" s="11">
        <v>13.4</v>
      </c>
      <c r="CK51" s="11">
        <v>7.4</v>
      </c>
      <c r="CL51" s="11">
        <v>6.3</v>
      </c>
      <c r="CM51" s="11">
        <v>10.5</v>
      </c>
      <c r="CN51" s="11">
        <v>31.6</v>
      </c>
      <c r="CO51" s="11">
        <v>32.4</v>
      </c>
      <c r="CP51" s="12">
        <v>12.2</v>
      </c>
      <c r="CQ51" s="12">
        <v>9.1</v>
      </c>
      <c r="CR51" s="12">
        <v>41.3</v>
      </c>
      <c r="CS51" s="12">
        <v>2.6</v>
      </c>
      <c r="CT51" s="12">
        <v>5.8</v>
      </c>
      <c r="CU51" s="12">
        <v>0</v>
      </c>
      <c r="CV51" s="12">
        <v>15.3</v>
      </c>
      <c r="CW51" s="11">
        <v>25.1</v>
      </c>
      <c r="CX51" s="61">
        <v>0.26</v>
      </c>
      <c r="CY51" s="61">
        <v>0.32</v>
      </c>
      <c r="CZ51" s="61">
        <v>0.08</v>
      </c>
      <c r="DA51" s="61">
        <v>0.38</v>
      </c>
      <c r="DB51" s="61">
        <v>0.5</v>
      </c>
      <c r="DC51" s="61">
        <v>0.48</v>
      </c>
      <c r="DD51" s="62">
        <v>0</v>
      </c>
      <c r="DE51" s="62">
        <v>0.3</v>
      </c>
      <c r="DF51" s="62">
        <v>0.62</v>
      </c>
      <c r="DG51" s="62">
        <v>1</v>
      </c>
      <c r="DH51" s="62">
        <v>0.18</v>
      </c>
      <c r="DI51" s="62">
        <v>0.28000000000000003</v>
      </c>
      <c r="DJ51" s="62">
        <v>0.38</v>
      </c>
      <c r="DK51" s="61">
        <v>0.32</v>
      </c>
      <c r="DL51" s="61">
        <v>0.36</v>
      </c>
      <c r="DM51" s="61">
        <v>1</v>
      </c>
      <c r="DN51" s="61">
        <v>0.21</v>
      </c>
      <c r="DO51" s="61">
        <v>0.39</v>
      </c>
      <c r="DP51" s="61">
        <v>0.63</v>
      </c>
      <c r="DQ51" s="61">
        <v>0.35</v>
      </c>
      <c r="DR51" s="62">
        <v>0.4</v>
      </c>
      <c r="DS51" s="62">
        <v>0.27</v>
      </c>
      <c r="DT51" s="62">
        <v>0.24</v>
      </c>
      <c r="DU51" s="62">
        <v>0.42</v>
      </c>
      <c r="DV51" s="62">
        <v>0.48</v>
      </c>
      <c r="DW51" s="62">
        <v>0.47</v>
      </c>
      <c r="DX51" s="62">
        <v>0.31</v>
      </c>
      <c r="DY51" s="61">
        <v>0.51</v>
      </c>
      <c r="DZ51" s="61">
        <v>0.38</v>
      </c>
      <c r="EA51" s="61">
        <v>0.36</v>
      </c>
      <c r="EB51" s="61">
        <v>0</v>
      </c>
      <c r="EC51" s="61">
        <v>0.33</v>
      </c>
      <c r="ED51" s="61">
        <v>0.33</v>
      </c>
      <c r="EE51" s="11">
        <v>60</v>
      </c>
      <c r="EF51" s="12">
        <v>0</v>
      </c>
      <c r="EG51" s="12">
        <v>0</v>
      </c>
      <c r="EH51" s="12">
        <v>0</v>
      </c>
      <c r="EI51" s="12">
        <v>0</v>
      </c>
      <c r="EJ51" s="12">
        <v>5</v>
      </c>
      <c r="EK51" s="12">
        <v>0</v>
      </c>
      <c r="EL51" s="12">
        <v>0</v>
      </c>
      <c r="EM51" s="11">
        <v>0</v>
      </c>
      <c r="EN51" s="11">
        <v>0</v>
      </c>
      <c r="EO51" s="11">
        <v>1</v>
      </c>
      <c r="EP51" s="11">
        <v>1</v>
      </c>
      <c r="EQ51" s="11">
        <v>1</v>
      </c>
      <c r="ER51" s="11">
        <v>0</v>
      </c>
      <c r="ES51" s="11">
        <v>0</v>
      </c>
      <c r="ET51" s="12">
        <v>0</v>
      </c>
      <c r="EU51" s="12">
        <v>0</v>
      </c>
      <c r="EV51" s="12">
        <v>2</v>
      </c>
      <c r="EW51" s="12">
        <v>2</v>
      </c>
      <c r="EX51" s="12">
        <v>4</v>
      </c>
      <c r="EY51" s="12">
        <v>2</v>
      </c>
      <c r="EZ51" s="12">
        <v>1</v>
      </c>
      <c r="FA51" s="11">
        <v>2</v>
      </c>
      <c r="FB51" s="11">
        <v>0</v>
      </c>
      <c r="FC51" s="11">
        <v>7</v>
      </c>
      <c r="FD51" s="11">
        <v>0</v>
      </c>
      <c r="FE51" s="11">
        <v>1</v>
      </c>
      <c r="FF51" s="11">
        <v>1</v>
      </c>
      <c r="FG51" s="11">
        <v>0</v>
      </c>
      <c r="FH51" s="12">
        <v>0</v>
      </c>
      <c r="FI51" s="12">
        <v>0</v>
      </c>
      <c r="FJ51" s="12">
        <v>8</v>
      </c>
      <c r="FK51" s="12">
        <v>98</v>
      </c>
      <c r="FL51" s="12">
        <v>0</v>
      </c>
      <c r="FM51" s="12">
        <v>0</v>
      </c>
      <c r="FN51" s="12">
        <v>0</v>
      </c>
      <c r="FO51" s="11">
        <v>0</v>
      </c>
      <c r="FP51" s="11">
        <v>0</v>
      </c>
      <c r="FQ51" s="11">
        <v>2</v>
      </c>
      <c r="FR51" s="11">
        <v>0</v>
      </c>
      <c r="FS51" s="11">
        <v>0</v>
      </c>
      <c r="FT51" s="11">
        <v>0</v>
      </c>
      <c r="FU51" s="11">
        <v>0</v>
      </c>
      <c r="FV51" s="11">
        <v>0</v>
      </c>
      <c r="FW51" s="11">
        <v>0</v>
      </c>
      <c r="FX51" s="11">
        <v>0</v>
      </c>
      <c r="FY51" s="11">
        <v>0</v>
      </c>
      <c r="FZ51" s="11">
        <v>0</v>
      </c>
      <c r="GA51" s="11">
        <v>0</v>
      </c>
      <c r="GB51" s="11">
        <v>0</v>
      </c>
      <c r="GC51" s="11">
        <v>0</v>
      </c>
      <c r="GD51" s="11">
        <v>0</v>
      </c>
      <c r="GE51" s="11">
        <v>0</v>
      </c>
      <c r="GF51" s="11">
        <v>0</v>
      </c>
      <c r="GG51" s="11">
        <v>0</v>
      </c>
      <c r="GH51" s="11">
        <v>0</v>
      </c>
      <c r="GI51" s="11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1</v>
      </c>
      <c r="GP51" s="12">
        <v>0</v>
      </c>
      <c r="GQ51" s="11">
        <v>5</v>
      </c>
      <c r="GR51" s="11">
        <v>8</v>
      </c>
      <c r="GS51" s="11">
        <v>18</v>
      </c>
      <c r="GT51" s="11">
        <v>1</v>
      </c>
      <c r="GU51" s="11">
        <v>0</v>
      </c>
      <c r="GV51" s="11">
        <v>0</v>
      </c>
      <c r="GW51" s="11">
        <v>0</v>
      </c>
      <c r="GX51" s="11">
        <v>42</v>
      </c>
      <c r="GY51" s="11">
        <v>0</v>
      </c>
      <c r="GZ51" s="11">
        <v>0</v>
      </c>
      <c r="HA51" s="11">
        <v>1</v>
      </c>
      <c r="HB51" s="11">
        <v>0</v>
      </c>
      <c r="HC51" s="11">
        <v>1</v>
      </c>
      <c r="HD51" s="11">
        <v>1</v>
      </c>
      <c r="HE51" s="12">
        <v>6</v>
      </c>
      <c r="HF51" s="12">
        <v>1</v>
      </c>
      <c r="HG51" s="12">
        <v>0</v>
      </c>
      <c r="HH51" s="12">
        <v>0</v>
      </c>
      <c r="HI51" s="12">
        <v>1</v>
      </c>
      <c r="HJ51" s="12">
        <v>1</v>
      </c>
      <c r="HK51" s="12">
        <v>2</v>
      </c>
      <c r="HL51" s="11">
        <v>1</v>
      </c>
      <c r="HM51" s="11">
        <v>1</v>
      </c>
      <c r="HN51" s="11">
        <v>3</v>
      </c>
      <c r="HO51" s="11">
        <v>4</v>
      </c>
      <c r="HP51" s="11">
        <v>4</v>
      </c>
      <c r="HQ51" s="11">
        <v>8</v>
      </c>
      <c r="HR51" s="11">
        <v>0</v>
      </c>
      <c r="HS51" s="12">
        <v>0</v>
      </c>
      <c r="HT51" s="12">
        <v>3</v>
      </c>
      <c r="HU51" s="12">
        <v>2</v>
      </c>
      <c r="HV51" s="12">
        <v>1</v>
      </c>
      <c r="HW51" s="12">
        <v>0</v>
      </c>
      <c r="HX51" s="12">
        <v>24</v>
      </c>
      <c r="HY51" s="12">
        <v>126</v>
      </c>
    </row>
    <row r="52" spans="1:233" s="60" customFormat="1" x14ac:dyDescent="0.2">
      <c r="A52" s="24">
        <v>23</v>
      </c>
      <c r="B52" s="8">
        <v>43931</v>
      </c>
      <c r="C52" s="11">
        <v>27</v>
      </c>
      <c r="D52" s="11">
        <v>1</v>
      </c>
      <c r="E52" s="11">
        <v>0</v>
      </c>
      <c r="F52" s="11">
        <v>0</v>
      </c>
      <c r="G52" s="11">
        <v>0</v>
      </c>
      <c r="H52" s="11">
        <v>19</v>
      </c>
      <c r="I52" s="11">
        <v>0</v>
      </c>
      <c r="J52" s="11">
        <v>0</v>
      </c>
      <c r="K52" s="11">
        <v>2</v>
      </c>
      <c r="L52" s="11">
        <v>0</v>
      </c>
      <c r="M52" s="11">
        <v>10</v>
      </c>
      <c r="N52" s="11">
        <v>2</v>
      </c>
      <c r="O52" s="11">
        <v>15</v>
      </c>
      <c r="P52" s="11">
        <v>6</v>
      </c>
      <c r="Q52" s="11">
        <v>0</v>
      </c>
      <c r="R52" s="11">
        <v>0</v>
      </c>
      <c r="S52" s="11">
        <v>3</v>
      </c>
      <c r="T52" s="11">
        <v>2</v>
      </c>
      <c r="U52" s="11">
        <v>5</v>
      </c>
      <c r="V52" s="11">
        <v>0</v>
      </c>
      <c r="W52" s="11">
        <v>3</v>
      </c>
      <c r="X52" s="12">
        <v>0</v>
      </c>
      <c r="Y52" s="12">
        <v>3</v>
      </c>
      <c r="Z52" s="12">
        <v>2</v>
      </c>
      <c r="AA52" s="10">
        <v>11</v>
      </c>
      <c r="AB52" s="12">
        <v>0</v>
      </c>
      <c r="AC52" s="12">
        <v>1</v>
      </c>
      <c r="AD52" s="12">
        <v>1</v>
      </c>
      <c r="AE52" s="11">
        <v>0</v>
      </c>
      <c r="AF52" s="11">
        <v>0</v>
      </c>
      <c r="AG52" s="11">
        <v>0</v>
      </c>
      <c r="AH52" s="11">
        <v>26</v>
      </c>
      <c r="AI52" s="11">
        <v>139</v>
      </c>
      <c r="AJ52" s="11">
        <v>886</v>
      </c>
      <c r="AK52" s="11">
        <v>11</v>
      </c>
      <c r="AL52" s="12">
        <v>1</v>
      </c>
      <c r="AM52" s="12">
        <v>15</v>
      </c>
      <c r="AN52" s="12">
        <v>1</v>
      </c>
      <c r="AO52" s="10">
        <v>252</v>
      </c>
      <c r="AP52" s="12">
        <v>0</v>
      </c>
      <c r="AQ52" s="12">
        <v>3</v>
      </c>
      <c r="AR52" s="12">
        <v>66</v>
      </c>
      <c r="AS52" s="11">
        <v>1</v>
      </c>
      <c r="AT52" s="11">
        <v>64</v>
      </c>
      <c r="AU52" s="11">
        <v>46</v>
      </c>
      <c r="AV52" s="11">
        <v>162</v>
      </c>
      <c r="AW52" s="11">
        <v>34</v>
      </c>
      <c r="AX52" s="11">
        <v>4</v>
      </c>
      <c r="AY52" s="11">
        <v>3</v>
      </c>
      <c r="AZ52" s="12">
        <v>17</v>
      </c>
      <c r="BA52" s="12">
        <v>56</v>
      </c>
      <c r="BB52" s="12">
        <v>45</v>
      </c>
      <c r="BC52" s="10">
        <v>15</v>
      </c>
      <c r="BD52" s="12">
        <v>50</v>
      </c>
      <c r="BE52" s="12">
        <v>14</v>
      </c>
      <c r="BF52" s="12">
        <v>35</v>
      </c>
      <c r="BG52" s="11">
        <v>50</v>
      </c>
      <c r="BH52" s="11">
        <v>350</v>
      </c>
      <c r="BI52" s="11">
        <v>7</v>
      </c>
      <c r="BJ52" s="11">
        <v>17</v>
      </c>
      <c r="BK52" s="11">
        <v>73</v>
      </c>
      <c r="BL52" s="11">
        <v>5</v>
      </c>
      <c r="BM52" s="11">
        <v>5</v>
      </c>
      <c r="BN52" s="12">
        <v>0</v>
      </c>
      <c r="BO52" s="12">
        <v>471</v>
      </c>
      <c r="BP52" s="12">
        <v>2759</v>
      </c>
      <c r="BQ52" s="10">
        <v>84.9</v>
      </c>
      <c r="BR52" s="12">
        <v>4.9000000000000004</v>
      </c>
      <c r="BS52" s="12">
        <v>1</v>
      </c>
      <c r="BT52" s="12">
        <v>7.9</v>
      </c>
      <c r="BU52" s="11">
        <v>1.5</v>
      </c>
      <c r="BV52" s="11">
        <v>84.3</v>
      </c>
      <c r="BW52" s="11">
        <v>0</v>
      </c>
      <c r="BX52" s="11">
        <v>3.2</v>
      </c>
      <c r="BY52" s="11">
        <v>27.5</v>
      </c>
      <c r="BZ52" s="11">
        <v>1.7</v>
      </c>
      <c r="CA52" s="11">
        <v>18.100000000000001</v>
      </c>
      <c r="CB52" s="12">
        <v>16.899999999999999</v>
      </c>
      <c r="CC52" s="12">
        <v>39.4</v>
      </c>
      <c r="CD52" s="12">
        <v>24.1</v>
      </c>
      <c r="CE52" s="10">
        <v>3.4</v>
      </c>
      <c r="CF52" s="12">
        <v>8.6</v>
      </c>
      <c r="CG52" s="12">
        <v>8.6</v>
      </c>
      <c r="CH52" s="12">
        <v>16.8</v>
      </c>
      <c r="CI52" s="11">
        <v>48.8</v>
      </c>
      <c r="CJ52" s="11">
        <v>13.4</v>
      </c>
      <c r="CK52" s="11">
        <v>7.8</v>
      </c>
      <c r="CL52" s="11">
        <v>6.3</v>
      </c>
      <c r="CM52" s="11">
        <v>11.5</v>
      </c>
      <c r="CN52" s="11">
        <v>32.9</v>
      </c>
      <c r="CO52" s="11">
        <v>33.5</v>
      </c>
      <c r="CP52" s="12">
        <v>12.2</v>
      </c>
      <c r="CQ52" s="12">
        <v>9.6</v>
      </c>
      <c r="CR52" s="12">
        <v>41.9</v>
      </c>
      <c r="CS52" s="10">
        <v>2.6</v>
      </c>
      <c r="CT52" s="12">
        <v>5.8</v>
      </c>
      <c r="CU52" s="12">
        <v>0</v>
      </c>
      <c r="CV52" s="12">
        <v>16.2</v>
      </c>
      <c r="CW52" s="11">
        <v>26.4</v>
      </c>
      <c r="CX52" s="63">
        <v>0.25</v>
      </c>
      <c r="CY52" s="63">
        <v>0.33</v>
      </c>
      <c r="CZ52" s="63">
        <v>0.08</v>
      </c>
      <c r="DA52" s="63">
        <v>0.38</v>
      </c>
      <c r="DB52" s="63">
        <v>0.5</v>
      </c>
      <c r="DC52" s="63">
        <v>0.48</v>
      </c>
      <c r="DD52" s="64">
        <v>0</v>
      </c>
      <c r="DE52" s="64">
        <v>0.3</v>
      </c>
      <c r="DF52" s="64">
        <v>0.62</v>
      </c>
      <c r="DG52" s="64">
        <v>0.5</v>
      </c>
      <c r="DH52" s="64">
        <v>0.18</v>
      </c>
      <c r="DI52" s="64">
        <v>0.27</v>
      </c>
      <c r="DJ52" s="64">
        <v>0.38</v>
      </c>
      <c r="DK52" s="63">
        <v>0.33</v>
      </c>
      <c r="DL52" s="63">
        <v>0.36</v>
      </c>
      <c r="DM52" s="63">
        <v>1</v>
      </c>
      <c r="DN52" s="63">
        <v>0.22</v>
      </c>
      <c r="DO52" s="63">
        <v>0.4</v>
      </c>
      <c r="DP52" s="63">
        <v>0.64</v>
      </c>
      <c r="DQ52" s="63">
        <v>0.3</v>
      </c>
      <c r="DR52" s="64">
        <v>0.39</v>
      </c>
      <c r="DS52" s="64">
        <v>0.25</v>
      </c>
      <c r="DT52" s="64">
        <v>0.24</v>
      </c>
      <c r="DU52" s="64">
        <v>0.38</v>
      </c>
      <c r="DV52" s="64">
        <v>0.47</v>
      </c>
      <c r="DW52" s="64">
        <v>0.44</v>
      </c>
      <c r="DX52" s="64">
        <v>0.33</v>
      </c>
      <c r="DY52" s="63">
        <v>0.48</v>
      </c>
      <c r="DZ52" s="63">
        <v>0.38</v>
      </c>
      <c r="EA52" s="63">
        <v>0.36</v>
      </c>
      <c r="EB52" s="63">
        <v>0</v>
      </c>
      <c r="EC52" s="63">
        <v>0.32</v>
      </c>
      <c r="ED52" s="63">
        <v>0.32</v>
      </c>
      <c r="EE52" s="11">
        <v>67</v>
      </c>
      <c r="EF52" s="12">
        <v>0</v>
      </c>
      <c r="EG52" s="12">
        <v>0</v>
      </c>
      <c r="EH52" s="12">
        <v>0</v>
      </c>
      <c r="EI52" s="10">
        <v>0</v>
      </c>
      <c r="EJ52" s="12">
        <v>5</v>
      </c>
      <c r="EK52" s="12">
        <v>0</v>
      </c>
      <c r="EL52" s="12">
        <v>0</v>
      </c>
      <c r="EM52" s="11">
        <v>0</v>
      </c>
      <c r="EN52" s="11">
        <v>0</v>
      </c>
      <c r="EO52" s="11">
        <v>2</v>
      </c>
      <c r="EP52" s="11">
        <v>1</v>
      </c>
      <c r="EQ52" s="11">
        <v>2</v>
      </c>
      <c r="ER52" s="11">
        <v>0</v>
      </c>
      <c r="ES52" s="11">
        <v>0</v>
      </c>
      <c r="ET52" s="12">
        <v>0</v>
      </c>
      <c r="EU52" s="12">
        <v>0</v>
      </c>
      <c r="EV52" s="12">
        <v>2</v>
      </c>
      <c r="EW52" s="10">
        <v>2</v>
      </c>
      <c r="EX52" s="12">
        <v>4</v>
      </c>
      <c r="EY52" s="12">
        <v>2</v>
      </c>
      <c r="EZ52" s="12">
        <v>1</v>
      </c>
      <c r="FA52" s="11">
        <v>2</v>
      </c>
      <c r="FB52" s="11">
        <v>0</v>
      </c>
      <c r="FC52" s="11">
        <v>7</v>
      </c>
      <c r="FD52" s="11">
        <v>0</v>
      </c>
      <c r="FE52" s="11">
        <v>1</v>
      </c>
      <c r="FF52" s="11">
        <v>1</v>
      </c>
      <c r="FG52" s="11">
        <v>0</v>
      </c>
      <c r="FH52" s="12">
        <v>0</v>
      </c>
      <c r="FI52" s="12">
        <v>0</v>
      </c>
      <c r="FJ52" s="12">
        <v>9</v>
      </c>
      <c r="FK52" s="10">
        <v>108</v>
      </c>
      <c r="FL52" s="12">
        <v>0</v>
      </c>
      <c r="FM52" s="12">
        <v>0</v>
      </c>
      <c r="FN52" s="12">
        <v>0</v>
      </c>
      <c r="FO52" s="11">
        <v>0</v>
      </c>
      <c r="FP52" s="11">
        <v>0</v>
      </c>
      <c r="FQ52" s="11">
        <v>2</v>
      </c>
      <c r="FR52" s="11">
        <v>0</v>
      </c>
      <c r="FS52" s="11">
        <v>0</v>
      </c>
      <c r="FT52" s="11">
        <v>1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5</v>
      </c>
      <c r="GE52" s="11">
        <v>0</v>
      </c>
      <c r="GF52" s="11">
        <v>0</v>
      </c>
      <c r="GG52" s="11">
        <v>0</v>
      </c>
      <c r="GH52" s="11">
        <v>1</v>
      </c>
      <c r="GI52" s="11">
        <v>0</v>
      </c>
      <c r="GJ52" s="12">
        <v>0</v>
      </c>
      <c r="GK52" s="12">
        <v>0</v>
      </c>
      <c r="GL52" s="12">
        <v>0</v>
      </c>
      <c r="GM52" s="10">
        <v>0</v>
      </c>
      <c r="GN52" s="12">
        <v>0</v>
      </c>
      <c r="GO52" s="12">
        <v>0</v>
      </c>
      <c r="GP52" s="12">
        <v>0</v>
      </c>
      <c r="GQ52" s="11">
        <v>0</v>
      </c>
      <c r="GR52" s="11">
        <v>9</v>
      </c>
      <c r="GS52" s="11">
        <v>18</v>
      </c>
      <c r="GT52" s="11">
        <v>1</v>
      </c>
      <c r="GU52" s="11">
        <v>0</v>
      </c>
      <c r="GV52" s="11">
        <v>0</v>
      </c>
      <c r="GW52" s="11">
        <v>0</v>
      </c>
      <c r="GX52" s="11">
        <v>44</v>
      </c>
      <c r="GY52" s="11">
        <v>0</v>
      </c>
      <c r="GZ52" s="11">
        <v>0</v>
      </c>
      <c r="HA52" s="11">
        <v>2</v>
      </c>
      <c r="HB52" s="11">
        <v>0</v>
      </c>
      <c r="HC52" s="11">
        <v>1</v>
      </c>
      <c r="HD52" s="11">
        <v>1</v>
      </c>
      <c r="HE52" s="12">
        <v>6</v>
      </c>
      <c r="HF52" s="12">
        <v>1</v>
      </c>
      <c r="HG52" s="12">
        <v>0</v>
      </c>
      <c r="HH52" s="10">
        <v>0</v>
      </c>
      <c r="HI52" s="12">
        <v>1</v>
      </c>
      <c r="HJ52" s="12">
        <v>1</v>
      </c>
      <c r="HK52" s="12">
        <v>7</v>
      </c>
      <c r="HL52" s="11">
        <v>1</v>
      </c>
      <c r="HM52" s="11">
        <v>1</v>
      </c>
      <c r="HN52" s="11">
        <v>3</v>
      </c>
      <c r="HO52" s="11">
        <v>5</v>
      </c>
      <c r="HP52" s="11">
        <v>4</v>
      </c>
      <c r="HQ52" s="11">
        <v>8</v>
      </c>
      <c r="HR52" s="11">
        <v>0</v>
      </c>
      <c r="HS52" s="12">
        <v>0</v>
      </c>
      <c r="HT52" s="12">
        <v>3</v>
      </c>
      <c r="HU52" s="12">
        <v>2</v>
      </c>
      <c r="HV52" s="10">
        <v>1</v>
      </c>
      <c r="HW52" s="12">
        <v>0</v>
      </c>
      <c r="HX52" s="12">
        <v>24</v>
      </c>
      <c r="HY52" s="12">
        <v>135</v>
      </c>
    </row>
    <row r="53" spans="1:233" s="92" customFormat="1" x14ac:dyDescent="0.2">
      <c r="A53" s="86">
        <v>24</v>
      </c>
      <c r="B53" s="87">
        <v>43932</v>
      </c>
      <c r="C53" s="88">
        <v>35</v>
      </c>
      <c r="D53" s="88">
        <v>1</v>
      </c>
      <c r="E53" s="88">
        <v>0</v>
      </c>
      <c r="F53" s="88">
        <v>0</v>
      </c>
      <c r="G53" s="88">
        <v>0</v>
      </c>
      <c r="H53" s="88">
        <v>21</v>
      </c>
      <c r="I53" s="88">
        <v>0</v>
      </c>
      <c r="J53" s="88">
        <v>0</v>
      </c>
      <c r="K53" s="88">
        <v>1</v>
      </c>
      <c r="L53" s="88">
        <v>0</v>
      </c>
      <c r="M53" s="88">
        <v>0</v>
      </c>
      <c r="N53" s="88">
        <v>5</v>
      </c>
      <c r="O53" s="88">
        <v>30</v>
      </c>
      <c r="P53" s="88">
        <v>2</v>
      </c>
      <c r="Q53" s="88">
        <v>2</v>
      </c>
      <c r="R53" s="88">
        <v>0</v>
      </c>
      <c r="S53" s="88">
        <v>4</v>
      </c>
      <c r="T53" s="88">
        <v>17</v>
      </c>
      <c r="U53" s="88">
        <v>5</v>
      </c>
      <c r="V53" s="88">
        <v>0</v>
      </c>
      <c r="W53" s="88">
        <v>11</v>
      </c>
      <c r="X53" s="89">
        <v>6</v>
      </c>
      <c r="Y53" s="89">
        <v>0</v>
      </c>
      <c r="Z53" s="89">
        <v>5</v>
      </c>
      <c r="AA53" s="89">
        <v>13</v>
      </c>
      <c r="AB53" s="88">
        <v>1</v>
      </c>
      <c r="AC53" s="88">
        <v>0</v>
      </c>
      <c r="AD53" s="88">
        <v>5</v>
      </c>
      <c r="AE53" s="88">
        <v>0</v>
      </c>
      <c r="AF53" s="88">
        <v>2</v>
      </c>
      <c r="AG53" s="88">
        <v>1</v>
      </c>
      <c r="AH53" s="88">
        <v>41</v>
      </c>
      <c r="AI53" s="88">
        <v>208</v>
      </c>
      <c r="AJ53" s="88">
        <v>921</v>
      </c>
      <c r="AK53" s="88">
        <v>12</v>
      </c>
      <c r="AL53" s="89">
        <v>1</v>
      </c>
      <c r="AM53" s="89">
        <v>15</v>
      </c>
      <c r="AN53" s="89">
        <v>1</v>
      </c>
      <c r="AO53" s="89">
        <v>273</v>
      </c>
      <c r="AP53" s="88">
        <v>0</v>
      </c>
      <c r="AQ53" s="88">
        <v>3</v>
      </c>
      <c r="AR53" s="88">
        <v>67</v>
      </c>
      <c r="AS53" s="88">
        <v>1</v>
      </c>
      <c r="AT53" s="88">
        <v>64</v>
      </c>
      <c r="AU53" s="88">
        <v>51</v>
      </c>
      <c r="AV53" s="88">
        <v>192</v>
      </c>
      <c r="AW53" s="88">
        <v>36</v>
      </c>
      <c r="AX53" s="88">
        <v>6</v>
      </c>
      <c r="AY53" s="88">
        <v>3</v>
      </c>
      <c r="AZ53" s="89">
        <v>21</v>
      </c>
      <c r="BA53" s="89">
        <v>73</v>
      </c>
      <c r="BB53" s="89">
        <v>50</v>
      </c>
      <c r="BC53" s="89">
        <v>15</v>
      </c>
      <c r="BD53" s="88">
        <v>61</v>
      </c>
      <c r="BE53" s="88">
        <v>20</v>
      </c>
      <c r="BF53" s="88">
        <v>35</v>
      </c>
      <c r="BG53" s="88">
        <v>55</v>
      </c>
      <c r="BH53" s="88">
        <v>363</v>
      </c>
      <c r="BI53" s="88">
        <v>8</v>
      </c>
      <c r="BJ53" s="88">
        <v>17</v>
      </c>
      <c r="BK53" s="88">
        <v>78</v>
      </c>
      <c r="BL53" s="88">
        <v>5</v>
      </c>
      <c r="BM53" s="88">
        <v>7</v>
      </c>
      <c r="BN53" s="89">
        <v>1</v>
      </c>
      <c r="BO53" s="89">
        <v>512</v>
      </c>
      <c r="BP53" s="89">
        <v>2967</v>
      </c>
      <c r="BQ53" s="89">
        <v>88.3</v>
      </c>
      <c r="BR53" s="88">
        <v>5.4</v>
      </c>
      <c r="BS53" s="88">
        <v>1</v>
      </c>
      <c r="BT53" s="88">
        <v>7.9</v>
      </c>
      <c r="BU53" s="88">
        <v>1.5</v>
      </c>
      <c r="BV53" s="88">
        <v>91.3</v>
      </c>
      <c r="BW53" s="88">
        <v>0</v>
      </c>
      <c r="BX53" s="88">
        <v>3.2</v>
      </c>
      <c r="BY53" s="88">
        <v>27.9</v>
      </c>
      <c r="BZ53" s="88">
        <v>1.7</v>
      </c>
      <c r="CA53" s="88">
        <v>18.100000000000001</v>
      </c>
      <c r="CB53" s="89">
        <v>18.7</v>
      </c>
      <c r="CC53" s="89">
        <v>46.7</v>
      </c>
      <c r="CD53" s="89">
        <v>25.5</v>
      </c>
      <c r="CE53" s="89">
        <v>5.0999999999999996</v>
      </c>
      <c r="CF53" s="88">
        <v>8.6</v>
      </c>
      <c r="CG53" s="88">
        <v>10.6</v>
      </c>
      <c r="CH53" s="88">
        <v>21.9</v>
      </c>
      <c r="CI53" s="88">
        <v>54.3</v>
      </c>
      <c r="CJ53" s="88">
        <v>13.4</v>
      </c>
      <c r="CK53" s="88">
        <v>9.6</v>
      </c>
      <c r="CL53" s="88">
        <v>9</v>
      </c>
      <c r="CM53" s="88">
        <v>11.5</v>
      </c>
      <c r="CN53" s="88">
        <v>36.200000000000003</v>
      </c>
      <c r="CO53" s="88">
        <v>34.700000000000003</v>
      </c>
      <c r="CP53" s="89">
        <v>14</v>
      </c>
      <c r="CQ53" s="89">
        <v>9.6</v>
      </c>
      <c r="CR53" s="89">
        <v>44.8</v>
      </c>
      <c r="CS53" s="89">
        <v>2.6</v>
      </c>
      <c r="CT53" s="88">
        <v>8.1999999999999993</v>
      </c>
      <c r="CU53" s="88">
        <v>1.8</v>
      </c>
      <c r="CV53" s="88">
        <v>17.600000000000001</v>
      </c>
      <c r="CW53" s="88">
        <v>28.4</v>
      </c>
      <c r="CX53" s="90">
        <v>0.25</v>
      </c>
      <c r="CY53" s="90">
        <v>0.32</v>
      </c>
      <c r="CZ53" s="91">
        <v>0.08</v>
      </c>
      <c r="DA53" s="91">
        <v>0.34</v>
      </c>
      <c r="DB53" s="91">
        <v>0.5</v>
      </c>
      <c r="DC53" s="91">
        <v>0.45</v>
      </c>
      <c r="DD53" s="91">
        <v>0</v>
      </c>
      <c r="DE53" s="91">
        <v>0.3</v>
      </c>
      <c r="DF53" s="91">
        <v>0.62</v>
      </c>
      <c r="DG53" s="91">
        <v>0.25</v>
      </c>
      <c r="DH53" s="91">
        <v>0.17</v>
      </c>
      <c r="DI53" s="91">
        <v>0.25</v>
      </c>
      <c r="DJ53" s="91">
        <v>0.39</v>
      </c>
      <c r="DK53" s="91">
        <v>0.32</v>
      </c>
      <c r="DL53" s="91">
        <v>0.38</v>
      </c>
      <c r="DM53" s="91">
        <v>1</v>
      </c>
      <c r="DN53" s="91">
        <v>0.22</v>
      </c>
      <c r="DO53" s="91">
        <v>0.42</v>
      </c>
      <c r="DP53" s="91">
        <v>0.64</v>
      </c>
      <c r="DQ53" s="91">
        <v>0.3</v>
      </c>
      <c r="DR53" s="91">
        <v>0.4</v>
      </c>
      <c r="DS53" s="91">
        <v>0.26</v>
      </c>
      <c r="DT53" s="91">
        <v>0.23</v>
      </c>
      <c r="DU53" s="91">
        <v>0.38</v>
      </c>
      <c r="DV53" s="91">
        <v>0.43</v>
      </c>
      <c r="DW53" s="91">
        <v>0.42</v>
      </c>
      <c r="DX53" s="91">
        <v>0.32</v>
      </c>
      <c r="DY53" s="91">
        <v>0.48</v>
      </c>
      <c r="DZ53" s="91">
        <v>0.33</v>
      </c>
      <c r="EA53" s="91">
        <v>0.44</v>
      </c>
      <c r="EB53" s="91">
        <v>0.33</v>
      </c>
      <c r="EC53" s="91">
        <v>0.32</v>
      </c>
      <c r="ED53" s="91">
        <v>0.31</v>
      </c>
      <c r="EE53" s="88">
        <v>73</v>
      </c>
      <c r="EF53" s="89">
        <v>0</v>
      </c>
      <c r="EG53" s="89">
        <v>0</v>
      </c>
      <c r="EH53" s="89">
        <v>0</v>
      </c>
      <c r="EI53" s="89">
        <v>0</v>
      </c>
      <c r="EJ53" s="88">
        <v>14</v>
      </c>
      <c r="EK53" s="88">
        <v>0</v>
      </c>
      <c r="EL53" s="88">
        <v>0</v>
      </c>
      <c r="EM53" s="88">
        <v>0</v>
      </c>
      <c r="EN53" s="88">
        <v>0</v>
      </c>
      <c r="EO53" s="88">
        <v>2</v>
      </c>
      <c r="EP53" s="88">
        <v>2</v>
      </c>
      <c r="EQ53" s="88">
        <v>2</v>
      </c>
      <c r="ER53" s="88">
        <v>1</v>
      </c>
      <c r="ES53" s="88">
        <v>0</v>
      </c>
      <c r="ET53" s="89">
        <v>0</v>
      </c>
      <c r="EU53" s="89">
        <v>0</v>
      </c>
      <c r="EV53" s="89">
        <v>2</v>
      </c>
      <c r="EW53" s="89">
        <v>2</v>
      </c>
      <c r="EX53" s="88">
        <v>5</v>
      </c>
      <c r="EY53" s="88">
        <v>2</v>
      </c>
      <c r="EZ53" s="88">
        <v>1</v>
      </c>
      <c r="FA53" s="88">
        <v>3</v>
      </c>
      <c r="FB53" s="88">
        <v>0</v>
      </c>
      <c r="FC53" s="88">
        <v>10</v>
      </c>
      <c r="FD53" s="88">
        <v>0</v>
      </c>
      <c r="FE53" s="88">
        <v>1</v>
      </c>
      <c r="FF53" s="88">
        <v>1</v>
      </c>
      <c r="FG53" s="88">
        <v>0</v>
      </c>
      <c r="FH53" s="89">
        <v>0</v>
      </c>
      <c r="FI53" s="89">
        <v>0</v>
      </c>
      <c r="FJ53" s="89">
        <v>10</v>
      </c>
      <c r="FK53" s="89">
        <v>131</v>
      </c>
      <c r="FL53" s="88">
        <v>3</v>
      </c>
      <c r="FM53" s="88">
        <v>0</v>
      </c>
      <c r="FN53" s="88">
        <v>0</v>
      </c>
      <c r="FO53" s="88">
        <v>0</v>
      </c>
      <c r="FP53" s="88">
        <v>0</v>
      </c>
      <c r="FQ53" s="88">
        <v>11</v>
      </c>
      <c r="FR53" s="88">
        <v>0</v>
      </c>
      <c r="FS53" s="88">
        <v>0</v>
      </c>
      <c r="FT53" s="88">
        <v>1</v>
      </c>
      <c r="FU53" s="88">
        <v>0</v>
      </c>
      <c r="FV53" s="88">
        <v>0</v>
      </c>
      <c r="FW53" s="88">
        <v>0</v>
      </c>
      <c r="FX53" s="88">
        <v>0</v>
      </c>
      <c r="FY53" s="88">
        <v>0</v>
      </c>
      <c r="FZ53" s="88">
        <v>0</v>
      </c>
      <c r="GA53" s="88">
        <v>0</v>
      </c>
      <c r="GB53" s="88">
        <v>0</v>
      </c>
      <c r="GC53" s="88">
        <v>7</v>
      </c>
      <c r="GD53" s="88">
        <v>2</v>
      </c>
      <c r="GE53" s="88">
        <v>0</v>
      </c>
      <c r="GF53" s="88">
        <v>1</v>
      </c>
      <c r="GG53" s="88">
        <v>0</v>
      </c>
      <c r="GH53" s="88">
        <v>2</v>
      </c>
      <c r="GI53" s="88">
        <v>0</v>
      </c>
      <c r="GJ53" s="89">
        <v>6</v>
      </c>
      <c r="GK53" s="89">
        <v>0</v>
      </c>
      <c r="GL53" s="89">
        <v>0</v>
      </c>
      <c r="GM53" s="89">
        <v>0</v>
      </c>
      <c r="GN53" s="88">
        <v>0</v>
      </c>
      <c r="GO53" s="88">
        <v>0</v>
      </c>
      <c r="GP53" s="88">
        <v>1</v>
      </c>
      <c r="GQ53" s="88">
        <v>4</v>
      </c>
      <c r="GR53" s="88">
        <v>38</v>
      </c>
      <c r="GS53" s="88">
        <v>21</v>
      </c>
      <c r="GT53" s="88">
        <v>1</v>
      </c>
      <c r="GU53" s="88">
        <v>0</v>
      </c>
      <c r="GV53" s="88">
        <v>0</v>
      </c>
      <c r="GW53" s="88">
        <v>0</v>
      </c>
      <c r="GX53" s="88">
        <v>55</v>
      </c>
      <c r="GY53" s="88">
        <v>0</v>
      </c>
      <c r="GZ53" s="88">
        <v>0</v>
      </c>
      <c r="HA53" s="88">
        <v>3</v>
      </c>
      <c r="HB53" s="88">
        <v>0</v>
      </c>
      <c r="HC53" s="88">
        <v>1</v>
      </c>
      <c r="HD53" s="88">
        <v>1</v>
      </c>
      <c r="HE53" s="89">
        <v>6</v>
      </c>
      <c r="HF53" s="89">
        <v>1</v>
      </c>
      <c r="HG53" s="89">
        <v>0</v>
      </c>
      <c r="HH53" s="89">
        <v>0</v>
      </c>
      <c r="HI53" s="88">
        <v>1</v>
      </c>
      <c r="HJ53" s="88">
        <v>8</v>
      </c>
      <c r="HK53" s="88">
        <v>9</v>
      </c>
      <c r="HL53" s="88">
        <v>1</v>
      </c>
      <c r="HM53" s="88">
        <v>2</v>
      </c>
      <c r="HN53" s="88">
        <v>3</v>
      </c>
      <c r="HO53" s="88">
        <v>7</v>
      </c>
      <c r="HP53" s="88">
        <v>4</v>
      </c>
      <c r="HQ53" s="88">
        <v>14</v>
      </c>
      <c r="HR53" s="88">
        <v>0</v>
      </c>
      <c r="HS53" s="89">
        <v>0</v>
      </c>
      <c r="HT53" s="89">
        <v>3</v>
      </c>
      <c r="HU53" s="89">
        <v>2</v>
      </c>
      <c r="HV53" s="89">
        <v>1</v>
      </c>
      <c r="HW53" s="88">
        <v>1</v>
      </c>
      <c r="HX53" s="88">
        <v>28</v>
      </c>
      <c r="HY53" s="88">
        <v>173</v>
      </c>
    </row>
    <row r="54" spans="1:233" s="95" customFormat="1" x14ac:dyDescent="0.2">
      <c r="A54" s="93">
        <v>25</v>
      </c>
      <c r="B54" s="8">
        <v>43933</v>
      </c>
      <c r="C54" s="11">
        <v>27</v>
      </c>
      <c r="D54" s="11">
        <v>3</v>
      </c>
      <c r="E54" s="11">
        <v>0</v>
      </c>
      <c r="F54" s="11">
        <v>0</v>
      </c>
      <c r="G54" s="11">
        <v>0</v>
      </c>
      <c r="H54" s="11">
        <v>27</v>
      </c>
      <c r="I54" s="11">
        <v>0</v>
      </c>
      <c r="J54" s="11">
        <v>0</v>
      </c>
      <c r="K54" s="11">
        <v>5</v>
      </c>
      <c r="L54" s="11">
        <v>0</v>
      </c>
      <c r="M54" s="11">
        <v>5</v>
      </c>
      <c r="N54" s="11">
        <v>9</v>
      </c>
      <c r="O54" s="11">
        <v>8</v>
      </c>
      <c r="P54" s="11">
        <v>2</v>
      </c>
      <c r="Q54" s="11">
        <v>3</v>
      </c>
      <c r="R54" s="11">
        <v>0</v>
      </c>
      <c r="S54" s="11">
        <v>4</v>
      </c>
      <c r="T54" s="11">
        <v>14</v>
      </c>
      <c r="U54" s="11">
        <v>5</v>
      </c>
      <c r="V54" s="11">
        <v>0</v>
      </c>
      <c r="W54" s="11">
        <v>5</v>
      </c>
      <c r="X54" s="94">
        <v>0</v>
      </c>
      <c r="Y54" s="94">
        <v>3</v>
      </c>
      <c r="Z54" s="94">
        <v>3</v>
      </c>
      <c r="AA54" s="94">
        <v>40</v>
      </c>
      <c r="AB54" s="11">
        <v>0</v>
      </c>
      <c r="AC54" s="11">
        <v>1</v>
      </c>
      <c r="AD54" s="11">
        <v>1</v>
      </c>
      <c r="AE54" s="11">
        <v>0</v>
      </c>
      <c r="AF54" s="11">
        <v>1</v>
      </c>
      <c r="AG54" s="11">
        <v>0</v>
      </c>
      <c r="AH54" s="11">
        <v>34</v>
      </c>
      <c r="AI54" s="11">
        <v>200</v>
      </c>
      <c r="AJ54" s="11">
        <v>948</v>
      </c>
      <c r="AK54" s="11">
        <v>15</v>
      </c>
      <c r="AL54" s="94">
        <v>1</v>
      </c>
      <c r="AM54" s="94">
        <v>15</v>
      </c>
      <c r="AN54" s="94">
        <v>1</v>
      </c>
      <c r="AO54" s="94">
        <v>300</v>
      </c>
      <c r="AP54" s="11">
        <v>0</v>
      </c>
      <c r="AQ54" s="11">
        <v>3</v>
      </c>
      <c r="AR54" s="11">
        <v>72</v>
      </c>
      <c r="AS54" s="11">
        <v>1</v>
      </c>
      <c r="AT54" s="11">
        <v>69</v>
      </c>
      <c r="AU54" s="11">
        <v>60</v>
      </c>
      <c r="AV54" s="11">
        <v>200</v>
      </c>
      <c r="AW54" s="11">
        <v>38</v>
      </c>
      <c r="AX54" s="11">
        <v>9</v>
      </c>
      <c r="AY54" s="11">
        <v>3</v>
      </c>
      <c r="AZ54" s="94">
        <v>25</v>
      </c>
      <c r="BA54" s="94">
        <v>87</v>
      </c>
      <c r="BB54" s="94">
        <v>55</v>
      </c>
      <c r="BC54" s="94">
        <v>15</v>
      </c>
      <c r="BD54" s="11">
        <v>66</v>
      </c>
      <c r="BE54" s="11">
        <v>20</v>
      </c>
      <c r="BF54" s="11">
        <v>38</v>
      </c>
      <c r="BG54" s="11">
        <v>58</v>
      </c>
      <c r="BH54" s="11">
        <v>403</v>
      </c>
      <c r="BI54" s="11">
        <v>8</v>
      </c>
      <c r="BJ54" s="11">
        <v>18</v>
      </c>
      <c r="BK54" s="11">
        <v>79</v>
      </c>
      <c r="BL54" s="11">
        <v>5</v>
      </c>
      <c r="BM54" s="11">
        <v>8</v>
      </c>
      <c r="BN54" s="94">
        <v>1</v>
      </c>
      <c r="BO54" s="94">
        <v>546</v>
      </c>
      <c r="BP54" s="94">
        <v>3167</v>
      </c>
      <c r="BQ54" s="94">
        <v>90.9</v>
      </c>
      <c r="BR54" s="11">
        <v>6.7</v>
      </c>
      <c r="BS54" s="11">
        <v>1</v>
      </c>
      <c r="BT54" s="11">
        <v>7.9</v>
      </c>
      <c r="BU54" s="11">
        <v>1.5</v>
      </c>
      <c r="BV54" s="11">
        <v>100.4</v>
      </c>
      <c r="BW54" s="11">
        <v>0</v>
      </c>
      <c r="BX54" s="11">
        <v>3.2</v>
      </c>
      <c r="BY54" s="11">
        <v>30</v>
      </c>
      <c r="BZ54" s="11">
        <v>1.7</v>
      </c>
      <c r="CA54" s="11">
        <v>19.5</v>
      </c>
      <c r="CB54" s="94">
        <v>22</v>
      </c>
      <c r="CC54" s="94">
        <v>48.6</v>
      </c>
      <c r="CD54" s="94">
        <v>26.9</v>
      </c>
      <c r="CE54" s="94">
        <v>7.7</v>
      </c>
      <c r="CF54" s="11">
        <v>8.6</v>
      </c>
      <c r="CG54" s="11">
        <v>12.7</v>
      </c>
      <c r="CH54" s="11">
        <v>26.1</v>
      </c>
      <c r="CI54" s="11">
        <v>59.7</v>
      </c>
      <c r="CJ54" s="11">
        <v>13.4</v>
      </c>
      <c r="CK54" s="11">
        <v>10.4</v>
      </c>
      <c r="CL54" s="11">
        <v>9</v>
      </c>
      <c r="CM54" s="11">
        <v>12.5</v>
      </c>
      <c r="CN54" s="11">
        <v>38.200000000000003</v>
      </c>
      <c r="CO54" s="11">
        <v>38.6</v>
      </c>
      <c r="CP54" s="94">
        <v>14</v>
      </c>
      <c r="CQ54" s="94">
        <v>10.199999999999999</v>
      </c>
      <c r="CR54" s="94">
        <v>45.3</v>
      </c>
      <c r="CS54" s="94">
        <v>2.6</v>
      </c>
      <c r="CT54" s="11">
        <v>9.3000000000000007</v>
      </c>
      <c r="CU54" s="11">
        <v>1.8</v>
      </c>
      <c r="CV54" s="11">
        <v>18.8</v>
      </c>
      <c r="CW54" s="11">
        <v>30.3</v>
      </c>
      <c r="CX54" s="61">
        <v>0.24</v>
      </c>
      <c r="CY54" s="61">
        <v>0.35</v>
      </c>
      <c r="CZ54" s="61">
        <v>0.08</v>
      </c>
      <c r="DA54" s="61">
        <v>0.34</v>
      </c>
      <c r="DB54" s="61">
        <v>0.5</v>
      </c>
      <c r="DC54" s="61">
        <v>0.48</v>
      </c>
      <c r="DD54" s="61">
        <v>0</v>
      </c>
      <c r="DE54" s="61">
        <v>0.3</v>
      </c>
      <c r="DF54" s="61">
        <v>0.61</v>
      </c>
      <c r="DG54" s="61">
        <v>0.25</v>
      </c>
      <c r="DH54" s="61">
        <v>0.17</v>
      </c>
      <c r="DI54" s="61">
        <v>0.27</v>
      </c>
      <c r="DJ54" s="61">
        <v>0.37</v>
      </c>
      <c r="DK54" s="61">
        <v>0.28000000000000003</v>
      </c>
      <c r="DL54" s="61">
        <v>0.41</v>
      </c>
      <c r="DM54" s="61">
        <v>1</v>
      </c>
      <c r="DN54" s="61">
        <v>0.22</v>
      </c>
      <c r="DO54" s="61">
        <v>0.44</v>
      </c>
      <c r="DP54" s="61">
        <v>0.6</v>
      </c>
      <c r="DQ54" s="61">
        <v>0.3</v>
      </c>
      <c r="DR54" s="61">
        <v>0.38</v>
      </c>
      <c r="DS54" s="61">
        <v>0.26</v>
      </c>
      <c r="DT54" s="61">
        <v>0.24</v>
      </c>
      <c r="DU54" s="61">
        <v>0.38</v>
      </c>
      <c r="DV54" s="61">
        <v>0.43</v>
      </c>
      <c r="DW54" s="61">
        <v>0.44</v>
      </c>
      <c r="DX54" s="61">
        <v>0.33</v>
      </c>
      <c r="DY54" s="61">
        <v>0.46</v>
      </c>
      <c r="DZ54" s="61">
        <v>0.31</v>
      </c>
      <c r="EA54" s="61">
        <v>0.44</v>
      </c>
      <c r="EB54" s="61">
        <v>0.33</v>
      </c>
      <c r="EC54" s="61">
        <v>0.31</v>
      </c>
      <c r="ED54" s="61">
        <v>0.31</v>
      </c>
      <c r="EE54" s="11">
        <v>82</v>
      </c>
      <c r="EF54" s="94">
        <v>0</v>
      </c>
      <c r="EG54" s="94">
        <v>0</v>
      </c>
      <c r="EH54" s="94">
        <v>0</v>
      </c>
      <c r="EI54" s="94">
        <v>0</v>
      </c>
      <c r="EJ54" s="11">
        <v>18</v>
      </c>
      <c r="EK54" s="11">
        <v>0</v>
      </c>
      <c r="EL54" s="11">
        <v>0</v>
      </c>
      <c r="EM54" s="11">
        <v>0</v>
      </c>
      <c r="EN54" s="11">
        <v>0</v>
      </c>
      <c r="EO54" s="11">
        <v>3</v>
      </c>
      <c r="EP54" s="11">
        <v>2</v>
      </c>
      <c r="EQ54" s="11">
        <v>2</v>
      </c>
      <c r="ER54" s="11">
        <v>1</v>
      </c>
      <c r="ES54" s="11">
        <v>0</v>
      </c>
      <c r="ET54" s="94">
        <v>0</v>
      </c>
      <c r="EU54" s="94">
        <v>0</v>
      </c>
      <c r="EV54" s="94">
        <v>2</v>
      </c>
      <c r="EW54" s="94">
        <v>2</v>
      </c>
      <c r="EX54" s="11">
        <v>5</v>
      </c>
      <c r="EY54" s="11">
        <v>2</v>
      </c>
      <c r="EZ54" s="11">
        <v>1</v>
      </c>
      <c r="FA54" s="11">
        <v>4</v>
      </c>
      <c r="FB54" s="11">
        <v>0</v>
      </c>
      <c r="FC54" s="11">
        <v>13</v>
      </c>
      <c r="FD54" s="11">
        <v>0</v>
      </c>
      <c r="FE54" s="11">
        <v>1</v>
      </c>
      <c r="FF54" s="11">
        <v>1</v>
      </c>
      <c r="FG54" s="11">
        <v>0</v>
      </c>
      <c r="FH54" s="94">
        <v>0</v>
      </c>
      <c r="FI54" s="94">
        <v>0</v>
      </c>
      <c r="FJ54" s="94">
        <v>13</v>
      </c>
      <c r="FK54" s="94">
        <v>152</v>
      </c>
      <c r="FL54" s="11">
        <v>0</v>
      </c>
      <c r="FM54" s="11">
        <v>0</v>
      </c>
      <c r="FN54" s="11">
        <v>0</v>
      </c>
      <c r="FO54" s="11">
        <v>0</v>
      </c>
      <c r="FP54" s="11">
        <v>0</v>
      </c>
      <c r="FQ54" s="11">
        <v>2</v>
      </c>
      <c r="FR54" s="11">
        <v>0</v>
      </c>
      <c r="FS54" s="11">
        <v>0</v>
      </c>
      <c r="FT54" s="11">
        <v>0</v>
      </c>
      <c r="FU54" s="11">
        <v>0</v>
      </c>
      <c r="FV54" s="11">
        <v>0</v>
      </c>
      <c r="FW54" s="11">
        <v>0</v>
      </c>
      <c r="FX54" s="11">
        <v>0</v>
      </c>
      <c r="FY54" s="11">
        <v>0</v>
      </c>
      <c r="FZ54" s="11">
        <v>0</v>
      </c>
      <c r="GA54" s="11">
        <v>0</v>
      </c>
      <c r="GB54" s="11">
        <v>0</v>
      </c>
      <c r="GC54" s="11">
        <v>0</v>
      </c>
      <c r="GD54" s="11">
        <v>0</v>
      </c>
      <c r="GE54" s="11">
        <v>0</v>
      </c>
      <c r="GF54" s="11">
        <v>0</v>
      </c>
      <c r="GG54" s="11">
        <v>0</v>
      </c>
      <c r="GH54" s="11">
        <v>0</v>
      </c>
      <c r="GI54" s="11">
        <v>1</v>
      </c>
      <c r="GJ54" s="94">
        <v>0</v>
      </c>
      <c r="GK54" s="94">
        <v>0</v>
      </c>
      <c r="GL54" s="94">
        <v>0</v>
      </c>
      <c r="GM54" s="94">
        <v>0</v>
      </c>
      <c r="GN54" s="11">
        <v>0</v>
      </c>
      <c r="GO54" s="11">
        <v>0</v>
      </c>
      <c r="GP54" s="11">
        <v>0</v>
      </c>
      <c r="GQ54" s="11">
        <v>1</v>
      </c>
      <c r="GR54" s="11">
        <v>4</v>
      </c>
      <c r="GS54" s="11">
        <v>21</v>
      </c>
      <c r="GT54" s="11">
        <v>1</v>
      </c>
      <c r="GU54" s="11">
        <v>0</v>
      </c>
      <c r="GV54" s="11">
        <v>0</v>
      </c>
      <c r="GW54" s="11">
        <v>0</v>
      </c>
      <c r="GX54" s="11">
        <v>57</v>
      </c>
      <c r="GY54" s="11">
        <v>0</v>
      </c>
      <c r="GZ54" s="11">
        <v>0</v>
      </c>
      <c r="HA54" s="11">
        <v>3</v>
      </c>
      <c r="HB54" s="11">
        <v>0</v>
      </c>
      <c r="HC54" s="11">
        <v>1</v>
      </c>
      <c r="HD54" s="11">
        <v>1</v>
      </c>
      <c r="HE54" s="94">
        <v>6</v>
      </c>
      <c r="HF54" s="94">
        <v>1</v>
      </c>
      <c r="HG54" s="94">
        <v>0</v>
      </c>
      <c r="HH54" s="94">
        <v>0</v>
      </c>
      <c r="HI54" s="11">
        <v>1</v>
      </c>
      <c r="HJ54" s="11">
        <v>8</v>
      </c>
      <c r="HK54" s="11">
        <v>9</v>
      </c>
      <c r="HL54" s="11">
        <v>1</v>
      </c>
      <c r="HM54" s="11">
        <v>2</v>
      </c>
      <c r="HN54" s="11">
        <v>3</v>
      </c>
      <c r="HO54" s="11">
        <v>7</v>
      </c>
      <c r="HP54" s="11">
        <v>5</v>
      </c>
      <c r="HQ54" s="11">
        <v>14</v>
      </c>
      <c r="HR54" s="11">
        <v>0</v>
      </c>
      <c r="HS54" s="94">
        <v>0</v>
      </c>
      <c r="HT54" s="94">
        <v>3</v>
      </c>
      <c r="HU54" s="94">
        <v>2</v>
      </c>
      <c r="HV54" s="94">
        <v>1</v>
      </c>
      <c r="HW54" s="11">
        <v>1</v>
      </c>
      <c r="HX54" s="11">
        <v>29</v>
      </c>
      <c r="HY54" s="11">
        <v>177</v>
      </c>
    </row>
    <row r="55" spans="1:233" s="92" customFormat="1" x14ac:dyDescent="0.2">
      <c r="A55" s="86">
        <v>26</v>
      </c>
      <c r="B55" s="87">
        <v>43934</v>
      </c>
      <c r="C55" s="88">
        <v>11</v>
      </c>
      <c r="D55" s="88">
        <v>0</v>
      </c>
      <c r="E55" s="88">
        <v>0</v>
      </c>
      <c r="F55" s="88">
        <v>0</v>
      </c>
      <c r="G55" s="88">
        <v>0</v>
      </c>
      <c r="H55" s="88">
        <v>15</v>
      </c>
      <c r="I55" s="88">
        <v>0</v>
      </c>
      <c r="J55" s="88">
        <v>0</v>
      </c>
      <c r="K55" s="88">
        <v>10</v>
      </c>
      <c r="L55" s="88">
        <v>0</v>
      </c>
      <c r="M55" s="88">
        <v>1</v>
      </c>
      <c r="N55" s="88">
        <v>2</v>
      </c>
      <c r="O55" s="88">
        <v>9</v>
      </c>
      <c r="P55" s="88">
        <v>1</v>
      </c>
      <c r="Q55" s="88">
        <v>0</v>
      </c>
      <c r="R55" s="88">
        <v>0</v>
      </c>
      <c r="S55" s="88">
        <v>0</v>
      </c>
      <c r="T55" s="88">
        <v>6</v>
      </c>
      <c r="U55" s="88">
        <v>3</v>
      </c>
      <c r="V55" s="88">
        <v>0</v>
      </c>
      <c r="W55" s="88">
        <v>0</v>
      </c>
      <c r="X55" s="89">
        <v>0</v>
      </c>
      <c r="Y55" s="89">
        <v>0</v>
      </c>
      <c r="Z55" s="89">
        <v>0</v>
      </c>
      <c r="AA55" s="89">
        <v>36</v>
      </c>
      <c r="AB55" s="88">
        <v>0</v>
      </c>
      <c r="AC55" s="88">
        <v>0</v>
      </c>
      <c r="AD55" s="88">
        <v>7</v>
      </c>
      <c r="AE55" s="88">
        <v>0</v>
      </c>
      <c r="AF55" s="88">
        <v>0</v>
      </c>
      <c r="AG55" s="88">
        <v>0</v>
      </c>
      <c r="AH55" s="88">
        <v>18</v>
      </c>
      <c r="AI55" s="88">
        <v>119</v>
      </c>
      <c r="AJ55" s="88">
        <v>959</v>
      </c>
      <c r="AK55" s="88">
        <v>15</v>
      </c>
      <c r="AL55" s="89">
        <v>1</v>
      </c>
      <c r="AM55" s="89">
        <v>15</v>
      </c>
      <c r="AN55" s="89">
        <v>1</v>
      </c>
      <c r="AO55" s="89">
        <v>315</v>
      </c>
      <c r="AP55" s="88">
        <v>0</v>
      </c>
      <c r="AQ55" s="88">
        <v>3</v>
      </c>
      <c r="AR55" s="88">
        <v>82</v>
      </c>
      <c r="AS55" s="88">
        <v>1</v>
      </c>
      <c r="AT55" s="88">
        <v>70</v>
      </c>
      <c r="AU55" s="88">
        <v>62</v>
      </c>
      <c r="AV55" s="88">
        <v>209</v>
      </c>
      <c r="AW55" s="88">
        <v>39</v>
      </c>
      <c r="AX55" s="88">
        <v>9</v>
      </c>
      <c r="AY55" s="88">
        <v>3</v>
      </c>
      <c r="AZ55" s="89">
        <v>25</v>
      </c>
      <c r="BA55" s="89">
        <v>93</v>
      </c>
      <c r="BB55" s="89">
        <v>58</v>
      </c>
      <c r="BC55" s="89">
        <v>15</v>
      </c>
      <c r="BD55" s="88">
        <v>66</v>
      </c>
      <c r="BE55" s="88">
        <v>20</v>
      </c>
      <c r="BF55" s="88">
        <v>38</v>
      </c>
      <c r="BG55" s="88">
        <v>58</v>
      </c>
      <c r="BH55" s="88">
        <v>439</v>
      </c>
      <c r="BI55" s="88">
        <v>8</v>
      </c>
      <c r="BJ55" s="88">
        <v>18</v>
      </c>
      <c r="BK55" s="88">
        <v>86</v>
      </c>
      <c r="BL55" s="88">
        <v>5</v>
      </c>
      <c r="BM55" s="88">
        <v>8</v>
      </c>
      <c r="BN55" s="89">
        <v>1</v>
      </c>
      <c r="BO55" s="89">
        <v>564</v>
      </c>
      <c r="BP55" s="89">
        <v>3286</v>
      </c>
      <c r="BQ55" s="89">
        <v>91.9</v>
      </c>
      <c r="BR55" s="88">
        <v>6.7</v>
      </c>
      <c r="BS55" s="88">
        <v>1</v>
      </c>
      <c r="BT55" s="88">
        <v>7.9</v>
      </c>
      <c r="BU55" s="88">
        <v>1.5</v>
      </c>
      <c r="BV55" s="88">
        <v>105.4</v>
      </c>
      <c r="BW55" s="88">
        <v>0</v>
      </c>
      <c r="BX55" s="88">
        <v>3.2</v>
      </c>
      <c r="BY55" s="88">
        <v>34.200000000000003</v>
      </c>
      <c r="BZ55" s="88">
        <v>1.7</v>
      </c>
      <c r="CA55" s="88">
        <v>19.8</v>
      </c>
      <c r="CB55" s="89">
        <v>22.7</v>
      </c>
      <c r="CC55" s="89">
        <v>50.8</v>
      </c>
      <c r="CD55" s="89">
        <v>27.6</v>
      </c>
      <c r="CE55" s="89">
        <v>7.7</v>
      </c>
      <c r="CF55" s="88">
        <v>8.6</v>
      </c>
      <c r="CG55" s="88">
        <v>12.7</v>
      </c>
      <c r="CH55" s="88">
        <v>27.9</v>
      </c>
      <c r="CI55" s="88">
        <v>62.9</v>
      </c>
      <c r="CJ55" s="88">
        <v>13.4</v>
      </c>
      <c r="CK55" s="88">
        <v>10.4</v>
      </c>
      <c r="CL55" s="88">
        <v>9</v>
      </c>
      <c r="CM55" s="88">
        <v>12.5</v>
      </c>
      <c r="CN55" s="88">
        <v>38.200000000000003</v>
      </c>
      <c r="CO55" s="88">
        <v>42</v>
      </c>
      <c r="CP55" s="89">
        <v>14</v>
      </c>
      <c r="CQ55" s="89">
        <v>10.199999999999999</v>
      </c>
      <c r="CR55" s="89">
        <v>49.3</v>
      </c>
      <c r="CS55" s="89">
        <v>2.6</v>
      </c>
      <c r="CT55" s="88">
        <v>9.3000000000000007</v>
      </c>
      <c r="CU55" s="88">
        <v>1.8</v>
      </c>
      <c r="CV55" s="88">
        <v>19.399999999999999</v>
      </c>
      <c r="CW55" s="88">
        <v>31.4</v>
      </c>
      <c r="CX55" s="96">
        <v>0.24</v>
      </c>
      <c r="CY55" s="96">
        <v>0.35</v>
      </c>
      <c r="CZ55" s="96">
        <v>0.08</v>
      </c>
      <c r="DA55" s="96">
        <v>0.26</v>
      </c>
      <c r="DB55" s="96">
        <v>0.17</v>
      </c>
      <c r="DC55" s="96">
        <v>0.47</v>
      </c>
      <c r="DD55" s="96">
        <v>0</v>
      </c>
      <c r="DE55" s="96">
        <v>0.3</v>
      </c>
      <c r="DF55" s="96">
        <v>0.56000000000000005</v>
      </c>
      <c r="DG55" s="96">
        <v>0.25</v>
      </c>
      <c r="DH55" s="96">
        <v>0.17</v>
      </c>
      <c r="DI55" s="96">
        <v>0.26</v>
      </c>
      <c r="DJ55" s="96">
        <v>0.37</v>
      </c>
      <c r="DK55" s="96">
        <v>0.28999999999999998</v>
      </c>
      <c r="DL55" s="96">
        <v>0.38</v>
      </c>
      <c r="DM55" s="96">
        <v>1</v>
      </c>
      <c r="DN55" s="96">
        <v>0.22</v>
      </c>
      <c r="DO55" s="96">
        <v>0.42</v>
      </c>
      <c r="DP55" s="96">
        <v>0.56999999999999995</v>
      </c>
      <c r="DQ55" s="96">
        <v>0.3</v>
      </c>
      <c r="DR55" s="96">
        <v>0.38</v>
      </c>
      <c r="DS55" s="96">
        <v>0.26</v>
      </c>
      <c r="DT55" s="96">
        <v>0.23</v>
      </c>
      <c r="DU55" s="96">
        <v>0.37</v>
      </c>
      <c r="DV55" s="96">
        <v>0.41</v>
      </c>
      <c r="DW55" s="96">
        <v>0.44</v>
      </c>
      <c r="DX55" s="96">
        <v>0.33</v>
      </c>
      <c r="DY55" s="96">
        <v>0.45</v>
      </c>
      <c r="DZ55" s="96">
        <v>0.31</v>
      </c>
      <c r="EA55" s="96">
        <v>0.44</v>
      </c>
      <c r="EB55" s="96">
        <v>0.33</v>
      </c>
      <c r="EC55" s="96">
        <v>0.31</v>
      </c>
      <c r="ED55" s="96">
        <v>0.31</v>
      </c>
      <c r="EE55" s="88">
        <v>86</v>
      </c>
      <c r="EF55" s="89">
        <v>0</v>
      </c>
      <c r="EG55" s="89">
        <v>0</v>
      </c>
      <c r="EH55" s="89">
        <v>0</v>
      </c>
      <c r="EI55" s="89">
        <v>0</v>
      </c>
      <c r="EJ55" s="88">
        <v>18</v>
      </c>
      <c r="EK55" s="88">
        <v>0</v>
      </c>
      <c r="EL55" s="88">
        <v>0</v>
      </c>
      <c r="EM55" s="88">
        <v>0</v>
      </c>
      <c r="EN55" s="88">
        <v>0</v>
      </c>
      <c r="EO55" s="88">
        <v>3</v>
      </c>
      <c r="EP55" s="88">
        <v>2</v>
      </c>
      <c r="EQ55" s="88">
        <v>2</v>
      </c>
      <c r="ER55" s="88">
        <v>1</v>
      </c>
      <c r="ES55" s="88">
        <v>0</v>
      </c>
      <c r="ET55" s="89">
        <v>0</v>
      </c>
      <c r="EU55" s="89">
        <v>0</v>
      </c>
      <c r="EV55" s="89">
        <v>3</v>
      </c>
      <c r="EW55" s="89">
        <v>2</v>
      </c>
      <c r="EX55" s="88">
        <v>5</v>
      </c>
      <c r="EY55" s="88">
        <v>2</v>
      </c>
      <c r="EZ55" s="88">
        <v>1</v>
      </c>
      <c r="FA55" s="88">
        <v>4</v>
      </c>
      <c r="FB55" s="88">
        <v>0</v>
      </c>
      <c r="FC55" s="88">
        <v>17</v>
      </c>
      <c r="FD55" s="88">
        <v>0</v>
      </c>
      <c r="FE55" s="88">
        <v>1</v>
      </c>
      <c r="FF55" s="88">
        <v>2</v>
      </c>
      <c r="FG55" s="88">
        <v>0</v>
      </c>
      <c r="FH55" s="89">
        <v>0</v>
      </c>
      <c r="FI55" s="89">
        <v>0</v>
      </c>
      <c r="FJ55" s="89">
        <v>13</v>
      </c>
      <c r="FK55" s="89">
        <v>162</v>
      </c>
      <c r="FL55" s="88">
        <v>1</v>
      </c>
      <c r="FM55" s="88">
        <v>0</v>
      </c>
      <c r="FN55" s="88">
        <v>0</v>
      </c>
      <c r="FO55" s="88">
        <v>0</v>
      </c>
      <c r="FP55" s="88">
        <v>0</v>
      </c>
      <c r="FQ55" s="88">
        <v>4</v>
      </c>
      <c r="FR55" s="88">
        <v>0</v>
      </c>
      <c r="FS55" s="88">
        <v>0</v>
      </c>
      <c r="FT55" s="88">
        <v>0</v>
      </c>
      <c r="FU55" s="88">
        <v>0</v>
      </c>
      <c r="FV55" s="88">
        <v>0</v>
      </c>
      <c r="FW55" s="88">
        <v>0</v>
      </c>
      <c r="FX55" s="88">
        <v>0</v>
      </c>
      <c r="FY55" s="88">
        <v>0</v>
      </c>
      <c r="FZ55" s="88">
        <v>0</v>
      </c>
      <c r="GA55" s="88">
        <v>0</v>
      </c>
      <c r="GB55" s="88">
        <v>0</v>
      </c>
      <c r="GC55" s="88">
        <v>0</v>
      </c>
      <c r="GD55" s="88">
        <v>0</v>
      </c>
      <c r="GE55" s="88">
        <v>0</v>
      </c>
      <c r="GF55" s="88">
        <v>0</v>
      </c>
      <c r="GG55" s="88">
        <v>0</v>
      </c>
      <c r="GH55" s="88">
        <v>0</v>
      </c>
      <c r="GI55" s="88">
        <v>0</v>
      </c>
      <c r="GJ55" s="89">
        <v>0</v>
      </c>
      <c r="GK55" s="89">
        <v>0</v>
      </c>
      <c r="GL55" s="89">
        <v>0</v>
      </c>
      <c r="GM55" s="89">
        <v>0</v>
      </c>
      <c r="GN55" s="88">
        <v>0</v>
      </c>
      <c r="GO55" s="88">
        <v>0</v>
      </c>
      <c r="GP55" s="88">
        <v>0</v>
      </c>
      <c r="GQ55" s="88">
        <v>1</v>
      </c>
      <c r="GR55" s="88">
        <v>6</v>
      </c>
      <c r="GS55" s="88">
        <v>22</v>
      </c>
      <c r="GT55" s="88">
        <v>1</v>
      </c>
      <c r="GU55" s="88">
        <v>0</v>
      </c>
      <c r="GV55" s="88">
        <v>0</v>
      </c>
      <c r="GW55" s="88">
        <v>0</v>
      </c>
      <c r="GX55" s="88">
        <v>61</v>
      </c>
      <c r="GY55" s="88">
        <v>0</v>
      </c>
      <c r="GZ55" s="88">
        <v>0</v>
      </c>
      <c r="HA55" s="88">
        <v>3</v>
      </c>
      <c r="HB55" s="88">
        <v>0</v>
      </c>
      <c r="HC55" s="88">
        <v>1</v>
      </c>
      <c r="HD55" s="88">
        <v>1</v>
      </c>
      <c r="HE55" s="89">
        <v>6</v>
      </c>
      <c r="HF55" s="89">
        <v>1</v>
      </c>
      <c r="HG55" s="89">
        <v>0</v>
      </c>
      <c r="HH55" s="89">
        <v>0</v>
      </c>
      <c r="HI55" s="88">
        <v>1</v>
      </c>
      <c r="HJ55" s="88">
        <v>8</v>
      </c>
      <c r="HK55" s="88">
        <v>9</v>
      </c>
      <c r="HL55" s="88">
        <v>1</v>
      </c>
      <c r="HM55" s="88">
        <v>2</v>
      </c>
      <c r="HN55" s="88">
        <v>3</v>
      </c>
      <c r="HO55" s="88">
        <v>7</v>
      </c>
      <c r="HP55" s="88">
        <v>5</v>
      </c>
      <c r="HQ55" s="88">
        <v>14</v>
      </c>
      <c r="HR55" s="88">
        <v>0</v>
      </c>
      <c r="HS55" s="89">
        <v>0</v>
      </c>
      <c r="HT55" s="89">
        <v>3</v>
      </c>
      <c r="HU55" s="89">
        <v>2</v>
      </c>
      <c r="HV55" s="89">
        <v>1</v>
      </c>
      <c r="HW55" s="88">
        <v>1</v>
      </c>
      <c r="HX55" s="88">
        <v>30</v>
      </c>
      <c r="HY55" s="88">
        <v>183</v>
      </c>
    </row>
    <row r="56" spans="1:233" x14ac:dyDescent="0.2">
      <c r="A56" s="24">
        <v>27</v>
      </c>
      <c r="B56" s="8">
        <v>43935</v>
      </c>
      <c r="C56" s="11">
        <v>44</v>
      </c>
      <c r="D56" s="11">
        <v>5</v>
      </c>
      <c r="E56" s="11">
        <v>0</v>
      </c>
      <c r="F56" s="11">
        <v>0</v>
      </c>
      <c r="G56" s="11">
        <v>0</v>
      </c>
      <c r="H56" s="11">
        <v>35</v>
      </c>
      <c r="I56" s="11">
        <v>0</v>
      </c>
      <c r="J56" s="11">
        <v>0</v>
      </c>
      <c r="K56" s="11">
        <v>1</v>
      </c>
      <c r="L56" s="11">
        <v>0</v>
      </c>
      <c r="M56" s="11">
        <v>12</v>
      </c>
      <c r="N56" s="11">
        <v>11</v>
      </c>
      <c r="O56" s="11">
        <v>13</v>
      </c>
      <c r="P56" s="11">
        <v>9</v>
      </c>
      <c r="Q56" s="11">
        <v>2</v>
      </c>
      <c r="R56" s="11">
        <v>0</v>
      </c>
      <c r="S56" s="11">
        <v>1</v>
      </c>
      <c r="T56" s="11">
        <v>9</v>
      </c>
      <c r="U56" s="11">
        <v>25</v>
      </c>
      <c r="V56" s="11">
        <v>0</v>
      </c>
      <c r="W56" s="11">
        <v>24</v>
      </c>
      <c r="X56" s="10">
        <v>1</v>
      </c>
      <c r="Y56" s="10">
        <v>11</v>
      </c>
      <c r="Z56" s="10">
        <v>15</v>
      </c>
      <c r="AA56" s="10">
        <v>24</v>
      </c>
      <c r="AB56" s="12">
        <v>6</v>
      </c>
      <c r="AC56" s="12">
        <v>9</v>
      </c>
      <c r="AD56" s="12">
        <v>11</v>
      </c>
      <c r="AE56" s="11">
        <v>2</v>
      </c>
      <c r="AF56" s="11">
        <v>0</v>
      </c>
      <c r="AG56" s="11">
        <v>1</v>
      </c>
      <c r="AH56" s="11">
        <v>57</v>
      </c>
      <c r="AI56" s="11">
        <v>328</v>
      </c>
      <c r="AJ56" s="11">
        <v>1003</v>
      </c>
      <c r="AK56" s="11">
        <v>20</v>
      </c>
      <c r="AL56" s="10">
        <v>1</v>
      </c>
      <c r="AM56" s="10">
        <v>15</v>
      </c>
      <c r="AN56" s="10">
        <v>1</v>
      </c>
      <c r="AO56" s="10">
        <v>350</v>
      </c>
      <c r="AP56" s="12">
        <v>0</v>
      </c>
      <c r="AQ56" s="12">
        <v>3</v>
      </c>
      <c r="AR56" s="12">
        <v>83</v>
      </c>
      <c r="AS56" s="11">
        <v>1</v>
      </c>
      <c r="AT56" s="11">
        <v>82</v>
      </c>
      <c r="AU56" s="11">
        <v>73</v>
      </c>
      <c r="AV56" s="11">
        <v>222</v>
      </c>
      <c r="AW56" s="11">
        <v>48</v>
      </c>
      <c r="AX56" s="11">
        <v>11</v>
      </c>
      <c r="AY56" s="11">
        <v>3</v>
      </c>
      <c r="AZ56" s="10">
        <v>26</v>
      </c>
      <c r="BA56" s="10">
        <v>102</v>
      </c>
      <c r="BB56" s="10">
        <v>83</v>
      </c>
      <c r="BC56" s="10">
        <v>15</v>
      </c>
      <c r="BD56" s="12">
        <v>90</v>
      </c>
      <c r="BE56" s="12">
        <v>21</v>
      </c>
      <c r="BF56" s="12">
        <v>49</v>
      </c>
      <c r="BG56" s="11">
        <v>73</v>
      </c>
      <c r="BH56" s="11">
        <v>463</v>
      </c>
      <c r="BI56" s="11">
        <v>14</v>
      </c>
      <c r="BJ56" s="11">
        <v>27</v>
      </c>
      <c r="BK56" s="11">
        <v>97</v>
      </c>
      <c r="BL56" s="11">
        <v>7</v>
      </c>
      <c r="BM56" s="11">
        <v>8</v>
      </c>
      <c r="BN56" s="10">
        <v>2</v>
      </c>
      <c r="BO56" s="10">
        <v>621</v>
      </c>
      <c r="BP56" s="10">
        <v>3614</v>
      </c>
      <c r="BQ56" s="10">
        <v>96.1</v>
      </c>
      <c r="BR56" s="12">
        <v>9</v>
      </c>
      <c r="BS56" s="12">
        <v>1</v>
      </c>
      <c r="BT56" s="12">
        <v>7.9</v>
      </c>
      <c r="BU56" s="11">
        <v>1.5</v>
      </c>
      <c r="BV56" s="11">
        <v>117.1</v>
      </c>
      <c r="BW56" s="11">
        <v>0</v>
      </c>
      <c r="BX56" s="11">
        <v>3.2</v>
      </c>
      <c r="BY56" s="11">
        <v>34.6</v>
      </c>
      <c r="BZ56" s="11">
        <v>1.7</v>
      </c>
      <c r="CA56" s="11">
        <v>23.2</v>
      </c>
      <c r="CB56" s="10">
        <v>26.8</v>
      </c>
      <c r="CC56" s="10">
        <v>54</v>
      </c>
      <c r="CD56" s="10">
        <v>34</v>
      </c>
      <c r="CE56" s="10">
        <v>9.4</v>
      </c>
      <c r="CF56" s="12">
        <v>8.6</v>
      </c>
      <c r="CG56" s="12">
        <v>13.2</v>
      </c>
      <c r="CH56" s="12">
        <v>30.6</v>
      </c>
      <c r="CI56" s="11">
        <v>90.1</v>
      </c>
      <c r="CJ56" s="11">
        <v>13.4</v>
      </c>
      <c r="CK56" s="11">
        <v>14.1</v>
      </c>
      <c r="CL56" s="11">
        <v>9.5</v>
      </c>
      <c r="CM56" s="11">
        <v>16.100000000000001</v>
      </c>
      <c r="CN56" s="11">
        <v>48</v>
      </c>
      <c r="CO56" s="11">
        <v>44.3</v>
      </c>
      <c r="CP56" s="10">
        <v>24.4</v>
      </c>
      <c r="CQ56" s="10">
        <v>15.3</v>
      </c>
      <c r="CR56" s="10">
        <v>55.7</v>
      </c>
      <c r="CS56" s="10">
        <v>3.7</v>
      </c>
      <c r="CT56" s="12">
        <v>9.3000000000000007</v>
      </c>
      <c r="CU56" s="12">
        <v>3.7</v>
      </c>
      <c r="CV56" s="12">
        <v>21.4</v>
      </c>
      <c r="CW56" s="11">
        <v>34.6</v>
      </c>
      <c r="CX56" s="63">
        <v>0.24</v>
      </c>
      <c r="CY56" s="63">
        <v>0.36</v>
      </c>
      <c r="CZ56" s="63">
        <v>0.08</v>
      </c>
      <c r="DA56" s="63">
        <v>0.26</v>
      </c>
      <c r="DB56" s="63">
        <v>0.17</v>
      </c>
      <c r="DC56" s="63">
        <v>0.48</v>
      </c>
      <c r="DD56" s="64">
        <v>0</v>
      </c>
      <c r="DE56" s="64">
        <v>0.3</v>
      </c>
      <c r="DF56" s="64">
        <v>0.56999999999999995</v>
      </c>
      <c r="DG56" s="64">
        <v>0.25</v>
      </c>
      <c r="DH56" s="64">
        <v>0.19</v>
      </c>
      <c r="DI56" s="64">
        <v>0.28000000000000003</v>
      </c>
      <c r="DJ56" s="64">
        <v>0.35</v>
      </c>
      <c r="DK56" s="63">
        <v>0.3</v>
      </c>
      <c r="DL56" s="63">
        <v>0.41</v>
      </c>
      <c r="DM56" s="63">
        <v>1</v>
      </c>
      <c r="DN56" s="63">
        <v>0.2</v>
      </c>
      <c r="DO56" s="63">
        <v>0.4</v>
      </c>
      <c r="DP56" s="63">
        <v>0.56999999999999995</v>
      </c>
      <c r="DQ56" s="63">
        <v>0.31</v>
      </c>
      <c r="DR56" s="64">
        <v>0.4</v>
      </c>
      <c r="DS56" s="64">
        <v>0.26</v>
      </c>
      <c r="DT56" s="64">
        <v>0.26</v>
      </c>
      <c r="DU56" s="64">
        <v>0.35</v>
      </c>
      <c r="DV56" s="64">
        <v>0.4</v>
      </c>
      <c r="DW56" s="64">
        <v>0.47</v>
      </c>
      <c r="DX56" s="64">
        <v>0.4</v>
      </c>
      <c r="DY56" s="63">
        <v>0.4</v>
      </c>
      <c r="DZ56" s="63">
        <v>0.33</v>
      </c>
      <c r="EA56" s="63">
        <v>0.44</v>
      </c>
      <c r="EB56" s="63">
        <v>0.67</v>
      </c>
      <c r="EC56" s="63">
        <v>0.3</v>
      </c>
      <c r="ED56" s="63">
        <v>0.31</v>
      </c>
      <c r="EE56" s="11">
        <v>110</v>
      </c>
      <c r="EF56" s="10">
        <v>1</v>
      </c>
      <c r="EG56" s="10">
        <v>1</v>
      </c>
      <c r="EH56" s="10">
        <v>0</v>
      </c>
      <c r="EI56" s="10">
        <v>0</v>
      </c>
      <c r="EJ56" s="12">
        <v>21</v>
      </c>
      <c r="EK56" s="12">
        <v>0</v>
      </c>
      <c r="EL56" s="12">
        <v>0</v>
      </c>
      <c r="EM56" s="11">
        <v>0</v>
      </c>
      <c r="EN56" s="11">
        <v>0</v>
      </c>
      <c r="EO56" s="11">
        <v>3</v>
      </c>
      <c r="EP56" s="11">
        <v>2</v>
      </c>
      <c r="EQ56" s="11">
        <v>5</v>
      </c>
      <c r="ER56" s="11">
        <v>1</v>
      </c>
      <c r="ES56" s="11">
        <v>0</v>
      </c>
      <c r="ET56" s="10">
        <v>0</v>
      </c>
      <c r="EU56" s="10">
        <v>0</v>
      </c>
      <c r="EV56" s="10">
        <v>3</v>
      </c>
      <c r="EW56" s="10">
        <v>2</v>
      </c>
      <c r="EX56" s="12">
        <v>5</v>
      </c>
      <c r="EY56" s="12">
        <v>4</v>
      </c>
      <c r="EZ56" s="12">
        <v>1</v>
      </c>
      <c r="FA56" s="11">
        <v>4</v>
      </c>
      <c r="FB56" s="11">
        <v>1</v>
      </c>
      <c r="FC56" s="11">
        <v>22</v>
      </c>
      <c r="FD56" s="11">
        <v>0</v>
      </c>
      <c r="FE56" s="11">
        <v>2</v>
      </c>
      <c r="FF56" s="11">
        <v>2</v>
      </c>
      <c r="FG56" s="11">
        <v>0</v>
      </c>
      <c r="FH56" s="10">
        <v>0</v>
      </c>
      <c r="FI56" s="10">
        <v>0</v>
      </c>
      <c r="FJ56" s="10">
        <v>18</v>
      </c>
      <c r="FK56" s="10">
        <v>208</v>
      </c>
      <c r="FL56" s="12">
        <v>0</v>
      </c>
      <c r="FM56" s="12">
        <v>0</v>
      </c>
      <c r="FN56" s="12">
        <v>0</v>
      </c>
      <c r="FO56" s="11">
        <v>0</v>
      </c>
      <c r="FP56" s="11">
        <v>0</v>
      </c>
      <c r="FQ56" s="11">
        <v>2</v>
      </c>
      <c r="FR56" s="11">
        <v>0</v>
      </c>
      <c r="FS56" s="11">
        <v>0</v>
      </c>
      <c r="FT56" s="11">
        <v>1</v>
      </c>
      <c r="FU56" s="11">
        <v>0</v>
      </c>
      <c r="FV56" s="11">
        <v>0</v>
      </c>
      <c r="FW56" s="11">
        <v>0</v>
      </c>
      <c r="FX56" s="11">
        <v>0</v>
      </c>
      <c r="FY56" s="11">
        <v>0</v>
      </c>
      <c r="FZ56" s="11">
        <v>0</v>
      </c>
      <c r="GA56" s="11">
        <v>0</v>
      </c>
      <c r="GB56" s="11">
        <v>0</v>
      </c>
      <c r="GC56" s="11">
        <v>0</v>
      </c>
      <c r="GD56" s="11">
        <v>0</v>
      </c>
      <c r="GE56" s="11">
        <v>0</v>
      </c>
      <c r="GF56" s="11">
        <v>0</v>
      </c>
      <c r="GG56" s="11">
        <v>0</v>
      </c>
      <c r="GH56" s="11">
        <v>0</v>
      </c>
      <c r="GI56" s="11">
        <v>0</v>
      </c>
      <c r="GJ56" s="10">
        <v>2</v>
      </c>
      <c r="GK56" s="10">
        <v>0</v>
      </c>
      <c r="GL56" s="10">
        <v>0</v>
      </c>
      <c r="GM56" s="10">
        <v>0</v>
      </c>
      <c r="GN56" s="12">
        <v>0</v>
      </c>
      <c r="GO56" s="12">
        <v>0</v>
      </c>
      <c r="GP56" s="12">
        <v>0</v>
      </c>
      <c r="GQ56" s="11">
        <v>1</v>
      </c>
      <c r="GR56" s="11">
        <v>6</v>
      </c>
      <c r="GS56" s="11">
        <v>22</v>
      </c>
      <c r="GT56" s="11">
        <v>1</v>
      </c>
      <c r="GU56" s="11">
        <v>0</v>
      </c>
      <c r="GV56" s="11">
        <v>0</v>
      </c>
      <c r="GW56" s="11">
        <v>0</v>
      </c>
      <c r="GX56" s="11">
        <v>63</v>
      </c>
      <c r="GY56" s="11">
        <v>0</v>
      </c>
      <c r="GZ56" s="11">
        <v>0</v>
      </c>
      <c r="HA56" s="11">
        <v>4</v>
      </c>
      <c r="HB56" s="11">
        <v>0</v>
      </c>
      <c r="HC56" s="11">
        <v>1</v>
      </c>
      <c r="HD56" s="11">
        <v>1</v>
      </c>
      <c r="HE56" s="10">
        <v>6</v>
      </c>
      <c r="HF56" s="10">
        <v>1</v>
      </c>
      <c r="HG56" s="10">
        <v>0</v>
      </c>
      <c r="HH56" s="10">
        <v>0</v>
      </c>
      <c r="HI56" s="12">
        <v>1</v>
      </c>
      <c r="HJ56" s="12">
        <v>8</v>
      </c>
      <c r="HK56" s="12">
        <v>9</v>
      </c>
      <c r="HL56" s="11">
        <v>1</v>
      </c>
      <c r="HM56" s="11">
        <v>2</v>
      </c>
      <c r="HN56" s="11">
        <v>3</v>
      </c>
      <c r="HO56" s="11">
        <v>7</v>
      </c>
      <c r="HP56" s="11">
        <v>5</v>
      </c>
      <c r="HQ56" s="11">
        <v>16</v>
      </c>
      <c r="HR56" s="11">
        <v>0</v>
      </c>
      <c r="HS56" s="10">
        <v>0</v>
      </c>
      <c r="HT56" s="10">
        <v>3</v>
      </c>
      <c r="HU56" s="10">
        <v>2</v>
      </c>
      <c r="HV56" s="10">
        <v>1</v>
      </c>
      <c r="HW56" s="12">
        <v>1</v>
      </c>
      <c r="HX56" s="12">
        <v>31</v>
      </c>
      <c r="HY56" s="12">
        <v>189</v>
      </c>
    </row>
    <row r="57" spans="1:233" x14ac:dyDescent="0.2">
      <c r="A57" s="24">
        <v>28</v>
      </c>
      <c r="B57" s="8">
        <v>43936</v>
      </c>
      <c r="C57" s="11">
        <v>12</v>
      </c>
      <c r="D57" s="11">
        <v>0</v>
      </c>
      <c r="E57" s="11">
        <v>0</v>
      </c>
      <c r="F57" s="11">
        <v>4</v>
      </c>
      <c r="G57" s="11">
        <v>0</v>
      </c>
      <c r="H57" s="11">
        <v>5</v>
      </c>
      <c r="I57" s="11">
        <v>0</v>
      </c>
      <c r="J57" s="11">
        <v>0</v>
      </c>
      <c r="K57" s="11">
        <v>22</v>
      </c>
      <c r="L57" s="11">
        <v>0</v>
      </c>
      <c r="M57" s="11">
        <v>4</v>
      </c>
      <c r="N57" s="11">
        <v>4</v>
      </c>
      <c r="O57" s="11">
        <v>39</v>
      </c>
      <c r="P57" s="11">
        <v>1</v>
      </c>
      <c r="Q57" s="11">
        <v>3</v>
      </c>
      <c r="R57" s="11">
        <v>0</v>
      </c>
      <c r="S57" s="11">
        <v>0</v>
      </c>
      <c r="T57" s="11">
        <v>16</v>
      </c>
      <c r="U57" s="11">
        <v>1</v>
      </c>
      <c r="V57" s="11">
        <v>0</v>
      </c>
      <c r="W57" s="11">
        <v>4</v>
      </c>
      <c r="X57" s="10">
        <v>0</v>
      </c>
      <c r="Y57" s="10">
        <v>0</v>
      </c>
      <c r="Z57" s="10">
        <v>3</v>
      </c>
      <c r="AA57" s="10">
        <v>13</v>
      </c>
      <c r="AB57" s="12">
        <v>0</v>
      </c>
      <c r="AC57" s="12">
        <v>1</v>
      </c>
      <c r="AD57" s="12">
        <v>2</v>
      </c>
      <c r="AE57" s="11">
        <v>1</v>
      </c>
      <c r="AF57" s="11">
        <v>0</v>
      </c>
      <c r="AG57" s="11">
        <v>0</v>
      </c>
      <c r="AH57" s="11">
        <v>6</v>
      </c>
      <c r="AI57" s="11">
        <v>141</v>
      </c>
      <c r="AJ57" s="11">
        <v>1015</v>
      </c>
      <c r="AK57" s="11">
        <v>20</v>
      </c>
      <c r="AL57" s="10">
        <v>1</v>
      </c>
      <c r="AM57" s="10">
        <v>19</v>
      </c>
      <c r="AN57" s="10">
        <v>1</v>
      </c>
      <c r="AO57" s="10">
        <v>355</v>
      </c>
      <c r="AP57" s="12">
        <v>0</v>
      </c>
      <c r="AQ57" s="12">
        <v>3</v>
      </c>
      <c r="AR57" s="12">
        <v>105</v>
      </c>
      <c r="AS57" s="11">
        <v>1</v>
      </c>
      <c r="AT57" s="11">
        <v>86</v>
      </c>
      <c r="AU57" s="11">
        <v>77</v>
      </c>
      <c r="AV57" s="11">
        <v>261</v>
      </c>
      <c r="AW57" s="11">
        <v>49</v>
      </c>
      <c r="AX57" s="11">
        <v>14</v>
      </c>
      <c r="AY57" s="11">
        <v>3</v>
      </c>
      <c r="AZ57" s="10">
        <v>26</v>
      </c>
      <c r="BA57" s="10">
        <v>118</v>
      </c>
      <c r="BB57" s="10">
        <v>84</v>
      </c>
      <c r="BC57" s="10">
        <v>15</v>
      </c>
      <c r="BD57" s="12">
        <v>94</v>
      </c>
      <c r="BE57" s="12">
        <v>21</v>
      </c>
      <c r="BF57" s="12">
        <v>49</v>
      </c>
      <c r="BG57" s="11">
        <v>76</v>
      </c>
      <c r="BH57" s="11">
        <v>476</v>
      </c>
      <c r="BI57" s="11">
        <v>14</v>
      </c>
      <c r="BJ57" s="11">
        <v>28</v>
      </c>
      <c r="BK57" s="11">
        <v>99</v>
      </c>
      <c r="BL57" s="11">
        <v>8</v>
      </c>
      <c r="BM57" s="11">
        <v>8</v>
      </c>
      <c r="BN57" s="10">
        <v>2</v>
      </c>
      <c r="BO57" s="10">
        <v>627</v>
      </c>
      <c r="BP57" s="10">
        <v>3755</v>
      </c>
      <c r="BQ57" s="10">
        <v>97.3</v>
      </c>
      <c r="BR57" s="12">
        <v>9</v>
      </c>
      <c r="BS57" s="12">
        <v>1</v>
      </c>
      <c r="BT57" s="12">
        <v>10</v>
      </c>
      <c r="BU57" s="11">
        <v>1.5</v>
      </c>
      <c r="BV57" s="11">
        <v>118.8</v>
      </c>
      <c r="BW57" s="11">
        <v>0</v>
      </c>
      <c r="BX57" s="11">
        <v>3.2</v>
      </c>
      <c r="BY57" s="11">
        <v>43.8</v>
      </c>
      <c r="BZ57" s="11">
        <v>1.7</v>
      </c>
      <c r="CA57" s="11">
        <v>24.3</v>
      </c>
      <c r="CB57" s="10">
        <v>28.2</v>
      </c>
      <c r="CC57" s="10">
        <v>63.5</v>
      </c>
      <c r="CD57" s="10">
        <v>34.700000000000003</v>
      </c>
      <c r="CE57" s="10">
        <v>11.9</v>
      </c>
      <c r="CF57" s="12">
        <v>8.6</v>
      </c>
      <c r="CG57" s="12">
        <v>13.2</v>
      </c>
      <c r="CH57" s="12">
        <v>35.4</v>
      </c>
      <c r="CI57" s="11">
        <v>91.2</v>
      </c>
      <c r="CJ57" s="11">
        <v>13.4</v>
      </c>
      <c r="CK57" s="11">
        <v>14.7</v>
      </c>
      <c r="CL57" s="11">
        <v>9.5</v>
      </c>
      <c r="CM57" s="11">
        <v>16.100000000000001</v>
      </c>
      <c r="CN57" s="11">
        <v>50</v>
      </c>
      <c r="CO57" s="11">
        <v>45.5</v>
      </c>
      <c r="CP57" s="10">
        <v>24.4</v>
      </c>
      <c r="CQ57" s="10">
        <v>15.8</v>
      </c>
      <c r="CR57" s="10">
        <v>56.8</v>
      </c>
      <c r="CS57" s="10">
        <v>4.2</v>
      </c>
      <c r="CT57" s="12">
        <v>9.3000000000000007</v>
      </c>
      <c r="CU57" s="12">
        <v>3.7</v>
      </c>
      <c r="CV57" s="12">
        <v>21.6</v>
      </c>
      <c r="CW57" s="11">
        <v>35.9</v>
      </c>
      <c r="CX57" s="63">
        <v>0.24</v>
      </c>
      <c r="CY57" s="63">
        <v>0.35</v>
      </c>
      <c r="CZ57" s="63">
        <v>0.08</v>
      </c>
      <c r="DA57" s="63">
        <v>0.22</v>
      </c>
      <c r="DB57" s="63">
        <v>0.17</v>
      </c>
      <c r="DC57" s="63">
        <v>0.47</v>
      </c>
      <c r="DD57" s="64">
        <v>0</v>
      </c>
      <c r="DE57" s="64">
        <v>0.3</v>
      </c>
      <c r="DF57" s="64">
        <v>0.57999999999999996</v>
      </c>
      <c r="DG57" s="64">
        <v>0.25</v>
      </c>
      <c r="DH57" s="64">
        <v>0.19</v>
      </c>
      <c r="DI57" s="64">
        <v>0.28000000000000003</v>
      </c>
      <c r="DJ57" s="64">
        <v>0.36</v>
      </c>
      <c r="DK57" s="63">
        <v>0.3</v>
      </c>
      <c r="DL57" s="63">
        <v>0.34</v>
      </c>
      <c r="DM57" s="63">
        <v>1</v>
      </c>
      <c r="DN57" s="63">
        <v>0.2</v>
      </c>
      <c r="DO57" s="63">
        <v>0.41</v>
      </c>
      <c r="DP57" s="63">
        <v>0.55000000000000004</v>
      </c>
      <c r="DQ57" s="63">
        <v>0.32</v>
      </c>
      <c r="DR57" s="64">
        <v>0.39</v>
      </c>
      <c r="DS57" s="64">
        <v>0.25</v>
      </c>
      <c r="DT57" s="64">
        <v>0.25</v>
      </c>
      <c r="DU57" s="64">
        <v>0.36</v>
      </c>
      <c r="DV57" s="64">
        <v>0.39</v>
      </c>
      <c r="DW57" s="64">
        <v>0.47</v>
      </c>
      <c r="DX57" s="64">
        <v>0.4</v>
      </c>
      <c r="DY57" s="63">
        <v>0.39</v>
      </c>
      <c r="DZ57" s="63">
        <v>0.33</v>
      </c>
      <c r="EA57" s="63">
        <v>0.44</v>
      </c>
      <c r="EB57" s="63">
        <v>0.67</v>
      </c>
      <c r="EC57" s="63">
        <v>0.3</v>
      </c>
      <c r="ED57" s="63">
        <v>0.31</v>
      </c>
      <c r="EE57" s="11">
        <v>113</v>
      </c>
      <c r="EF57" s="10">
        <v>1</v>
      </c>
      <c r="EG57" s="10">
        <v>1</v>
      </c>
      <c r="EH57" s="10">
        <v>0</v>
      </c>
      <c r="EI57" s="10">
        <v>0</v>
      </c>
      <c r="EJ57" s="12">
        <v>21</v>
      </c>
      <c r="EK57" s="12">
        <v>0</v>
      </c>
      <c r="EL57" s="12">
        <v>0</v>
      </c>
      <c r="EM57" s="11">
        <v>0</v>
      </c>
      <c r="EN57" s="11">
        <v>0</v>
      </c>
      <c r="EO57" s="11">
        <v>3</v>
      </c>
      <c r="EP57" s="11">
        <v>2</v>
      </c>
      <c r="EQ57" s="11">
        <v>7</v>
      </c>
      <c r="ER57" s="11">
        <v>1</v>
      </c>
      <c r="ES57" s="11">
        <v>0</v>
      </c>
      <c r="ET57" s="10">
        <v>0</v>
      </c>
      <c r="EU57" s="10">
        <v>0</v>
      </c>
      <c r="EV57" s="10">
        <v>3</v>
      </c>
      <c r="EW57" s="10">
        <v>2</v>
      </c>
      <c r="EX57" s="12">
        <v>5</v>
      </c>
      <c r="EY57" s="12">
        <v>4</v>
      </c>
      <c r="EZ57" s="12">
        <v>1</v>
      </c>
      <c r="FA57" s="11">
        <v>4</v>
      </c>
      <c r="FB57" s="11">
        <v>1</v>
      </c>
      <c r="FC57" s="11">
        <v>24</v>
      </c>
      <c r="FD57" s="11">
        <v>0</v>
      </c>
      <c r="FE57" s="11">
        <v>2</v>
      </c>
      <c r="FF57" s="11">
        <v>2</v>
      </c>
      <c r="FG57" s="11">
        <v>0</v>
      </c>
      <c r="FH57" s="10">
        <v>0</v>
      </c>
      <c r="FI57" s="10">
        <v>0</v>
      </c>
      <c r="FJ57" s="10">
        <v>18</v>
      </c>
      <c r="FK57" s="10">
        <v>215</v>
      </c>
      <c r="FL57" s="12">
        <v>3</v>
      </c>
      <c r="FM57" s="12">
        <v>0</v>
      </c>
      <c r="FN57" s="12">
        <v>0</v>
      </c>
      <c r="FO57" s="11">
        <v>0</v>
      </c>
      <c r="FP57" s="11">
        <v>0</v>
      </c>
      <c r="FQ57" s="11">
        <v>1</v>
      </c>
      <c r="FR57" s="11">
        <v>0</v>
      </c>
      <c r="FS57" s="11">
        <v>0</v>
      </c>
      <c r="FT57" s="11">
        <v>0</v>
      </c>
      <c r="FU57" s="11">
        <v>0</v>
      </c>
      <c r="FV57" s="11">
        <v>0</v>
      </c>
      <c r="FW57" s="11">
        <v>1</v>
      </c>
      <c r="FX57" s="11">
        <v>0</v>
      </c>
      <c r="FY57" s="11">
        <v>0</v>
      </c>
      <c r="FZ57" s="11">
        <v>0</v>
      </c>
      <c r="GA57" s="11">
        <v>0</v>
      </c>
      <c r="GB57" s="11">
        <v>0</v>
      </c>
      <c r="GC57" s="11">
        <v>0</v>
      </c>
      <c r="GD57" s="11">
        <v>0</v>
      </c>
      <c r="GE57" s="11">
        <v>0</v>
      </c>
      <c r="GF57" s="11">
        <v>0</v>
      </c>
      <c r="GG57" s="11">
        <v>0</v>
      </c>
      <c r="GH57" s="11">
        <v>0</v>
      </c>
      <c r="GI57" s="11">
        <v>0</v>
      </c>
      <c r="GJ57" s="10">
        <v>0</v>
      </c>
      <c r="GK57" s="10">
        <v>0</v>
      </c>
      <c r="GL57" s="10">
        <v>1</v>
      </c>
      <c r="GM57" s="10">
        <v>0</v>
      </c>
      <c r="GN57" s="12">
        <v>0</v>
      </c>
      <c r="GO57" s="12">
        <v>0</v>
      </c>
      <c r="GP57" s="12">
        <v>0</v>
      </c>
      <c r="GQ57" s="11">
        <v>1</v>
      </c>
      <c r="GR57" s="11">
        <v>7</v>
      </c>
      <c r="GS57" s="11">
        <v>25</v>
      </c>
      <c r="GT57" s="11">
        <v>1</v>
      </c>
      <c r="GU57" s="11">
        <v>0</v>
      </c>
      <c r="GV57" s="11">
        <v>0</v>
      </c>
      <c r="GW57" s="11">
        <v>0</v>
      </c>
      <c r="GX57" s="11">
        <v>64</v>
      </c>
      <c r="GY57" s="11">
        <v>0</v>
      </c>
      <c r="GZ57" s="11">
        <v>0</v>
      </c>
      <c r="HA57" s="11">
        <v>4</v>
      </c>
      <c r="HB57" s="11">
        <v>0</v>
      </c>
      <c r="HC57" s="11">
        <v>1</v>
      </c>
      <c r="HD57" s="11">
        <v>2</v>
      </c>
      <c r="HE57" s="10">
        <v>6</v>
      </c>
      <c r="HF57" s="10">
        <v>1</v>
      </c>
      <c r="HG57" s="10">
        <v>0</v>
      </c>
      <c r="HH57" s="10">
        <v>0</v>
      </c>
      <c r="HI57" s="12">
        <v>1</v>
      </c>
      <c r="HJ57" s="12">
        <v>8</v>
      </c>
      <c r="HK57" s="12">
        <v>9</v>
      </c>
      <c r="HL57" s="11">
        <v>1</v>
      </c>
      <c r="HM57" s="11">
        <v>2</v>
      </c>
      <c r="HN57" s="11">
        <v>3</v>
      </c>
      <c r="HO57" s="11">
        <v>7</v>
      </c>
      <c r="HP57" s="11">
        <v>5</v>
      </c>
      <c r="HQ57" s="11">
        <v>16</v>
      </c>
      <c r="HR57" s="11">
        <v>0</v>
      </c>
      <c r="HS57" s="10">
        <v>1</v>
      </c>
      <c r="HT57" s="10">
        <v>3</v>
      </c>
      <c r="HU57" s="10">
        <v>2</v>
      </c>
      <c r="HV57" s="10">
        <v>1</v>
      </c>
      <c r="HW57" s="12">
        <v>1</v>
      </c>
      <c r="HX57" s="12">
        <v>32</v>
      </c>
      <c r="HY57" s="12">
        <v>196</v>
      </c>
    </row>
    <row r="58" spans="1:233" x14ac:dyDescent="0.2">
      <c r="A58" s="24">
        <v>29</v>
      </c>
      <c r="B58" s="8">
        <v>43937</v>
      </c>
      <c r="C58" s="11">
        <v>63</v>
      </c>
      <c r="D58" s="11">
        <v>0</v>
      </c>
      <c r="E58" s="11">
        <v>3</v>
      </c>
      <c r="F58" s="11">
        <v>6</v>
      </c>
      <c r="G58" s="11">
        <v>0</v>
      </c>
      <c r="H58" s="11">
        <v>61</v>
      </c>
      <c r="I58" s="11">
        <v>0</v>
      </c>
      <c r="J58" s="11">
        <v>1</v>
      </c>
      <c r="K58" s="11">
        <v>13</v>
      </c>
      <c r="L58" s="11">
        <v>0</v>
      </c>
      <c r="M58" s="11">
        <v>0</v>
      </c>
      <c r="N58" s="11">
        <v>3</v>
      </c>
      <c r="O58" s="11">
        <v>19</v>
      </c>
      <c r="P58" s="11">
        <v>10</v>
      </c>
      <c r="Q58" s="11">
        <v>0</v>
      </c>
      <c r="R58" s="11">
        <v>0</v>
      </c>
      <c r="S58" s="11">
        <v>1</v>
      </c>
      <c r="T58" s="11">
        <v>7</v>
      </c>
      <c r="U58" s="11">
        <v>10</v>
      </c>
      <c r="V58" s="11">
        <v>4</v>
      </c>
      <c r="W58" s="11">
        <v>6</v>
      </c>
      <c r="X58" s="10">
        <v>7</v>
      </c>
      <c r="Y58" s="10">
        <v>2</v>
      </c>
      <c r="Z58" s="10">
        <v>32</v>
      </c>
      <c r="AA58" s="10">
        <v>52</v>
      </c>
      <c r="AB58" s="12">
        <v>0</v>
      </c>
      <c r="AC58" s="12">
        <v>0</v>
      </c>
      <c r="AD58" s="12">
        <v>22</v>
      </c>
      <c r="AE58" s="11">
        <v>2</v>
      </c>
      <c r="AF58" s="11">
        <v>0</v>
      </c>
      <c r="AG58" s="11">
        <v>1</v>
      </c>
      <c r="AH58" s="11">
        <v>46</v>
      </c>
      <c r="AI58" s="11">
        <v>371</v>
      </c>
      <c r="AJ58" s="11">
        <v>1078</v>
      </c>
      <c r="AK58" s="11">
        <v>20</v>
      </c>
      <c r="AL58" s="10">
        <v>4</v>
      </c>
      <c r="AM58" s="10">
        <v>25</v>
      </c>
      <c r="AN58" s="10">
        <v>1</v>
      </c>
      <c r="AO58" s="10">
        <v>416</v>
      </c>
      <c r="AP58" s="12">
        <v>0</v>
      </c>
      <c r="AQ58" s="12">
        <v>4</v>
      </c>
      <c r="AR58" s="12">
        <v>118</v>
      </c>
      <c r="AS58" s="11">
        <v>1</v>
      </c>
      <c r="AT58" s="11">
        <v>86</v>
      </c>
      <c r="AU58" s="11">
        <v>80</v>
      </c>
      <c r="AV58" s="11">
        <v>280</v>
      </c>
      <c r="AW58" s="11">
        <v>59</v>
      </c>
      <c r="AX58" s="11">
        <v>14</v>
      </c>
      <c r="AY58" s="11">
        <v>3</v>
      </c>
      <c r="AZ58" s="10">
        <v>27</v>
      </c>
      <c r="BA58" s="10">
        <v>125</v>
      </c>
      <c r="BB58" s="10">
        <v>94</v>
      </c>
      <c r="BC58" s="10">
        <v>19</v>
      </c>
      <c r="BD58" s="12">
        <v>100</v>
      </c>
      <c r="BE58" s="12">
        <v>28</v>
      </c>
      <c r="BF58" s="12">
        <v>51</v>
      </c>
      <c r="BG58" s="11">
        <v>108</v>
      </c>
      <c r="BH58" s="11">
        <v>528</v>
      </c>
      <c r="BI58" s="11">
        <v>14</v>
      </c>
      <c r="BJ58" s="11">
        <v>28</v>
      </c>
      <c r="BK58" s="11">
        <v>121</v>
      </c>
      <c r="BL58" s="11">
        <v>10</v>
      </c>
      <c r="BM58" s="11">
        <v>8</v>
      </c>
      <c r="BN58" s="10">
        <v>3</v>
      </c>
      <c r="BO58" s="10">
        <v>673</v>
      </c>
      <c r="BP58" s="10">
        <v>4126</v>
      </c>
      <c r="BQ58" s="10">
        <v>103.3</v>
      </c>
      <c r="BR58" s="12">
        <v>9</v>
      </c>
      <c r="BS58" s="12">
        <v>4</v>
      </c>
      <c r="BT58" s="12">
        <v>13.2</v>
      </c>
      <c r="BU58" s="11">
        <v>1.5</v>
      </c>
      <c r="BV58" s="11">
        <v>139.19999999999999</v>
      </c>
      <c r="BW58" s="11">
        <v>0</v>
      </c>
      <c r="BX58" s="11">
        <v>4.3</v>
      </c>
      <c r="BY58" s="11">
        <v>49.2</v>
      </c>
      <c r="BZ58" s="11">
        <v>1.7</v>
      </c>
      <c r="CA58" s="11">
        <v>24.3</v>
      </c>
      <c r="CB58" s="10">
        <v>29.3</v>
      </c>
      <c r="CC58" s="10">
        <v>68.099999999999994</v>
      </c>
      <c r="CD58" s="10">
        <v>41.8</v>
      </c>
      <c r="CE58" s="10">
        <v>11.9</v>
      </c>
      <c r="CF58" s="12">
        <v>8.6</v>
      </c>
      <c r="CG58" s="12">
        <v>13.7</v>
      </c>
      <c r="CH58" s="12">
        <v>37.5</v>
      </c>
      <c r="CI58" s="11">
        <v>102</v>
      </c>
      <c r="CJ58" s="11">
        <v>16.899999999999999</v>
      </c>
      <c r="CK58" s="11">
        <v>15.7</v>
      </c>
      <c r="CL58" s="11">
        <v>12.6</v>
      </c>
      <c r="CM58" s="11">
        <v>16.7</v>
      </c>
      <c r="CN58" s="11">
        <v>71.099999999999994</v>
      </c>
      <c r="CO58" s="11">
        <v>50.5</v>
      </c>
      <c r="CP58" s="10">
        <v>24.4</v>
      </c>
      <c r="CQ58" s="10">
        <v>15.8</v>
      </c>
      <c r="CR58" s="10">
        <v>69.400000000000006</v>
      </c>
      <c r="CS58" s="10">
        <v>5.2</v>
      </c>
      <c r="CT58" s="12">
        <v>9.3000000000000007</v>
      </c>
      <c r="CU58" s="12">
        <v>5.5</v>
      </c>
      <c r="CV58" s="12">
        <v>23.2</v>
      </c>
      <c r="CW58" s="11">
        <v>39.5</v>
      </c>
      <c r="CX58" s="61">
        <v>0.24</v>
      </c>
      <c r="CY58" s="61">
        <v>0.33</v>
      </c>
      <c r="CZ58" s="61">
        <v>0.24</v>
      </c>
      <c r="DA58" s="61">
        <v>0.27</v>
      </c>
      <c r="DB58" s="61">
        <v>0.17</v>
      </c>
      <c r="DC58" s="61">
        <v>0.48</v>
      </c>
      <c r="DD58" s="62">
        <v>0</v>
      </c>
      <c r="DE58" s="62">
        <v>0.33</v>
      </c>
      <c r="DF58" s="62">
        <v>0.56000000000000005</v>
      </c>
      <c r="DG58" s="62">
        <v>0.25</v>
      </c>
      <c r="DH58" s="62">
        <v>0.18</v>
      </c>
      <c r="DI58" s="62">
        <v>0.27</v>
      </c>
      <c r="DJ58" s="62">
        <v>0.37</v>
      </c>
      <c r="DK58" s="61">
        <v>0.28000000000000003</v>
      </c>
      <c r="DL58" s="61">
        <v>0.34</v>
      </c>
      <c r="DM58" s="61">
        <v>1</v>
      </c>
      <c r="DN58" s="61">
        <v>0.2</v>
      </c>
      <c r="DO58" s="61">
        <v>0.39</v>
      </c>
      <c r="DP58" s="61">
        <v>0.49</v>
      </c>
      <c r="DQ58" s="61">
        <v>0.38</v>
      </c>
      <c r="DR58" s="62">
        <v>0.39</v>
      </c>
      <c r="DS58" s="62">
        <v>0.28999999999999998</v>
      </c>
      <c r="DT58" s="62">
        <v>0.25</v>
      </c>
      <c r="DU58" s="62">
        <v>0.42</v>
      </c>
      <c r="DV58" s="62">
        <v>0.4</v>
      </c>
      <c r="DW58" s="62">
        <v>0.47</v>
      </c>
      <c r="DX58" s="62">
        <v>0.39</v>
      </c>
      <c r="DY58" s="61">
        <v>0.41</v>
      </c>
      <c r="DZ58" s="61">
        <v>0.4</v>
      </c>
      <c r="EA58" s="61">
        <v>0.42</v>
      </c>
      <c r="EB58" s="61">
        <v>1</v>
      </c>
      <c r="EC58" s="61">
        <v>0.28999999999999998</v>
      </c>
      <c r="ED58" s="61">
        <v>0.31</v>
      </c>
      <c r="EE58" s="11">
        <v>139</v>
      </c>
      <c r="EF58" s="10">
        <v>1</v>
      </c>
      <c r="EG58" s="10">
        <v>1</v>
      </c>
      <c r="EH58" s="10">
        <v>1</v>
      </c>
      <c r="EI58" s="10">
        <v>0</v>
      </c>
      <c r="EJ58" s="12">
        <v>27</v>
      </c>
      <c r="EK58" s="12">
        <v>0</v>
      </c>
      <c r="EL58" s="12">
        <v>0</v>
      </c>
      <c r="EM58" s="11">
        <v>1</v>
      </c>
      <c r="EN58" s="11">
        <v>1</v>
      </c>
      <c r="EO58" s="11">
        <v>4</v>
      </c>
      <c r="EP58" s="11">
        <v>4</v>
      </c>
      <c r="EQ58" s="11">
        <v>8</v>
      </c>
      <c r="ER58" s="11">
        <v>1</v>
      </c>
      <c r="ES58" s="11">
        <v>0</v>
      </c>
      <c r="ET58" s="10">
        <v>0</v>
      </c>
      <c r="EU58" s="10">
        <v>0</v>
      </c>
      <c r="EV58" s="10">
        <v>3</v>
      </c>
      <c r="EW58" s="10">
        <v>2</v>
      </c>
      <c r="EX58" s="12">
        <v>5</v>
      </c>
      <c r="EY58" s="12">
        <v>4</v>
      </c>
      <c r="EZ58" s="12">
        <v>1</v>
      </c>
      <c r="FA58" s="11">
        <v>4</v>
      </c>
      <c r="FB58" s="11">
        <v>1</v>
      </c>
      <c r="FC58" s="11">
        <v>30</v>
      </c>
      <c r="FD58" s="11">
        <v>0</v>
      </c>
      <c r="FE58" s="11">
        <v>2</v>
      </c>
      <c r="FF58" s="11">
        <v>2</v>
      </c>
      <c r="FG58" s="11">
        <v>0</v>
      </c>
      <c r="FH58" s="10">
        <v>0</v>
      </c>
      <c r="FI58" s="10">
        <v>0</v>
      </c>
      <c r="FJ58" s="10">
        <v>26</v>
      </c>
      <c r="FK58" s="10">
        <v>268</v>
      </c>
      <c r="FL58" s="12">
        <v>1</v>
      </c>
      <c r="FM58" s="12">
        <v>0</v>
      </c>
      <c r="FN58" s="12">
        <v>0</v>
      </c>
      <c r="FO58" s="11">
        <v>1</v>
      </c>
      <c r="FP58" s="11">
        <v>0</v>
      </c>
      <c r="FQ58" s="11">
        <v>0</v>
      </c>
      <c r="FR58" s="11">
        <v>0</v>
      </c>
      <c r="FS58" s="11">
        <v>0</v>
      </c>
      <c r="FT58" s="11">
        <v>0</v>
      </c>
      <c r="FU58" s="11">
        <v>0</v>
      </c>
      <c r="FV58" s="11">
        <v>0</v>
      </c>
      <c r="FW58" s="11">
        <v>0</v>
      </c>
      <c r="FX58" s="11">
        <v>0</v>
      </c>
      <c r="FY58" s="11">
        <v>0</v>
      </c>
      <c r="FZ58" s="11">
        <v>0</v>
      </c>
      <c r="GA58" s="11">
        <v>0</v>
      </c>
      <c r="GB58" s="11">
        <v>0</v>
      </c>
      <c r="GC58" s="11">
        <v>0</v>
      </c>
      <c r="GD58" s="11">
        <v>0</v>
      </c>
      <c r="GE58" s="11">
        <v>0</v>
      </c>
      <c r="GF58" s="11">
        <v>1</v>
      </c>
      <c r="GG58" s="11">
        <v>0</v>
      </c>
      <c r="GH58" s="11">
        <v>0</v>
      </c>
      <c r="GI58" s="11">
        <v>0</v>
      </c>
      <c r="GJ58" s="10">
        <v>0</v>
      </c>
      <c r="GK58" s="10">
        <v>0</v>
      </c>
      <c r="GL58" s="10">
        <v>0</v>
      </c>
      <c r="GM58" s="10">
        <v>0</v>
      </c>
      <c r="GN58" s="12">
        <v>0</v>
      </c>
      <c r="GO58" s="12">
        <v>0</v>
      </c>
      <c r="GP58" s="12">
        <v>0</v>
      </c>
      <c r="GQ58" s="11">
        <v>1</v>
      </c>
      <c r="GR58" s="11">
        <v>4</v>
      </c>
      <c r="GS58" s="11">
        <v>26</v>
      </c>
      <c r="GT58" s="11">
        <v>1</v>
      </c>
      <c r="GU58" s="11">
        <v>0</v>
      </c>
      <c r="GV58" s="11">
        <v>1</v>
      </c>
      <c r="GW58" s="11">
        <v>0</v>
      </c>
      <c r="GX58" s="11">
        <v>64</v>
      </c>
      <c r="GY58" s="11">
        <v>0</v>
      </c>
      <c r="GZ58" s="11">
        <v>0</v>
      </c>
      <c r="HA58" s="11">
        <v>4</v>
      </c>
      <c r="HB58" s="11">
        <v>0</v>
      </c>
      <c r="HC58" s="11">
        <v>1</v>
      </c>
      <c r="HD58" s="11">
        <v>2</v>
      </c>
      <c r="HE58" s="10">
        <v>6</v>
      </c>
      <c r="HF58" s="10">
        <v>1</v>
      </c>
      <c r="HG58" s="10">
        <v>0</v>
      </c>
      <c r="HH58" s="10">
        <v>0</v>
      </c>
      <c r="HI58" s="12">
        <v>1</v>
      </c>
      <c r="HJ58" s="12">
        <v>8</v>
      </c>
      <c r="HK58" s="12">
        <v>9</v>
      </c>
      <c r="HL58" s="11">
        <v>1</v>
      </c>
      <c r="HM58" s="11">
        <v>3</v>
      </c>
      <c r="HN58" s="11">
        <v>3</v>
      </c>
      <c r="HO58" s="11">
        <v>7</v>
      </c>
      <c r="HP58" s="11">
        <v>5</v>
      </c>
      <c r="HQ58" s="11">
        <v>16</v>
      </c>
      <c r="HR58" s="11">
        <v>0</v>
      </c>
      <c r="HS58" s="10">
        <v>1</v>
      </c>
      <c r="HT58" s="10">
        <v>3</v>
      </c>
      <c r="HU58" s="10">
        <v>2</v>
      </c>
      <c r="HV58" s="10">
        <v>1</v>
      </c>
      <c r="HW58" s="12">
        <v>1</v>
      </c>
      <c r="HX58" s="12">
        <v>33</v>
      </c>
      <c r="HY58" s="12">
        <v>200</v>
      </c>
    </row>
    <row r="59" spans="1:233" x14ac:dyDescent="0.2">
      <c r="A59" s="24">
        <v>30</v>
      </c>
      <c r="B59" s="8">
        <v>43938</v>
      </c>
      <c r="C59" s="11">
        <v>29</v>
      </c>
      <c r="D59" s="11">
        <v>0</v>
      </c>
      <c r="E59" s="11">
        <v>0</v>
      </c>
      <c r="F59" s="11">
        <v>0</v>
      </c>
      <c r="G59" s="11">
        <v>0</v>
      </c>
      <c r="H59" s="11">
        <v>23</v>
      </c>
      <c r="I59" s="11">
        <v>0</v>
      </c>
      <c r="J59" s="11">
        <v>0</v>
      </c>
      <c r="K59" s="11">
        <v>4</v>
      </c>
      <c r="L59" s="11">
        <v>0</v>
      </c>
      <c r="M59" s="11">
        <v>2</v>
      </c>
      <c r="N59" s="11">
        <v>8</v>
      </c>
      <c r="O59" s="11">
        <v>28</v>
      </c>
      <c r="P59" s="11">
        <v>1</v>
      </c>
      <c r="Q59" s="11">
        <v>0</v>
      </c>
      <c r="R59" s="11">
        <v>0</v>
      </c>
      <c r="S59" s="11">
        <v>5</v>
      </c>
      <c r="T59" s="11">
        <v>3</v>
      </c>
      <c r="U59" s="11">
        <v>13</v>
      </c>
      <c r="V59" s="11">
        <v>0</v>
      </c>
      <c r="W59" s="11">
        <v>8</v>
      </c>
      <c r="X59" s="10">
        <v>1</v>
      </c>
      <c r="Y59" s="10">
        <v>0</v>
      </c>
      <c r="Z59" s="10">
        <v>7</v>
      </c>
      <c r="AA59" s="10">
        <v>25</v>
      </c>
      <c r="AB59" s="12">
        <v>0</v>
      </c>
      <c r="AC59" s="12">
        <v>0</v>
      </c>
      <c r="AD59" s="12">
        <v>6</v>
      </c>
      <c r="AE59" s="11">
        <v>0</v>
      </c>
      <c r="AF59" s="11">
        <v>0</v>
      </c>
      <c r="AG59" s="11">
        <v>0</v>
      </c>
      <c r="AH59" s="11">
        <v>46</v>
      </c>
      <c r="AI59" s="11">
        <v>209</v>
      </c>
      <c r="AJ59" s="11">
        <v>1107</v>
      </c>
      <c r="AK59" s="11">
        <v>20</v>
      </c>
      <c r="AL59" s="10">
        <v>4</v>
      </c>
      <c r="AM59" s="10">
        <v>25</v>
      </c>
      <c r="AN59" s="10">
        <v>1</v>
      </c>
      <c r="AO59" s="10">
        <v>439</v>
      </c>
      <c r="AP59" s="12">
        <v>0</v>
      </c>
      <c r="AQ59" s="12">
        <v>4</v>
      </c>
      <c r="AR59" s="12">
        <v>122</v>
      </c>
      <c r="AS59" s="11">
        <v>1</v>
      </c>
      <c r="AT59" s="11">
        <v>88</v>
      </c>
      <c r="AU59" s="11">
        <v>88</v>
      </c>
      <c r="AV59" s="11">
        <v>308</v>
      </c>
      <c r="AW59" s="11">
        <v>60</v>
      </c>
      <c r="AX59" s="11">
        <v>14</v>
      </c>
      <c r="AY59" s="11">
        <v>3</v>
      </c>
      <c r="AZ59" s="10">
        <v>32</v>
      </c>
      <c r="BA59" s="10">
        <v>128</v>
      </c>
      <c r="BB59" s="10">
        <v>107</v>
      </c>
      <c r="BC59" s="10">
        <v>19</v>
      </c>
      <c r="BD59" s="12">
        <v>108</v>
      </c>
      <c r="BE59" s="12">
        <v>29</v>
      </c>
      <c r="BF59" s="12">
        <v>51</v>
      </c>
      <c r="BG59" s="11">
        <v>115</v>
      </c>
      <c r="BH59" s="11">
        <v>553</v>
      </c>
      <c r="BI59" s="11">
        <v>14</v>
      </c>
      <c r="BJ59" s="11">
        <v>28</v>
      </c>
      <c r="BK59" s="11">
        <v>127</v>
      </c>
      <c r="BL59" s="11">
        <v>10</v>
      </c>
      <c r="BM59" s="11">
        <v>8</v>
      </c>
      <c r="BN59" s="10">
        <v>3</v>
      </c>
      <c r="BO59" s="10">
        <v>719</v>
      </c>
      <c r="BP59" s="10">
        <v>4335</v>
      </c>
      <c r="BQ59" s="10">
        <v>106.1</v>
      </c>
      <c r="BR59" s="12">
        <v>9</v>
      </c>
      <c r="BS59" s="12">
        <v>4</v>
      </c>
      <c r="BT59" s="12">
        <v>13.2</v>
      </c>
      <c r="BU59" s="11">
        <v>1.5</v>
      </c>
      <c r="BV59" s="11">
        <v>146.9</v>
      </c>
      <c r="BW59" s="11">
        <v>0</v>
      </c>
      <c r="BX59" s="11">
        <v>4.3</v>
      </c>
      <c r="BY59" s="11">
        <v>50.9</v>
      </c>
      <c r="BZ59" s="11">
        <v>1.7</v>
      </c>
      <c r="CA59" s="11">
        <v>24.9</v>
      </c>
      <c r="CB59" s="10">
        <v>32.299999999999997</v>
      </c>
      <c r="CC59" s="10">
        <v>74.900000000000006</v>
      </c>
      <c r="CD59" s="10">
        <v>42.5</v>
      </c>
      <c r="CE59" s="10">
        <v>11.9</v>
      </c>
      <c r="CF59" s="12">
        <v>8.6</v>
      </c>
      <c r="CG59" s="12">
        <v>16.2</v>
      </c>
      <c r="CH59" s="12">
        <v>38.4</v>
      </c>
      <c r="CI59" s="11">
        <v>116.1</v>
      </c>
      <c r="CJ59" s="11">
        <v>16.899999999999999</v>
      </c>
      <c r="CK59" s="11">
        <v>16.899999999999999</v>
      </c>
      <c r="CL59" s="11">
        <v>13.1</v>
      </c>
      <c r="CM59" s="11">
        <v>16.7</v>
      </c>
      <c r="CN59" s="11">
        <v>75.7</v>
      </c>
      <c r="CO59" s="11">
        <v>52.9</v>
      </c>
      <c r="CP59" s="10">
        <v>24.4</v>
      </c>
      <c r="CQ59" s="10">
        <v>15.8</v>
      </c>
      <c r="CR59" s="10">
        <v>72.900000000000006</v>
      </c>
      <c r="CS59" s="10">
        <v>5.2</v>
      </c>
      <c r="CT59" s="12">
        <v>9.3000000000000007</v>
      </c>
      <c r="CU59" s="12">
        <v>5.5</v>
      </c>
      <c r="CV59" s="12">
        <v>24.7</v>
      </c>
      <c r="CW59" s="11">
        <v>41.5</v>
      </c>
      <c r="CX59" s="61">
        <v>0.23</v>
      </c>
      <c r="CY59" s="61">
        <v>0.28999999999999998</v>
      </c>
      <c r="CZ59" s="61">
        <v>0.24</v>
      </c>
      <c r="DA59" s="61">
        <v>0.27</v>
      </c>
      <c r="DB59" s="61">
        <v>0.17</v>
      </c>
      <c r="DC59" s="61">
        <v>0.45</v>
      </c>
      <c r="DD59" s="62">
        <v>0</v>
      </c>
      <c r="DE59" s="62">
        <v>0.31</v>
      </c>
      <c r="DF59" s="62">
        <v>0.56999999999999995</v>
      </c>
      <c r="DG59" s="62">
        <v>0.25</v>
      </c>
      <c r="DH59" s="62">
        <v>0.17</v>
      </c>
      <c r="DI59" s="62">
        <v>0.28000000000000003</v>
      </c>
      <c r="DJ59" s="62">
        <v>0.37</v>
      </c>
      <c r="DK59" s="61">
        <v>0.28000000000000003</v>
      </c>
      <c r="DL59" s="61">
        <v>0.34</v>
      </c>
      <c r="DM59" s="61">
        <v>0.38</v>
      </c>
      <c r="DN59" s="61">
        <v>0.19</v>
      </c>
      <c r="DO59" s="61">
        <v>0.37</v>
      </c>
      <c r="DP59" s="61">
        <v>0.51</v>
      </c>
      <c r="DQ59" s="61">
        <v>0.38</v>
      </c>
      <c r="DR59" s="62">
        <v>0.37</v>
      </c>
      <c r="DS59" s="62">
        <v>0.28000000000000003</v>
      </c>
      <c r="DT59" s="62">
        <v>0.24</v>
      </c>
      <c r="DU59" s="62">
        <v>0.4</v>
      </c>
      <c r="DV59" s="62">
        <v>0.39</v>
      </c>
      <c r="DW59" s="62">
        <v>0.47</v>
      </c>
      <c r="DX59" s="62">
        <v>0.39</v>
      </c>
      <c r="DY59" s="61">
        <v>0.4</v>
      </c>
      <c r="DZ59" s="61">
        <v>0.4</v>
      </c>
      <c r="EA59" s="61">
        <v>0.42</v>
      </c>
      <c r="EB59" s="61">
        <v>1</v>
      </c>
      <c r="EC59" s="61">
        <v>0.28000000000000003</v>
      </c>
      <c r="ED59" s="61">
        <v>0.3</v>
      </c>
      <c r="EE59" s="11">
        <v>164</v>
      </c>
      <c r="EF59" s="10">
        <v>1</v>
      </c>
      <c r="EG59" s="10">
        <v>1</v>
      </c>
      <c r="EH59" s="10">
        <v>1</v>
      </c>
      <c r="EI59" s="10">
        <v>0</v>
      </c>
      <c r="EJ59" s="12">
        <v>30</v>
      </c>
      <c r="EK59" s="12">
        <v>0</v>
      </c>
      <c r="EL59" s="12">
        <v>0</v>
      </c>
      <c r="EM59" s="11">
        <v>1</v>
      </c>
      <c r="EN59" s="11">
        <v>1</v>
      </c>
      <c r="EO59" s="11">
        <v>5</v>
      </c>
      <c r="EP59" s="11">
        <v>4</v>
      </c>
      <c r="EQ59" s="11">
        <v>9</v>
      </c>
      <c r="ER59" s="11">
        <v>1</v>
      </c>
      <c r="ES59" s="11">
        <v>1</v>
      </c>
      <c r="ET59" s="10">
        <v>0</v>
      </c>
      <c r="EU59" s="10">
        <v>0</v>
      </c>
      <c r="EV59" s="10">
        <v>3</v>
      </c>
      <c r="EW59" s="10">
        <v>2</v>
      </c>
      <c r="EX59" s="12">
        <v>5</v>
      </c>
      <c r="EY59" s="12">
        <v>4</v>
      </c>
      <c r="EZ59" s="12">
        <v>1</v>
      </c>
      <c r="FA59" s="11">
        <v>5</v>
      </c>
      <c r="FB59" s="11">
        <v>1</v>
      </c>
      <c r="FC59" s="11">
        <v>32</v>
      </c>
      <c r="FD59" s="11">
        <v>0</v>
      </c>
      <c r="FE59" s="11">
        <v>2</v>
      </c>
      <c r="FF59" s="11">
        <v>3</v>
      </c>
      <c r="FG59" s="11">
        <v>0</v>
      </c>
      <c r="FH59" s="10">
        <v>0</v>
      </c>
      <c r="FI59" s="10">
        <v>0</v>
      </c>
      <c r="FJ59" s="10">
        <v>35</v>
      </c>
      <c r="FK59" s="10">
        <v>312</v>
      </c>
      <c r="FL59" s="12">
        <v>2</v>
      </c>
      <c r="FM59" s="12">
        <v>0</v>
      </c>
      <c r="FN59" s="12">
        <v>0</v>
      </c>
      <c r="FO59" s="11">
        <v>0</v>
      </c>
      <c r="FP59" s="11">
        <v>0</v>
      </c>
      <c r="FQ59" s="11">
        <v>2</v>
      </c>
      <c r="FR59" s="11">
        <v>0</v>
      </c>
      <c r="FS59" s="11">
        <v>0</v>
      </c>
      <c r="FT59" s="11">
        <v>0</v>
      </c>
      <c r="FU59" s="11">
        <v>0</v>
      </c>
      <c r="FV59" s="11">
        <v>0</v>
      </c>
      <c r="FW59" s="11">
        <v>0</v>
      </c>
      <c r="FX59" s="11">
        <v>1</v>
      </c>
      <c r="FY59" s="11">
        <v>1</v>
      </c>
      <c r="FZ59" s="11">
        <v>0</v>
      </c>
      <c r="GA59" s="11">
        <v>0</v>
      </c>
      <c r="GB59" s="11">
        <v>0</v>
      </c>
      <c r="GC59" s="11">
        <v>1</v>
      </c>
      <c r="GD59" s="11">
        <v>0</v>
      </c>
      <c r="GE59" s="11">
        <v>0</v>
      </c>
      <c r="GF59" s="11">
        <v>0</v>
      </c>
      <c r="GG59" s="11">
        <v>0</v>
      </c>
      <c r="GH59" s="11">
        <v>0</v>
      </c>
      <c r="GI59" s="11">
        <v>0</v>
      </c>
      <c r="GJ59" s="10">
        <v>7</v>
      </c>
      <c r="GK59" s="10">
        <v>0</v>
      </c>
      <c r="GL59" s="10">
        <v>0</v>
      </c>
      <c r="GM59" s="10">
        <v>0</v>
      </c>
      <c r="GN59" s="12">
        <v>1</v>
      </c>
      <c r="GO59" s="12">
        <v>0</v>
      </c>
      <c r="GP59" s="12">
        <v>1</v>
      </c>
      <c r="GQ59" s="11">
        <v>1</v>
      </c>
      <c r="GR59" s="11">
        <v>17</v>
      </c>
      <c r="GS59" s="11">
        <v>28</v>
      </c>
      <c r="GT59" s="11">
        <v>1</v>
      </c>
      <c r="GU59" s="11">
        <v>0</v>
      </c>
      <c r="GV59" s="11">
        <v>1</v>
      </c>
      <c r="GW59" s="11">
        <v>0</v>
      </c>
      <c r="GX59" s="11">
        <v>66</v>
      </c>
      <c r="GY59" s="11">
        <v>0</v>
      </c>
      <c r="GZ59" s="11">
        <v>0</v>
      </c>
      <c r="HA59" s="11">
        <v>4</v>
      </c>
      <c r="HB59" s="11">
        <v>0</v>
      </c>
      <c r="HC59" s="11">
        <v>1</v>
      </c>
      <c r="HD59" s="11">
        <v>2</v>
      </c>
      <c r="HE59" s="10">
        <v>7</v>
      </c>
      <c r="HF59" s="10">
        <v>2</v>
      </c>
      <c r="HG59" s="10">
        <v>0</v>
      </c>
      <c r="HH59" s="10">
        <v>0</v>
      </c>
      <c r="HI59" s="12">
        <v>1</v>
      </c>
      <c r="HJ59" s="12">
        <v>9</v>
      </c>
      <c r="HK59" s="12">
        <v>9</v>
      </c>
      <c r="HL59" s="11">
        <v>1</v>
      </c>
      <c r="HM59" s="11">
        <v>3</v>
      </c>
      <c r="HN59" s="11">
        <v>3</v>
      </c>
      <c r="HO59" s="11">
        <v>7</v>
      </c>
      <c r="HP59" s="11">
        <v>5</v>
      </c>
      <c r="HQ59" s="11">
        <v>23</v>
      </c>
      <c r="HR59" s="11">
        <v>0</v>
      </c>
      <c r="HS59" s="10">
        <v>1</v>
      </c>
      <c r="HT59" s="10">
        <v>3</v>
      </c>
      <c r="HU59" s="10">
        <v>3</v>
      </c>
      <c r="HV59" s="10">
        <v>1</v>
      </c>
      <c r="HW59" s="12">
        <v>2</v>
      </c>
      <c r="HX59" s="12">
        <v>34</v>
      </c>
      <c r="HY59" s="12">
        <v>217</v>
      </c>
    </row>
    <row r="60" spans="1:233" x14ac:dyDescent="0.2">
      <c r="A60" s="24">
        <v>31</v>
      </c>
      <c r="B60" s="8">
        <v>43939</v>
      </c>
      <c r="C60" s="11">
        <v>91</v>
      </c>
      <c r="D60" s="11">
        <v>2</v>
      </c>
      <c r="E60" s="11">
        <v>0</v>
      </c>
      <c r="F60" s="11">
        <v>0</v>
      </c>
      <c r="G60" s="11">
        <v>0</v>
      </c>
      <c r="H60" s="11">
        <v>22</v>
      </c>
      <c r="I60" s="11">
        <v>0</v>
      </c>
      <c r="J60" s="11">
        <v>0</v>
      </c>
      <c r="K60" s="11">
        <v>15</v>
      </c>
      <c r="L60" s="11">
        <v>0</v>
      </c>
      <c r="M60" s="11">
        <v>2</v>
      </c>
      <c r="N60" s="11">
        <v>1</v>
      </c>
      <c r="O60" s="11">
        <v>22</v>
      </c>
      <c r="P60" s="11">
        <v>4</v>
      </c>
      <c r="Q60" s="11">
        <v>1</v>
      </c>
      <c r="R60" s="11">
        <v>0</v>
      </c>
      <c r="S60" s="11">
        <v>2</v>
      </c>
      <c r="T60" s="11">
        <v>15</v>
      </c>
      <c r="U60" s="11">
        <v>14</v>
      </c>
      <c r="V60" s="11">
        <v>0</v>
      </c>
      <c r="W60" s="11">
        <v>6</v>
      </c>
      <c r="X60" s="10">
        <v>3</v>
      </c>
      <c r="Y60" s="10">
        <v>2</v>
      </c>
      <c r="Z60" s="10">
        <v>3</v>
      </c>
      <c r="AA60" s="10">
        <v>41</v>
      </c>
      <c r="AB60" s="12">
        <v>2</v>
      </c>
      <c r="AC60" s="12">
        <v>0</v>
      </c>
      <c r="AD60" s="12">
        <v>6</v>
      </c>
      <c r="AE60" s="11">
        <v>1</v>
      </c>
      <c r="AF60" s="11">
        <v>1</v>
      </c>
      <c r="AG60" s="11">
        <v>1</v>
      </c>
      <c r="AH60" s="11">
        <v>88</v>
      </c>
      <c r="AI60" s="11">
        <v>345</v>
      </c>
      <c r="AJ60" s="11">
        <v>1198</v>
      </c>
      <c r="AK60" s="11">
        <v>22</v>
      </c>
      <c r="AL60" s="10">
        <v>4</v>
      </c>
      <c r="AM60" s="10">
        <v>25</v>
      </c>
      <c r="AN60" s="10">
        <v>1</v>
      </c>
      <c r="AO60" s="10">
        <v>461</v>
      </c>
      <c r="AP60" s="12">
        <v>0</v>
      </c>
      <c r="AQ60" s="12">
        <v>4</v>
      </c>
      <c r="AR60" s="12">
        <v>137</v>
      </c>
      <c r="AS60" s="11">
        <v>1</v>
      </c>
      <c r="AT60" s="11">
        <v>90</v>
      </c>
      <c r="AU60" s="11">
        <v>89</v>
      </c>
      <c r="AV60" s="11">
        <v>330</v>
      </c>
      <c r="AW60" s="11">
        <v>64</v>
      </c>
      <c r="AX60" s="11">
        <v>15</v>
      </c>
      <c r="AY60" s="11">
        <v>3</v>
      </c>
      <c r="AZ60" s="10">
        <v>34</v>
      </c>
      <c r="BA60" s="10">
        <v>143</v>
      </c>
      <c r="BB60" s="10">
        <v>121</v>
      </c>
      <c r="BC60" s="10">
        <v>19</v>
      </c>
      <c r="BD60" s="12">
        <v>114</v>
      </c>
      <c r="BE60" s="12">
        <v>32</v>
      </c>
      <c r="BF60" s="12">
        <v>53</v>
      </c>
      <c r="BG60" s="11">
        <v>118</v>
      </c>
      <c r="BH60" s="11">
        <v>594</v>
      </c>
      <c r="BI60" s="11">
        <v>16</v>
      </c>
      <c r="BJ60" s="11">
        <v>28</v>
      </c>
      <c r="BK60" s="11">
        <v>133</v>
      </c>
      <c r="BL60" s="11">
        <v>11</v>
      </c>
      <c r="BM60" s="11">
        <v>9</v>
      </c>
      <c r="BN60" s="10">
        <v>4</v>
      </c>
      <c r="BO60" s="10">
        <v>807</v>
      </c>
      <c r="BP60" s="10">
        <v>4680</v>
      </c>
      <c r="BQ60" s="10">
        <v>114.8</v>
      </c>
      <c r="BR60" s="12">
        <v>9.9</v>
      </c>
      <c r="BS60" s="12">
        <v>4</v>
      </c>
      <c r="BT60" s="12">
        <v>13.2</v>
      </c>
      <c r="BU60" s="11">
        <v>1.5</v>
      </c>
      <c r="BV60" s="11">
        <v>154.19999999999999</v>
      </c>
      <c r="BW60" s="11">
        <v>0</v>
      </c>
      <c r="BX60" s="11">
        <v>4.3</v>
      </c>
      <c r="BY60" s="11">
        <v>57.1</v>
      </c>
      <c r="BZ60" s="11">
        <v>1.7</v>
      </c>
      <c r="CA60" s="11">
        <v>25.5</v>
      </c>
      <c r="CB60" s="10">
        <v>32.6</v>
      </c>
      <c r="CC60" s="10">
        <v>80.2</v>
      </c>
      <c r="CD60" s="10">
        <v>45.4</v>
      </c>
      <c r="CE60" s="10">
        <v>12.8</v>
      </c>
      <c r="CF60" s="12">
        <v>8.6</v>
      </c>
      <c r="CG60" s="12">
        <v>17.2</v>
      </c>
      <c r="CH60" s="12">
        <v>42.9</v>
      </c>
      <c r="CI60" s="11">
        <v>131.30000000000001</v>
      </c>
      <c r="CJ60" s="11">
        <v>16.899999999999999</v>
      </c>
      <c r="CK60" s="11">
        <v>17.899999999999999</v>
      </c>
      <c r="CL60" s="11">
        <v>14.4</v>
      </c>
      <c r="CM60" s="11">
        <v>17.399999999999999</v>
      </c>
      <c r="CN60" s="11">
        <v>77.599999999999994</v>
      </c>
      <c r="CO60" s="11">
        <v>56.8</v>
      </c>
      <c r="CP60" s="10">
        <v>27.9</v>
      </c>
      <c r="CQ60" s="10">
        <v>15.8</v>
      </c>
      <c r="CR60" s="10">
        <v>76.3</v>
      </c>
      <c r="CS60" s="10">
        <v>5.8</v>
      </c>
      <c r="CT60" s="12">
        <v>10.5</v>
      </c>
      <c r="CU60" s="12">
        <v>7.4</v>
      </c>
      <c r="CV60" s="12">
        <v>27.8</v>
      </c>
      <c r="CW60" s="11">
        <v>44.8</v>
      </c>
      <c r="CX60" s="61">
        <v>0.23</v>
      </c>
      <c r="CY60" s="61">
        <v>0.27</v>
      </c>
      <c r="CZ60" s="61">
        <v>0.24</v>
      </c>
      <c r="DA60" s="61">
        <v>0.26</v>
      </c>
      <c r="DB60" s="61">
        <v>0.17</v>
      </c>
      <c r="DC60" s="61">
        <v>0.45</v>
      </c>
      <c r="DD60" s="62">
        <v>0</v>
      </c>
      <c r="DE60" s="62">
        <v>0.28999999999999998</v>
      </c>
      <c r="DF60" s="62">
        <v>0.54</v>
      </c>
      <c r="DG60" s="62">
        <v>0.25</v>
      </c>
      <c r="DH60" s="62">
        <v>0.16</v>
      </c>
      <c r="DI60" s="62">
        <v>0.26</v>
      </c>
      <c r="DJ60" s="62">
        <v>0.37</v>
      </c>
      <c r="DK60" s="61">
        <v>0.28000000000000003</v>
      </c>
      <c r="DL60" s="61">
        <v>0.31</v>
      </c>
      <c r="DM60" s="61">
        <v>0.38</v>
      </c>
      <c r="DN60" s="61">
        <v>0.17</v>
      </c>
      <c r="DO60" s="61">
        <v>0.38</v>
      </c>
      <c r="DP60" s="61">
        <v>0.5</v>
      </c>
      <c r="DQ60" s="61">
        <v>0.33</v>
      </c>
      <c r="DR60" s="62">
        <v>0.36</v>
      </c>
      <c r="DS60" s="62">
        <v>0.24</v>
      </c>
      <c r="DT60" s="62">
        <v>0.24</v>
      </c>
      <c r="DU60" s="62">
        <v>0.38</v>
      </c>
      <c r="DV60" s="62">
        <v>0.39</v>
      </c>
      <c r="DW60" s="62">
        <v>0.4</v>
      </c>
      <c r="DX60" s="62">
        <v>0.37</v>
      </c>
      <c r="DY60" s="61">
        <v>0.4</v>
      </c>
      <c r="DZ60" s="61">
        <v>0.43</v>
      </c>
      <c r="EA60" s="61">
        <v>0.41</v>
      </c>
      <c r="EB60" s="61">
        <v>1</v>
      </c>
      <c r="EC60" s="61">
        <v>0.28000000000000003</v>
      </c>
      <c r="ED60" s="61">
        <v>0.3</v>
      </c>
      <c r="EE60" s="11">
        <v>191</v>
      </c>
      <c r="EF60" s="10">
        <v>1</v>
      </c>
      <c r="EG60" s="10">
        <v>1</v>
      </c>
      <c r="EH60" s="10">
        <v>1</v>
      </c>
      <c r="EI60" s="10">
        <v>0</v>
      </c>
      <c r="EJ60" s="12">
        <v>34</v>
      </c>
      <c r="EK60" s="12">
        <v>0</v>
      </c>
      <c r="EL60" s="12">
        <v>0</v>
      </c>
      <c r="EM60" s="11">
        <v>1</v>
      </c>
      <c r="EN60" s="11">
        <v>1</v>
      </c>
      <c r="EO60" s="11">
        <v>5</v>
      </c>
      <c r="EP60" s="11">
        <v>4</v>
      </c>
      <c r="EQ60" s="11">
        <v>11</v>
      </c>
      <c r="ER60" s="11">
        <v>3</v>
      </c>
      <c r="ES60" s="11">
        <v>1</v>
      </c>
      <c r="ET60" s="10">
        <v>0</v>
      </c>
      <c r="EU60" s="10">
        <v>0</v>
      </c>
      <c r="EV60" s="10">
        <v>4</v>
      </c>
      <c r="EW60" s="10">
        <v>5</v>
      </c>
      <c r="EX60" s="12">
        <v>5</v>
      </c>
      <c r="EY60" s="12">
        <v>4</v>
      </c>
      <c r="EZ60" s="12">
        <v>1</v>
      </c>
      <c r="FA60" s="11">
        <v>6</v>
      </c>
      <c r="FB60" s="11">
        <v>2</v>
      </c>
      <c r="FC60" s="11">
        <v>34</v>
      </c>
      <c r="FD60" s="11">
        <v>0</v>
      </c>
      <c r="FE60" s="11">
        <v>2</v>
      </c>
      <c r="FF60" s="11">
        <v>3</v>
      </c>
      <c r="FG60" s="11">
        <v>0</v>
      </c>
      <c r="FH60" s="10">
        <v>0</v>
      </c>
      <c r="FI60" s="10">
        <v>0</v>
      </c>
      <c r="FJ60" s="10">
        <v>43</v>
      </c>
      <c r="FK60" s="10">
        <v>363</v>
      </c>
      <c r="FL60" s="12">
        <v>2</v>
      </c>
      <c r="FM60" s="12">
        <v>0</v>
      </c>
      <c r="FN60" s="12">
        <v>0</v>
      </c>
      <c r="FO60" s="11">
        <v>0</v>
      </c>
      <c r="FP60" s="11">
        <v>0</v>
      </c>
      <c r="FQ60" s="11">
        <v>2</v>
      </c>
      <c r="FR60" s="11">
        <v>0</v>
      </c>
      <c r="FS60" s="11">
        <v>0</v>
      </c>
      <c r="FT60" s="11">
        <v>0</v>
      </c>
      <c r="FU60" s="11">
        <v>0</v>
      </c>
      <c r="FV60" s="11">
        <v>0</v>
      </c>
      <c r="FW60" s="11">
        <v>0</v>
      </c>
      <c r="FX60" s="11">
        <v>0</v>
      </c>
      <c r="FY60" s="11">
        <v>0</v>
      </c>
      <c r="FZ60" s="11">
        <v>0</v>
      </c>
      <c r="GA60" s="11">
        <v>0</v>
      </c>
      <c r="GB60" s="11">
        <v>0</v>
      </c>
      <c r="GC60" s="11">
        <v>0</v>
      </c>
      <c r="GD60" s="11">
        <v>0</v>
      </c>
      <c r="GE60" s="11">
        <v>0</v>
      </c>
      <c r="GF60" s="11">
        <v>0</v>
      </c>
      <c r="GG60" s="11">
        <v>0</v>
      </c>
      <c r="GH60" s="11">
        <v>0</v>
      </c>
      <c r="GI60" s="11">
        <v>0</v>
      </c>
      <c r="GJ60" s="10">
        <v>5</v>
      </c>
      <c r="GK60" s="10">
        <v>0</v>
      </c>
      <c r="GL60" s="10">
        <v>0</v>
      </c>
      <c r="GM60" s="10">
        <v>0</v>
      </c>
      <c r="GN60" s="12">
        <v>0</v>
      </c>
      <c r="GO60" s="12">
        <v>0</v>
      </c>
      <c r="GP60" s="12">
        <v>0</v>
      </c>
      <c r="GQ60" s="11">
        <v>0</v>
      </c>
      <c r="GR60" s="11">
        <v>9</v>
      </c>
      <c r="GS60" s="11">
        <v>30</v>
      </c>
      <c r="GT60" s="11">
        <v>1</v>
      </c>
      <c r="GU60" s="11">
        <v>0</v>
      </c>
      <c r="GV60" s="11">
        <v>1</v>
      </c>
      <c r="GW60" s="11">
        <v>0</v>
      </c>
      <c r="GX60" s="11">
        <v>68</v>
      </c>
      <c r="GY60" s="11">
        <v>0</v>
      </c>
      <c r="GZ60" s="11">
        <v>0</v>
      </c>
      <c r="HA60" s="11">
        <v>4</v>
      </c>
      <c r="HB60" s="11">
        <v>0</v>
      </c>
      <c r="HC60" s="11">
        <v>1</v>
      </c>
      <c r="HD60" s="11">
        <v>2</v>
      </c>
      <c r="HE60" s="10">
        <v>7</v>
      </c>
      <c r="HF60" s="10">
        <v>2</v>
      </c>
      <c r="HG60" s="10">
        <v>0</v>
      </c>
      <c r="HH60" s="10">
        <v>0</v>
      </c>
      <c r="HI60" s="12">
        <v>1</v>
      </c>
      <c r="HJ60" s="12">
        <v>9</v>
      </c>
      <c r="HK60" s="12">
        <v>9</v>
      </c>
      <c r="HL60" s="11">
        <v>1</v>
      </c>
      <c r="HM60" s="11">
        <v>3</v>
      </c>
      <c r="HN60" s="11">
        <v>3</v>
      </c>
      <c r="HO60" s="11">
        <v>7</v>
      </c>
      <c r="HP60" s="11">
        <v>5</v>
      </c>
      <c r="HQ60" s="11">
        <v>28</v>
      </c>
      <c r="HR60" s="11">
        <v>0</v>
      </c>
      <c r="HS60" s="10">
        <v>1</v>
      </c>
      <c r="HT60" s="10">
        <v>3</v>
      </c>
      <c r="HU60" s="10">
        <v>3</v>
      </c>
      <c r="HV60" s="10">
        <v>1</v>
      </c>
      <c r="HW60" s="12">
        <v>2</v>
      </c>
      <c r="HX60" s="12">
        <v>34</v>
      </c>
      <c r="HY60" s="12">
        <v>226</v>
      </c>
    </row>
    <row r="61" spans="1:233" x14ac:dyDescent="0.2">
      <c r="A61" s="24">
        <v>32</v>
      </c>
      <c r="B61" s="8">
        <v>43940</v>
      </c>
      <c r="C61" s="11">
        <v>83</v>
      </c>
      <c r="D61" s="11">
        <v>1</v>
      </c>
      <c r="E61" s="11">
        <v>0</v>
      </c>
      <c r="F61" s="11">
        <v>0</v>
      </c>
      <c r="G61" s="11">
        <v>0</v>
      </c>
      <c r="H61" s="11">
        <v>25</v>
      </c>
      <c r="I61" s="11">
        <v>0</v>
      </c>
      <c r="J61" s="11">
        <v>0</v>
      </c>
      <c r="K61" s="11">
        <v>1</v>
      </c>
      <c r="L61" s="11">
        <v>0</v>
      </c>
      <c r="M61" s="11">
        <v>3</v>
      </c>
      <c r="N61" s="11">
        <v>3</v>
      </c>
      <c r="O61" s="11">
        <v>21</v>
      </c>
      <c r="P61" s="11">
        <v>4</v>
      </c>
      <c r="Q61" s="11">
        <v>1</v>
      </c>
      <c r="R61" s="11">
        <v>0</v>
      </c>
      <c r="S61" s="11">
        <v>1</v>
      </c>
      <c r="T61" s="11">
        <v>14</v>
      </c>
      <c r="U61" s="11">
        <v>0</v>
      </c>
      <c r="V61" s="11">
        <v>0</v>
      </c>
      <c r="W61" s="11">
        <v>1</v>
      </c>
      <c r="X61" s="10">
        <v>6</v>
      </c>
      <c r="Y61" s="10">
        <v>1</v>
      </c>
      <c r="Z61" s="10">
        <v>4</v>
      </c>
      <c r="AA61" s="10">
        <v>41</v>
      </c>
      <c r="AB61" s="12">
        <v>1</v>
      </c>
      <c r="AC61" s="12">
        <v>0</v>
      </c>
      <c r="AD61" s="12">
        <v>9</v>
      </c>
      <c r="AE61" s="11">
        <v>0</v>
      </c>
      <c r="AF61" s="11">
        <v>0</v>
      </c>
      <c r="AG61" s="11">
        <v>0</v>
      </c>
      <c r="AH61" s="11">
        <v>64</v>
      </c>
      <c r="AI61" s="11">
        <v>284</v>
      </c>
      <c r="AJ61" s="11">
        <v>1281</v>
      </c>
      <c r="AK61" s="11">
        <v>23</v>
      </c>
      <c r="AL61" s="10">
        <v>4</v>
      </c>
      <c r="AM61" s="10">
        <v>25</v>
      </c>
      <c r="AN61" s="10">
        <v>1</v>
      </c>
      <c r="AO61" s="10">
        <v>486</v>
      </c>
      <c r="AP61" s="12">
        <v>0</v>
      </c>
      <c r="AQ61" s="12">
        <v>4</v>
      </c>
      <c r="AR61" s="12">
        <v>138</v>
      </c>
      <c r="AS61" s="11">
        <v>1</v>
      </c>
      <c r="AT61" s="11">
        <v>93</v>
      </c>
      <c r="AU61" s="11">
        <v>92</v>
      </c>
      <c r="AV61" s="11">
        <v>351</v>
      </c>
      <c r="AW61" s="11">
        <v>68</v>
      </c>
      <c r="AX61" s="11">
        <v>16</v>
      </c>
      <c r="AY61" s="11">
        <v>3</v>
      </c>
      <c r="AZ61" s="10">
        <v>35</v>
      </c>
      <c r="BA61" s="10">
        <v>157</v>
      </c>
      <c r="BB61" s="10">
        <v>121</v>
      </c>
      <c r="BC61" s="10">
        <v>19</v>
      </c>
      <c r="BD61" s="12">
        <v>115</v>
      </c>
      <c r="BE61" s="12">
        <v>38</v>
      </c>
      <c r="BF61" s="12">
        <v>54</v>
      </c>
      <c r="BG61" s="11">
        <v>122</v>
      </c>
      <c r="BH61" s="11">
        <v>635</v>
      </c>
      <c r="BI61" s="11">
        <v>17</v>
      </c>
      <c r="BJ61" s="11">
        <v>28</v>
      </c>
      <c r="BK61" s="11">
        <v>142</v>
      </c>
      <c r="BL61" s="11">
        <v>11</v>
      </c>
      <c r="BM61" s="11">
        <v>9</v>
      </c>
      <c r="BN61" s="10">
        <v>4</v>
      </c>
      <c r="BO61" s="10">
        <v>871</v>
      </c>
      <c r="BP61" s="10">
        <v>4964</v>
      </c>
      <c r="BQ61" s="10">
        <v>122.8</v>
      </c>
      <c r="BR61" s="12">
        <v>10.3</v>
      </c>
      <c r="BS61" s="12">
        <v>4</v>
      </c>
      <c r="BT61" s="12">
        <v>13.2</v>
      </c>
      <c r="BU61" s="11">
        <v>1.5</v>
      </c>
      <c r="BV61" s="11">
        <v>162.6</v>
      </c>
      <c r="BW61" s="11">
        <v>0</v>
      </c>
      <c r="BX61" s="11">
        <v>4.3</v>
      </c>
      <c r="BY61" s="11">
        <v>57.5</v>
      </c>
      <c r="BZ61" s="11">
        <v>1.7</v>
      </c>
      <c r="CA61" s="11">
        <v>26.3</v>
      </c>
      <c r="CB61" s="10">
        <v>33.700000000000003</v>
      </c>
      <c r="CC61" s="10">
        <v>85.3</v>
      </c>
      <c r="CD61" s="10">
        <v>48.2</v>
      </c>
      <c r="CE61" s="10">
        <v>13.6</v>
      </c>
      <c r="CF61" s="12">
        <v>8.6</v>
      </c>
      <c r="CG61" s="12">
        <v>17.7</v>
      </c>
      <c r="CH61" s="12">
        <v>47.1</v>
      </c>
      <c r="CI61" s="11">
        <v>131.30000000000001</v>
      </c>
      <c r="CJ61" s="11">
        <v>16.899999999999999</v>
      </c>
      <c r="CK61" s="11">
        <v>18</v>
      </c>
      <c r="CL61" s="11">
        <v>17.100000000000001</v>
      </c>
      <c r="CM61" s="11">
        <v>17.7</v>
      </c>
      <c r="CN61" s="11">
        <v>80.3</v>
      </c>
      <c r="CO61" s="11">
        <v>60.8</v>
      </c>
      <c r="CP61" s="10">
        <v>29.7</v>
      </c>
      <c r="CQ61" s="10">
        <v>15.8</v>
      </c>
      <c r="CR61" s="10">
        <v>81.5</v>
      </c>
      <c r="CS61" s="10">
        <v>5.8</v>
      </c>
      <c r="CT61" s="12">
        <v>10.5</v>
      </c>
      <c r="CU61" s="12">
        <v>7.4</v>
      </c>
      <c r="CV61" s="12">
        <v>30</v>
      </c>
      <c r="CW61" s="11">
        <v>47.5</v>
      </c>
      <c r="CX61" s="61">
        <v>0.23</v>
      </c>
      <c r="CY61" s="61">
        <v>0.26</v>
      </c>
      <c r="CZ61" s="61">
        <v>0.24</v>
      </c>
      <c r="DA61" s="61">
        <v>0.26</v>
      </c>
      <c r="DB61" s="61">
        <v>0.17</v>
      </c>
      <c r="DC61" s="61">
        <v>0.43</v>
      </c>
      <c r="DD61" s="62">
        <v>0</v>
      </c>
      <c r="DE61" s="62">
        <v>0.24</v>
      </c>
      <c r="DF61" s="62">
        <v>0.52</v>
      </c>
      <c r="DG61" s="62">
        <v>0.25</v>
      </c>
      <c r="DH61" s="62">
        <v>0.15</v>
      </c>
      <c r="DI61" s="62">
        <v>0.25</v>
      </c>
      <c r="DJ61" s="62">
        <v>0.36</v>
      </c>
      <c r="DK61" s="61">
        <v>0.25</v>
      </c>
      <c r="DL61" s="61">
        <v>0.32</v>
      </c>
      <c r="DM61" s="61">
        <v>0.38</v>
      </c>
      <c r="DN61" s="61">
        <v>0.17</v>
      </c>
      <c r="DO61" s="61">
        <v>0.35</v>
      </c>
      <c r="DP61" s="61">
        <v>0.48</v>
      </c>
      <c r="DQ61" s="61">
        <v>0.32</v>
      </c>
      <c r="DR61" s="62">
        <v>0.34</v>
      </c>
      <c r="DS61" s="62">
        <v>0.22</v>
      </c>
      <c r="DT61" s="62">
        <v>0.23</v>
      </c>
      <c r="DU61" s="62">
        <v>0.36</v>
      </c>
      <c r="DV61" s="62">
        <v>0.37</v>
      </c>
      <c r="DW61" s="62">
        <v>0.4</v>
      </c>
      <c r="DX61" s="62">
        <v>0.37</v>
      </c>
      <c r="DY61" s="61">
        <v>0.39</v>
      </c>
      <c r="DZ61" s="61">
        <v>0.41</v>
      </c>
      <c r="EA61" s="61">
        <v>0.41</v>
      </c>
      <c r="EB61" s="61">
        <v>1</v>
      </c>
      <c r="EC61" s="61">
        <v>0.28999999999999998</v>
      </c>
      <c r="ED61" s="61">
        <v>0.3</v>
      </c>
      <c r="EE61" s="11">
        <v>208</v>
      </c>
      <c r="EF61" s="10">
        <v>1</v>
      </c>
      <c r="EG61" s="10">
        <v>1</v>
      </c>
      <c r="EH61" s="10">
        <v>1</v>
      </c>
      <c r="EI61" s="10">
        <v>0</v>
      </c>
      <c r="EJ61" s="12">
        <v>38</v>
      </c>
      <c r="EK61" s="12">
        <v>0</v>
      </c>
      <c r="EL61" s="12">
        <v>0</v>
      </c>
      <c r="EM61" s="11">
        <v>1</v>
      </c>
      <c r="EN61" s="11">
        <v>1</v>
      </c>
      <c r="EO61" s="11">
        <v>5</v>
      </c>
      <c r="EP61" s="11">
        <v>4</v>
      </c>
      <c r="EQ61" s="11">
        <v>15</v>
      </c>
      <c r="ER61" s="11">
        <v>5</v>
      </c>
      <c r="ES61" s="11">
        <v>1</v>
      </c>
      <c r="ET61" s="10">
        <v>0</v>
      </c>
      <c r="EU61" s="10">
        <v>0</v>
      </c>
      <c r="EV61" s="10">
        <v>8</v>
      </c>
      <c r="EW61" s="10">
        <v>5</v>
      </c>
      <c r="EX61" s="12">
        <v>5</v>
      </c>
      <c r="EY61" s="12">
        <v>4</v>
      </c>
      <c r="EZ61" s="12">
        <v>1</v>
      </c>
      <c r="FA61" s="11">
        <v>7</v>
      </c>
      <c r="FB61" s="11">
        <v>2</v>
      </c>
      <c r="FC61" s="11">
        <v>45</v>
      </c>
      <c r="FD61" s="11">
        <v>0</v>
      </c>
      <c r="FE61" s="11">
        <v>2</v>
      </c>
      <c r="FF61" s="11">
        <v>10</v>
      </c>
      <c r="FG61" s="11">
        <v>0</v>
      </c>
      <c r="FH61" s="10">
        <v>0</v>
      </c>
      <c r="FI61" s="10">
        <v>0</v>
      </c>
      <c r="FJ61" s="10">
        <v>46</v>
      </c>
      <c r="FK61" s="10">
        <v>416</v>
      </c>
      <c r="FL61" s="12">
        <v>2</v>
      </c>
      <c r="FM61" s="12">
        <v>0</v>
      </c>
      <c r="FN61" s="12">
        <v>0</v>
      </c>
      <c r="FO61" s="11">
        <v>0</v>
      </c>
      <c r="FP61" s="11">
        <v>0</v>
      </c>
      <c r="FQ61" s="11">
        <v>0</v>
      </c>
      <c r="FR61" s="11">
        <v>0</v>
      </c>
      <c r="FS61" s="11">
        <v>0</v>
      </c>
      <c r="FT61" s="11">
        <v>0</v>
      </c>
      <c r="FU61" s="11">
        <v>0</v>
      </c>
      <c r="FV61" s="11">
        <v>0</v>
      </c>
      <c r="FW61" s="11">
        <v>0</v>
      </c>
      <c r="FX61" s="11">
        <v>0</v>
      </c>
      <c r="FY61" s="11">
        <v>1</v>
      </c>
      <c r="FZ61" s="11">
        <v>0</v>
      </c>
      <c r="GA61" s="11">
        <v>0</v>
      </c>
      <c r="GB61" s="11">
        <v>0</v>
      </c>
      <c r="GC61" s="11">
        <v>0</v>
      </c>
      <c r="GD61" s="11">
        <v>0</v>
      </c>
      <c r="GE61" s="11">
        <v>0</v>
      </c>
      <c r="GF61" s="11">
        <v>0</v>
      </c>
      <c r="GG61" s="11">
        <v>0</v>
      </c>
      <c r="GH61" s="11">
        <v>0</v>
      </c>
      <c r="GI61" s="11">
        <v>0</v>
      </c>
      <c r="GJ61" s="10">
        <v>5</v>
      </c>
      <c r="GK61" s="10">
        <v>0</v>
      </c>
      <c r="GL61" s="10">
        <v>0</v>
      </c>
      <c r="GM61" s="10">
        <v>0</v>
      </c>
      <c r="GN61" s="12">
        <v>0</v>
      </c>
      <c r="GO61" s="12">
        <v>0</v>
      </c>
      <c r="GP61" s="12">
        <v>0</v>
      </c>
      <c r="GQ61" s="11">
        <v>1</v>
      </c>
      <c r="GR61" s="11">
        <v>9</v>
      </c>
      <c r="GS61" s="11">
        <v>32</v>
      </c>
      <c r="GT61" s="11">
        <v>1</v>
      </c>
      <c r="GU61" s="11">
        <v>0</v>
      </c>
      <c r="GV61" s="11">
        <v>1</v>
      </c>
      <c r="GW61" s="11">
        <v>0</v>
      </c>
      <c r="GX61" s="11">
        <v>68</v>
      </c>
      <c r="GY61" s="11">
        <v>0</v>
      </c>
      <c r="GZ61" s="11">
        <v>0</v>
      </c>
      <c r="HA61" s="11">
        <v>4</v>
      </c>
      <c r="HB61" s="11">
        <v>0</v>
      </c>
      <c r="HC61" s="11">
        <v>1</v>
      </c>
      <c r="HD61" s="11">
        <v>2</v>
      </c>
      <c r="HE61" s="10">
        <v>7</v>
      </c>
      <c r="HF61" s="10">
        <v>3</v>
      </c>
      <c r="HG61" s="10">
        <v>0</v>
      </c>
      <c r="HH61" s="10">
        <v>0</v>
      </c>
      <c r="HI61" s="12">
        <v>1</v>
      </c>
      <c r="HJ61" s="12">
        <v>9</v>
      </c>
      <c r="HK61" s="12">
        <v>9</v>
      </c>
      <c r="HL61" s="11">
        <v>1</v>
      </c>
      <c r="HM61" s="11">
        <v>3</v>
      </c>
      <c r="HN61" s="11">
        <v>3</v>
      </c>
      <c r="HO61" s="11">
        <v>7</v>
      </c>
      <c r="HP61" s="11">
        <v>5</v>
      </c>
      <c r="HQ61" s="11">
        <v>33</v>
      </c>
      <c r="HR61" s="11">
        <v>0</v>
      </c>
      <c r="HS61" s="10">
        <v>1</v>
      </c>
      <c r="HT61" s="10">
        <v>3</v>
      </c>
      <c r="HU61" s="10">
        <v>3</v>
      </c>
      <c r="HV61" s="10">
        <v>1</v>
      </c>
      <c r="HW61" s="12">
        <v>2</v>
      </c>
      <c r="HX61" s="12">
        <v>35</v>
      </c>
      <c r="HY61" s="12">
        <v>235</v>
      </c>
    </row>
    <row r="62" spans="1:233" x14ac:dyDescent="0.2">
      <c r="A62" s="24">
        <v>33</v>
      </c>
      <c r="B62" s="8">
        <v>43941</v>
      </c>
      <c r="C62" s="11">
        <v>14</v>
      </c>
      <c r="D62" s="11">
        <v>0</v>
      </c>
      <c r="E62" s="11">
        <v>0</v>
      </c>
      <c r="F62" s="11">
        <v>8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10</v>
      </c>
      <c r="P62" s="11">
        <v>1</v>
      </c>
      <c r="Q62" s="11">
        <v>0</v>
      </c>
      <c r="R62" s="11">
        <v>0</v>
      </c>
      <c r="S62" s="11">
        <v>0</v>
      </c>
      <c r="T62" s="11">
        <v>9</v>
      </c>
      <c r="U62" s="11">
        <v>4</v>
      </c>
      <c r="V62" s="11">
        <v>0</v>
      </c>
      <c r="W62" s="11">
        <v>2</v>
      </c>
      <c r="X62" s="10">
        <v>0</v>
      </c>
      <c r="Y62" s="10">
        <v>0</v>
      </c>
      <c r="Z62" s="10">
        <v>5</v>
      </c>
      <c r="AA62" s="10">
        <v>3</v>
      </c>
      <c r="AB62" s="12">
        <v>0</v>
      </c>
      <c r="AC62" s="12">
        <v>4</v>
      </c>
      <c r="AD62" s="12">
        <v>11</v>
      </c>
      <c r="AE62" s="11">
        <v>0</v>
      </c>
      <c r="AF62" s="11">
        <v>0</v>
      </c>
      <c r="AG62" s="11">
        <v>0</v>
      </c>
      <c r="AH62" s="11">
        <v>9</v>
      </c>
      <c r="AI62" s="11">
        <v>80</v>
      </c>
      <c r="AJ62" s="11">
        <v>1295</v>
      </c>
      <c r="AK62" s="11">
        <v>23</v>
      </c>
      <c r="AL62" s="10">
        <v>4</v>
      </c>
      <c r="AM62" s="10">
        <v>33</v>
      </c>
      <c r="AN62" s="10">
        <v>1</v>
      </c>
      <c r="AO62" s="10">
        <v>486</v>
      </c>
      <c r="AP62" s="12">
        <v>0</v>
      </c>
      <c r="AQ62" s="12">
        <v>4</v>
      </c>
      <c r="AR62" s="12">
        <v>138</v>
      </c>
      <c r="AS62" s="11">
        <v>1</v>
      </c>
      <c r="AT62" s="11">
        <v>93</v>
      </c>
      <c r="AU62" s="11">
        <v>92</v>
      </c>
      <c r="AV62" s="11">
        <v>361</v>
      </c>
      <c r="AW62" s="11">
        <v>69</v>
      </c>
      <c r="AX62" s="11">
        <v>16</v>
      </c>
      <c r="AY62" s="11">
        <v>3</v>
      </c>
      <c r="AZ62" s="10">
        <v>35</v>
      </c>
      <c r="BA62" s="10">
        <v>166</v>
      </c>
      <c r="BB62" s="10">
        <v>125</v>
      </c>
      <c r="BC62" s="10">
        <v>19</v>
      </c>
      <c r="BD62" s="12">
        <v>117</v>
      </c>
      <c r="BE62" s="12">
        <v>38</v>
      </c>
      <c r="BF62" s="12">
        <v>54</v>
      </c>
      <c r="BG62" s="11">
        <v>127</v>
      </c>
      <c r="BH62" s="11">
        <v>638</v>
      </c>
      <c r="BI62" s="11">
        <v>17</v>
      </c>
      <c r="BJ62" s="11">
        <v>32</v>
      </c>
      <c r="BK62" s="11">
        <v>153</v>
      </c>
      <c r="BL62" s="11">
        <v>11</v>
      </c>
      <c r="BM62" s="11">
        <v>9</v>
      </c>
      <c r="BN62" s="10">
        <v>4</v>
      </c>
      <c r="BO62" s="10">
        <v>880</v>
      </c>
      <c r="BP62" s="10">
        <v>5044</v>
      </c>
      <c r="BQ62" s="10">
        <v>124.1</v>
      </c>
      <c r="BR62" s="12">
        <v>10.3</v>
      </c>
      <c r="BS62" s="12">
        <v>4</v>
      </c>
      <c r="BT62" s="12">
        <v>17.399999999999999</v>
      </c>
      <c r="BU62" s="11">
        <v>1.5</v>
      </c>
      <c r="BV62" s="11">
        <v>162.6</v>
      </c>
      <c r="BW62" s="11">
        <v>0</v>
      </c>
      <c r="BX62" s="11">
        <v>4.3</v>
      </c>
      <c r="BY62" s="11">
        <v>57.5</v>
      </c>
      <c r="BZ62" s="11">
        <v>1.7</v>
      </c>
      <c r="CA62" s="11">
        <v>26.3</v>
      </c>
      <c r="CB62" s="10">
        <v>33.700000000000003</v>
      </c>
      <c r="CC62" s="10">
        <v>87.8</v>
      </c>
      <c r="CD62" s="10">
        <v>48.9</v>
      </c>
      <c r="CE62" s="10">
        <v>13.6</v>
      </c>
      <c r="CF62" s="12">
        <v>8.6</v>
      </c>
      <c r="CG62" s="12">
        <v>17.7</v>
      </c>
      <c r="CH62" s="12">
        <v>49.8</v>
      </c>
      <c r="CI62" s="11">
        <v>135.69999999999999</v>
      </c>
      <c r="CJ62" s="11">
        <v>16.899999999999999</v>
      </c>
      <c r="CK62" s="11">
        <v>18.399999999999999</v>
      </c>
      <c r="CL62" s="11">
        <v>17.100000000000001</v>
      </c>
      <c r="CM62" s="11">
        <v>17.7</v>
      </c>
      <c r="CN62" s="11">
        <v>83.6</v>
      </c>
      <c r="CO62" s="11">
        <v>61</v>
      </c>
      <c r="CP62" s="10">
        <v>29.7</v>
      </c>
      <c r="CQ62" s="10">
        <v>18.100000000000001</v>
      </c>
      <c r="CR62" s="10">
        <v>87.8</v>
      </c>
      <c r="CS62" s="10">
        <v>5.8</v>
      </c>
      <c r="CT62" s="12">
        <v>10.5</v>
      </c>
      <c r="CU62" s="12">
        <v>7.4</v>
      </c>
      <c r="CV62" s="12">
        <v>30.3</v>
      </c>
      <c r="CW62" s="11">
        <v>48.3</v>
      </c>
      <c r="CX62" s="61">
        <v>0.23</v>
      </c>
      <c r="CY62" s="61">
        <v>0.26</v>
      </c>
      <c r="CZ62" s="61">
        <v>0.24</v>
      </c>
      <c r="DA62" s="61">
        <v>0.28999999999999998</v>
      </c>
      <c r="DB62" s="61">
        <v>0.17</v>
      </c>
      <c r="DC62" s="61">
        <v>0.43</v>
      </c>
      <c r="DD62" s="62">
        <v>0</v>
      </c>
      <c r="DE62" s="62">
        <v>0.24</v>
      </c>
      <c r="DF62" s="62">
        <v>0.52</v>
      </c>
      <c r="DG62" s="62">
        <v>0.25</v>
      </c>
      <c r="DH62" s="62">
        <v>0.15</v>
      </c>
      <c r="DI62" s="62">
        <v>0.25</v>
      </c>
      <c r="DJ62" s="62">
        <v>0.36</v>
      </c>
      <c r="DK62" s="61">
        <v>0.25</v>
      </c>
      <c r="DL62" s="61">
        <v>0.33</v>
      </c>
      <c r="DM62" s="61">
        <v>0.38</v>
      </c>
      <c r="DN62" s="61">
        <v>0.17</v>
      </c>
      <c r="DO62" s="61">
        <v>0.37</v>
      </c>
      <c r="DP62" s="61">
        <v>0.46</v>
      </c>
      <c r="DQ62" s="61">
        <v>0.32</v>
      </c>
      <c r="DR62" s="62">
        <v>0.33</v>
      </c>
      <c r="DS62" s="62">
        <v>0.22</v>
      </c>
      <c r="DT62" s="62">
        <v>0.22</v>
      </c>
      <c r="DU62" s="62">
        <v>0.36</v>
      </c>
      <c r="DV62" s="62">
        <v>0.37</v>
      </c>
      <c r="DW62" s="62">
        <v>0.4</v>
      </c>
      <c r="DX62" s="62">
        <v>0.34</v>
      </c>
      <c r="DY62" s="61">
        <v>0.4</v>
      </c>
      <c r="DZ62" s="61">
        <v>0.41</v>
      </c>
      <c r="EA62" s="61">
        <v>0.41</v>
      </c>
      <c r="EB62" s="61">
        <v>1</v>
      </c>
      <c r="EC62" s="61">
        <v>0.28000000000000003</v>
      </c>
      <c r="ED62" s="61">
        <v>0.28999999999999998</v>
      </c>
      <c r="EE62" s="11">
        <v>231</v>
      </c>
      <c r="EF62" s="10">
        <v>1</v>
      </c>
      <c r="EG62" s="10">
        <v>1</v>
      </c>
      <c r="EH62" s="10">
        <v>4</v>
      </c>
      <c r="EI62" s="10">
        <v>0</v>
      </c>
      <c r="EJ62" s="12">
        <v>41</v>
      </c>
      <c r="EK62" s="12">
        <v>0</v>
      </c>
      <c r="EL62" s="12">
        <v>0</v>
      </c>
      <c r="EM62" s="11">
        <v>1</v>
      </c>
      <c r="EN62" s="11">
        <v>1</v>
      </c>
      <c r="EO62" s="11">
        <v>9</v>
      </c>
      <c r="EP62" s="11">
        <v>4</v>
      </c>
      <c r="EQ62" s="11">
        <v>15</v>
      </c>
      <c r="ER62" s="11">
        <v>5</v>
      </c>
      <c r="ES62" s="11">
        <v>1</v>
      </c>
      <c r="ET62" s="10">
        <v>0</v>
      </c>
      <c r="EU62" s="10">
        <v>0</v>
      </c>
      <c r="EV62" s="10">
        <v>10</v>
      </c>
      <c r="EW62" s="10">
        <v>5</v>
      </c>
      <c r="EX62" s="12">
        <v>5</v>
      </c>
      <c r="EY62" s="12">
        <v>4</v>
      </c>
      <c r="EZ62" s="12">
        <v>1</v>
      </c>
      <c r="FA62" s="11">
        <v>8</v>
      </c>
      <c r="FB62" s="11">
        <v>2</v>
      </c>
      <c r="FC62" s="11">
        <v>47</v>
      </c>
      <c r="FD62" s="11">
        <v>0</v>
      </c>
      <c r="FE62" s="11">
        <v>3</v>
      </c>
      <c r="FF62" s="11">
        <v>11</v>
      </c>
      <c r="FG62" s="11">
        <v>0</v>
      </c>
      <c r="FH62" s="10">
        <v>0</v>
      </c>
      <c r="FI62" s="10">
        <v>0</v>
      </c>
      <c r="FJ62" s="10">
        <v>53</v>
      </c>
      <c r="FK62" s="10">
        <v>463</v>
      </c>
      <c r="FL62" s="12">
        <v>0</v>
      </c>
      <c r="FM62" s="12">
        <v>0</v>
      </c>
      <c r="FN62" s="12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1</v>
      </c>
      <c r="FU62" s="11">
        <v>0</v>
      </c>
      <c r="FV62" s="11">
        <v>0</v>
      </c>
      <c r="FW62" s="11">
        <v>0</v>
      </c>
      <c r="FX62" s="11">
        <v>0</v>
      </c>
      <c r="FY62" s="11">
        <v>0</v>
      </c>
      <c r="FZ62" s="11">
        <v>0</v>
      </c>
      <c r="GA62" s="11">
        <v>0</v>
      </c>
      <c r="GB62" s="11">
        <v>0</v>
      </c>
      <c r="GC62" s="11">
        <v>0</v>
      </c>
      <c r="GD62" s="11">
        <v>2</v>
      </c>
      <c r="GE62" s="11">
        <v>0</v>
      </c>
      <c r="GF62" s="11">
        <v>0</v>
      </c>
      <c r="GG62" s="11">
        <v>0</v>
      </c>
      <c r="GH62" s="11">
        <v>0</v>
      </c>
      <c r="GI62" s="11">
        <v>0</v>
      </c>
      <c r="GJ62" s="10">
        <v>5</v>
      </c>
      <c r="GK62" s="10">
        <v>1</v>
      </c>
      <c r="GL62" s="10">
        <v>0</v>
      </c>
      <c r="GM62" s="10">
        <v>0</v>
      </c>
      <c r="GN62" s="12">
        <v>0</v>
      </c>
      <c r="GO62" s="12">
        <v>0</v>
      </c>
      <c r="GP62" s="12">
        <v>0</v>
      </c>
      <c r="GQ62" s="11">
        <v>1</v>
      </c>
      <c r="GR62" s="11">
        <v>10</v>
      </c>
      <c r="GS62" s="11">
        <v>32</v>
      </c>
      <c r="GT62" s="11">
        <v>1</v>
      </c>
      <c r="GU62" s="11">
        <v>0</v>
      </c>
      <c r="GV62" s="11">
        <v>1</v>
      </c>
      <c r="GW62" s="11">
        <v>0</v>
      </c>
      <c r="GX62" s="11">
        <v>68</v>
      </c>
      <c r="GY62" s="11">
        <v>0</v>
      </c>
      <c r="GZ62" s="11">
        <v>0</v>
      </c>
      <c r="HA62" s="11">
        <v>5</v>
      </c>
      <c r="HB62" s="11">
        <v>0</v>
      </c>
      <c r="HC62" s="11">
        <v>1</v>
      </c>
      <c r="HD62" s="11">
        <v>2</v>
      </c>
      <c r="HE62" s="10">
        <v>7</v>
      </c>
      <c r="HF62" s="10">
        <v>3</v>
      </c>
      <c r="HG62" s="10">
        <v>0</v>
      </c>
      <c r="HH62" s="10">
        <v>0</v>
      </c>
      <c r="HI62" s="12">
        <v>1</v>
      </c>
      <c r="HJ62" s="12">
        <v>9</v>
      </c>
      <c r="HK62" s="12">
        <v>11</v>
      </c>
      <c r="HL62" s="11">
        <v>1</v>
      </c>
      <c r="HM62" s="11">
        <v>3</v>
      </c>
      <c r="HN62" s="11">
        <v>3</v>
      </c>
      <c r="HO62" s="11">
        <v>7</v>
      </c>
      <c r="HP62" s="11">
        <v>5</v>
      </c>
      <c r="HQ62" s="11">
        <v>38</v>
      </c>
      <c r="HR62" s="11">
        <v>1</v>
      </c>
      <c r="HS62" s="10">
        <v>1</v>
      </c>
      <c r="HT62" s="10">
        <v>3</v>
      </c>
      <c r="HU62" s="10">
        <v>3</v>
      </c>
      <c r="HV62" s="10">
        <v>1</v>
      </c>
      <c r="HW62" s="12">
        <v>2</v>
      </c>
      <c r="HX62" s="12">
        <v>36</v>
      </c>
      <c r="HY62" s="12">
        <v>245</v>
      </c>
    </row>
    <row r="63" spans="1:233" x14ac:dyDescent="0.2">
      <c r="A63" s="24">
        <v>34</v>
      </c>
      <c r="B63" s="8">
        <v>43942</v>
      </c>
      <c r="C63" s="11">
        <v>42</v>
      </c>
      <c r="D63" s="11">
        <v>1</v>
      </c>
      <c r="E63" s="11">
        <v>0</v>
      </c>
      <c r="F63" s="11">
        <v>0</v>
      </c>
      <c r="G63" s="11">
        <v>1</v>
      </c>
      <c r="H63" s="11">
        <v>33</v>
      </c>
      <c r="I63" s="11">
        <v>0</v>
      </c>
      <c r="J63" s="11">
        <v>0</v>
      </c>
      <c r="K63" s="11">
        <v>24</v>
      </c>
      <c r="L63" s="11">
        <v>0</v>
      </c>
      <c r="M63" s="11">
        <v>7</v>
      </c>
      <c r="N63" s="11">
        <v>3</v>
      </c>
      <c r="O63" s="11">
        <v>26</v>
      </c>
      <c r="P63" s="11">
        <v>5</v>
      </c>
      <c r="Q63" s="11">
        <v>-1</v>
      </c>
      <c r="R63" s="11">
        <v>0</v>
      </c>
      <c r="S63" s="11">
        <v>1</v>
      </c>
      <c r="T63" s="11">
        <v>8</v>
      </c>
      <c r="U63" s="11">
        <v>9</v>
      </c>
      <c r="V63" s="11">
        <v>2</v>
      </c>
      <c r="W63" s="11">
        <v>9</v>
      </c>
      <c r="X63" s="10">
        <v>0</v>
      </c>
      <c r="Y63" s="10">
        <v>0</v>
      </c>
      <c r="Z63" s="10">
        <v>6</v>
      </c>
      <c r="AA63" s="10">
        <v>32</v>
      </c>
      <c r="AB63" s="12">
        <v>0</v>
      </c>
      <c r="AC63" s="12">
        <v>0</v>
      </c>
      <c r="AD63" s="12">
        <v>6</v>
      </c>
      <c r="AE63" s="11">
        <v>0</v>
      </c>
      <c r="AF63" s="11">
        <v>0</v>
      </c>
      <c r="AG63" s="11">
        <v>0</v>
      </c>
      <c r="AH63" s="11">
        <v>42</v>
      </c>
      <c r="AI63" s="11">
        <v>256</v>
      </c>
      <c r="AJ63" s="11">
        <v>1337</v>
      </c>
      <c r="AK63" s="11">
        <v>24</v>
      </c>
      <c r="AL63" s="10">
        <v>4</v>
      </c>
      <c r="AM63" s="10">
        <v>33</v>
      </c>
      <c r="AN63" s="10">
        <v>2</v>
      </c>
      <c r="AO63" s="10">
        <v>519</v>
      </c>
      <c r="AP63" s="12">
        <v>0</v>
      </c>
      <c r="AQ63" s="12">
        <v>4</v>
      </c>
      <c r="AR63" s="12">
        <v>162</v>
      </c>
      <c r="AS63" s="11">
        <v>1</v>
      </c>
      <c r="AT63" s="11">
        <v>100</v>
      </c>
      <c r="AU63" s="11">
        <v>95</v>
      </c>
      <c r="AV63" s="11">
        <v>387</v>
      </c>
      <c r="AW63" s="11">
        <v>74</v>
      </c>
      <c r="AX63" s="11">
        <v>15</v>
      </c>
      <c r="AY63" s="11">
        <v>3</v>
      </c>
      <c r="AZ63" s="10">
        <v>36</v>
      </c>
      <c r="BA63" s="10">
        <v>174</v>
      </c>
      <c r="BB63" s="10">
        <v>134</v>
      </c>
      <c r="BC63" s="10">
        <v>21</v>
      </c>
      <c r="BD63" s="12">
        <v>126</v>
      </c>
      <c r="BE63" s="12">
        <v>38</v>
      </c>
      <c r="BF63" s="12">
        <v>54</v>
      </c>
      <c r="BG63" s="11">
        <v>133</v>
      </c>
      <c r="BH63" s="11">
        <v>670</v>
      </c>
      <c r="BI63" s="11">
        <v>17</v>
      </c>
      <c r="BJ63" s="11">
        <v>32</v>
      </c>
      <c r="BK63" s="11">
        <v>159</v>
      </c>
      <c r="BL63" s="11">
        <v>11</v>
      </c>
      <c r="BM63" s="11">
        <v>9</v>
      </c>
      <c r="BN63" s="10">
        <v>4</v>
      </c>
      <c r="BO63" s="10">
        <v>922</v>
      </c>
      <c r="BP63" s="10">
        <v>5300</v>
      </c>
      <c r="BQ63" s="10">
        <v>128.19999999999999</v>
      </c>
      <c r="BR63" s="12">
        <v>10.8</v>
      </c>
      <c r="BS63" s="12">
        <v>4</v>
      </c>
      <c r="BT63" s="12">
        <v>17.399999999999999</v>
      </c>
      <c r="BU63" s="11">
        <v>3</v>
      </c>
      <c r="BV63" s="11">
        <v>173.6</v>
      </c>
      <c r="BW63" s="11">
        <v>0</v>
      </c>
      <c r="BX63" s="11">
        <v>4.3</v>
      </c>
      <c r="BY63" s="11">
        <v>67.5</v>
      </c>
      <c r="BZ63" s="11">
        <v>1.7</v>
      </c>
      <c r="CA63" s="11">
        <v>28.3</v>
      </c>
      <c r="CB63" s="10">
        <v>34.799999999999997</v>
      </c>
      <c r="CC63" s="10">
        <v>94.1</v>
      </c>
      <c r="CD63" s="10">
        <v>52.4</v>
      </c>
      <c r="CE63" s="10">
        <v>12.8</v>
      </c>
      <c r="CF63" s="12">
        <v>8.6</v>
      </c>
      <c r="CG63" s="12">
        <v>18.2</v>
      </c>
      <c r="CH63" s="12">
        <v>52.2</v>
      </c>
      <c r="CI63" s="11">
        <v>145.4</v>
      </c>
      <c r="CJ63" s="11">
        <v>18.7</v>
      </c>
      <c r="CK63" s="11">
        <v>19.8</v>
      </c>
      <c r="CL63" s="11">
        <v>17.100000000000001</v>
      </c>
      <c r="CM63" s="11">
        <v>17.7</v>
      </c>
      <c r="CN63" s="11">
        <v>87.5</v>
      </c>
      <c r="CO63" s="11">
        <v>64.099999999999994</v>
      </c>
      <c r="CP63" s="10">
        <v>29.7</v>
      </c>
      <c r="CQ63" s="10">
        <v>18.100000000000001</v>
      </c>
      <c r="CR63" s="10">
        <v>91.2</v>
      </c>
      <c r="CS63" s="10">
        <v>5.8</v>
      </c>
      <c r="CT63" s="12">
        <v>10.5</v>
      </c>
      <c r="CU63" s="12">
        <v>7.4</v>
      </c>
      <c r="CV63" s="12">
        <v>31.7</v>
      </c>
      <c r="CW63" s="11">
        <v>50.7</v>
      </c>
      <c r="CX63" s="61">
        <v>0.22</v>
      </c>
      <c r="CY63" s="61">
        <v>0.25</v>
      </c>
      <c r="CZ63" s="61">
        <v>0.24</v>
      </c>
      <c r="DA63" s="61">
        <v>0.28999999999999998</v>
      </c>
      <c r="DB63" s="61">
        <v>0.28999999999999998</v>
      </c>
      <c r="DC63" s="61">
        <v>0.42</v>
      </c>
      <c r="DD63" s="62">
        <v>0</v>
      </c>
      <c r="DE63" s="62">
        <v>0.24</v>
      </c>
      <c r="DF63" s="62">
        <v>0.51</v>
      </c>
      <c r="DG63" s="62">
        <v>0.25</v>
      </c>
      <c r="DH63" s="62">
        <v>0.14000000000000001</v>
      </c>
      <c r="DI63" s="62">
        <v>0.23</v>
      </c>
      <c r="DJ63" s="62">
        <v>0.34</v>
      </c>
      <c r="DK63" s="61">
        <v>0.25</v>
      </c>
      <c r="DL63" s="61">
        <v>0.31</v>
      </c>
      <c r="DM63" s="61">
        <v>0.38</v>
      </c>
      <c r="DN63" s="61">
        <v>0.17</v>
      </c>
      <c r="DO63" s="61">
        <v>0.34</v>
      </c>
      <c r="DP63" s="61">
        <v>0.46</v>
      </c>
      <c r="DQ63" s="61">
        <v>0.31</v>
      </c>
      <c r="DR63" s="62">
        <v>0.33</v>
      </c>
      <c r="DS63" s="62">
        <v>0.21</v>
      </c>
      <c r="DT63" s="62">
        <v>0.21</v>
      </c>
      <c r="DU63" s="62">
        <v>0.36</v>
      </c>
      <c r="DV63" s="62">
        <v>0.36</v>
      </c>
      <c r="DW63" s="62">
        <v>0.4</v>
      </c>
      <c r="DX63" s="62">
        <v>0.34</v>
      </c>
      <c r="DY63" s="61">
        <v>0.39</v>
      </c>
      <c r="DZ63" s="61">
        <v>0.41</v>
      </c>
      <c r="EA63" s="61">
        <v>0.41</v>
      </c>
      <c r="EB63" s="61">
        <v>1</v>
      </c>
      <c r="EC63" s="61">
        <v>0.27</v>
      </c>
      <c r="ED63" s="61">
        <v>0.28999999999999998</v>
      </c>
      <c r="EE63" s="11">
        <v>242</v>
      </c>
      <c r="EF63" s="10">
        <v>1</v>
      </c>
      <c r="EG63" s="10">
        <v>1</v>
      </c>
      <c r="EH63" s="10">
        <v>4</v>
      </c>
      <c r="EI63" s="10">
        <v>0</v>
      </c>
      <c r="EJ63" s="12">
        <v>64</v>
      </c>
      <c r="EK63" s="12">
        <v>0</v>
      </c>
      <c r="EL63" s="12">
        <v>0</v>
      </c>
      <c r="EM63" s="11">
        <v>20</v>
      </c>
      <c r="EN63" s="11">
        <v>1</v>
      </c>
      <c r="EO63" s="11">
        <v>18</v>
      </c>
      <c r="EP63" s="11">
        <v>6</v>
      </c>
      <c r="EQ63" s="11">
        <v>30</v>
      </c>
      <c r="ER63" s="11">
        <v>5</v>
      </c>
      <c r="ES63" s="11">
        <v>1</v>
      </c>
      <c r="ET63" s="10">
        <v>0</v>
      </c>
      <c r="EU63" s="10">
        <v>0</v>
      </c>
      <c r="EV63" s="10">
        <v>10</v>
      </c>
      <c r="EW63" s="10">
        <v>14</v>
      </c>
      <c r="EX63" s="12">
        <v>8</v>
      </c>
      <c r="EY63" s="12">
        <v>4</v>
      </c>
      <c r="EZ63" s="12">
        <v>1</v>
      </c>
      <c r="FA63" s="11">
        <v>8</v>
      </c>
      <c r="FB63" s="11">
        <v>2</v>
      </c>
      <c r="FC63" s="11">
        <v>57</v>
      </c>
      <c r="FD63" s="11">
        <v>0</v>
      </c>
      <c r="FE63" s="11">
        <v>3</v>
      </c>
      <c r="FF63" s="11">
        <v>11</v>
      </c>
      <c r="FG63" s="11">
        <v>0</v>
      </c>
      <c r="FH63" s="10">
        <v>0</v>
      </c>
      <c r="FI63" s="10">
        <v>0</v>
      </c>
      <c r="FJ63" s="10">
        <v>70</v>
      </c>
      <c r="FK63" s="10">
        <v>581</v>
      </c>
      <c r="FL63" s="12">
        <v>2</v>
      </c>
      <c r="FM63" s="12">
        <v>0</v>
      </c>
      <c r="FN63" s="12">
        <v>0</v>
      </c>
      <c r="FO63" s="11">
        <v>0</v>
      </c>
      <c r="FP63" s="11">
        <v>0</v>
      </c>
      <c r="FQ63" s="11">
        <v>4</v>
      </c>
      <c r="FR63" s="11">
        <v>0</v>
      </c>
      <c r="FS63" s="11">
        <v>0</v>
      </c>
      <c r="FT63" s="11">
        <v>0</v>
      </c>
      <c r="FU63" s="11">
        <v>0</v>
      </c>
      <c r="FV63" s="11">
        <v>0</v>
      </c>
      <c r="FW63" s="11">
        <v>0</v>
      </c>
      <c r="FX63" s="11">
        <v>0</v>
      </c>
      <c r="FY63" s="11">
        <v>0</v>
      </c>
      <c r="FZ63" s="11">
        <v>0</v>
      </c>
      <c r="GA63" s="11">
        <v>0</v>
      </c>
      <c r="GB63" s="11">
        <v>0</v>
      </c>
      <c r="GC63" s="11">
        <v>2</v>
      </c>
      <c r="GD63" s="11">
        <v>0</v>
      </c>
      <c r="GE63" s="11">
        <v>0</v>
      </c>
      <c r="GF63" s="11">
        <v>0</v>
      </c>
      <c r="GG63" s="11">
        <v>0</v>
      </c>
      <c r="GH63" s="11">
        <v>0</v>
      </c>
      <c r="GI63" s="11">
        <v>1</v>
      </c>
      <c r="GJ63" s="10">
        <v>3</v>
      </c>
      <c r="GK63" s="10">
        <v>0</v>
      </c>
      <c r="GL63" s="10">
        <v>1</v>
      </c>
      <c r="GM63" s="10">
        <v>0</v>
      </c>
      <c r="GN63" s="12">
        <v>0</v>
      </c>
      <c r="GO63" s="12">
        <v>0</v>
      </c>
      <c r="GP63" s="12">
        <v>0</v>
      </c>
      <c r="GQ63" s="11">
        <v>2</v>
      </c>
      <c r="GR63" s="11">
        <v>15</v>
      </c>
      <c r="GS63" s="11">
        <v>34</v>
      </c>
      <c r="GT63" s="11">
        <v>1</v>
      </c>
      <c r="GU63" s="11">
        <v>0</v>
      </c>
      <c r="GV63" s="11">
        <v>1</v>
      </c>
      <c r="GW63" s="11">
        <v>0</v>
      </c>
      <c r="GX63" s="11">
        <v>72</v>
      </c>
      <c r="GY63" s="11">
        <v>0</v>
      </c>
      <c r="GZ63" s="11">
        <v>0</v>
      </c>
      <c r="HA63" s="11">
        <v>5</v>
      </c>
      <c r="HB63" s="11">
        <v>0</v>
      </c>
      <c r="HC63" s="11">
        <v>1</v>
      </c>
      <c r="HD63" s="11">
        <v>2</v>
      </c>
      <c r="HE63" s="10">
        <v>7</v>
      </c>
      <c r="HF63" s="10">
        <v>3</v>
      </c>
      <c r="HG63" s="10">
        <v>0</v>
      </c>
      <c r="HH63" s="10">
        <v>0</v>
      </c>
      <c r="HI63" s="12">
        <v>1</v>
      </c>
      <c r="HJ63" s="12">
        <v>11</v>
      </c>
      <c r="HK63" s="12">
        <v>11</v>
      </c>
      <c r="HL63" s="11">
        <v>1</v>
      </c>
      <c r="HM63" s="11">
        <v>3</v>
      </c>
      <c r="HN63" s="11">
        <v>3</v>
      </c>
      <c r="HO63" s="11">
        <v>7</v>
      </c>
      <c r="HP63" s="11">
        <v>6</v>
      </c>
      <c r="HQ63" s="11">
        <v>41</v>
      </c>
      <c r="HR63" s="11">
        <v>1</v>
      </c>
      <c r="HS63" s="10">
        <v>2</v>
      </c>
      <c r="HT63" s="10">
        <v>3</v>
      </c>
      <c r="HU63" s="10">
        <v>3</v>
      </c>
      <c r="HV63" s="10">
        <v>1</v>
      </c>
      <c r="HW63" s="12">
        <v>2</v>
      </c>
      <c r="HX63" s="12">
        <v>38</v>
      </c>
      <c r="HY63" s="12">
        <v>260</v>
      </c>
    </row>
    <row r="64" spans="1:233" x14ac:dyDescent="0.2">
      <c r="A64" s="24">
        <v>35</v>
      </c>
      <c r="B64" s="8">
        <v>43943</v>
      </c>
      <c r="C64" s="11">
        <v>65</v>
      </c>
      <c r="D64" s="11">
        <v>0</v>
      </c>
      <c r="E64" s="11">
        <v>0</v>
      </c>
      <c r="F64" s="11">
        <v>0</v>
      </c>
      <c r="G64" s="11">
        <v>1</v>
      </c>
      <c r="H64" s="11">
        <v>28</v>
      </c>
      <c r="I64" s="11">
        <v>0</v>
      </c>
      <c r="J64" s="11">
        <v>0</v>
      </c>
      <c r="K64" s="11">
        <v>0</v>
      </c>
      <c r="L64" s="11">
        <v>0</v>
      </c>
      <c r="M64" s="11">
        <v>9</v>
      </c>
      <c r="N64" s="11">
        <v>2</v>
      </c>
      <c r="O64" s="11">
        <v>1</v>
      </c>
      <c r="P64" s="11">
        <v>5</v>
      </c>
      <c r="Q64" s="11">
        <v>0</v>
      </c>
      <c r="R64" s="11">
        <v>0</v>
      </c>
      <c r="S64" s="11">
        <v>1</v>
      </c>
      <c r="T64" s="11">
        <v>1</v>
      </c>
      <c r="U64" s="11">
        <v>7</v>
      </c>
      <c r="V64" s="11">
        <v>0</v>
      </c>
      <c r="W64" s="11">
        <v>6</v>
      </c>
      <c r="X64" s="10">
        <v>1</v>
      </c>
      <c r="Y64" s="10">
        <v>0</v>
      </c>
      <c r="Z64" s="10">
        <v>1</v>
      </c>
      <c r="AA64" s="10">
        <v>24</v>
      </c>
      <c r="AB64" s="12">
        <v>0</v>
      </c>
      <c r="AC64" s="12">
        <v>0</v>
      </c>
      <c r="AD64" s="12">
        <v>1</v>
      </c>
      <c r="AE64" s="11">
        <v>0</v>
      </c>
      <c r="AF64" s="11">
        <v>2</v>
      </c>
      <c r="AG64" s="11">
        <v>0</v>
      </c>
      <c r="AH64" s="11">
        <v>89</v>
      </c>
      <c r="AI64" s="11">
        <v>244</v>
      </c>
      <c r="AJ64" s="11">
        <v>1401</v>
      </c>
      <c r="AK64" s="11">
        <v>24</v>
      </c>
      <c r="AL64" s="10">
        <v>4</v>
      </c>
      <c r="AM64" s="10">
        <v>33</v>
      </c>
      <c r="AN64" s="10">
        <v>3</v>
      </c>
      <c r="AO64" s="10">
        <v>547</v>
      </c>
      <c r="AP64" s="12">
        <v>0</v>
      </c>
      <c r="AQ64" s="12">
        <v>4</v>
      </c>
      <c r="AR64" s="12">
        <v>162</v>
      </c>
      <c r="AS64" s="11">
        <v>1</v>
      </c>
      <c r="AT64" s="11">
        <v>109</v>
      </c>
      <c r="AU64" s="11">
        <v>97</v>
      </c>
      <c r="AV64" s="11">
        <v>388</v>
      </c>
      <c r="AW64" s="11">
        <v>79</v>
      </c>
      <c r="AX64" s="11">
        <v>13</v>
      </c>
      <c r="AY64" s="11">
        <v>3</v>
      </c>
      <c r="AZ64" s="10">
        <v>37</v>
      </c>
      <c r="BA64" s="10">
        <v>175</v>
      </c>
      <c r="BB64" s="10">
        <v>141</v>
      </c>
      <c r="BC64" s="10">
        <v>21</v>
      </c>
      <c r="BD64" s="12">
        <v>132</v>
      </c>
      <c r="BE64" s="12">
        <v>39</v>
      </c>
      <c r="BF64" s="12">
        <v>54</v>
      </c>
      <c r="BG64" s="11">
        <v>134</v>
      </c>
      <c r="BH64" s="11">
        <v>694</v>
      </c>
      <c r="BI64" s="11">
        <v>17</v>
      </c>
      <c r="BJ64" s="11">
        <v>32</v>
      </c>
      <c r="BK64" s="11">
        <v>160</v>
      </c>
      <c r="BL64" s="11">
        <v>11</v>
      </c>
      <c r="BM64" s="11">
        <v>11</v>
      </c>
      <c r="BN64" s="10">
        <v>4</v>
      </c>
      <c r="BO64" s="10">
        <v>1013</v>
      </c>
      <c r="BP64" s="10">
        <v>5543</v>
      </c>
      <c r="BQ64" s="10">
        <v>134.30000000000001</v>
      </c>
      <c r="BR64" s="12">
        <v>10.8</v>
      </c>
      <c r="BS64" s="12">
        <v>4</v>
      </c>
      <c r="BT64" s="12">
        <v>17.399999999999999</v>
      </c>
      <c r="BU64" s="11">
        <v>4.5</v>
      </c>
      <c r="BV64" s="11">
        <v>183</v>
      </c>
      <c r="BW64" s="11">
        <v>0</v>
      </c>
      <c r="BX64" s="11">
        <v>4.3</v>
      </c>
      <c r="BY64" s="11">
        <v>67.5</v>
      </c>
      <c r="BZ64" s="11">
        <v>1.7</v>
      </c>
      <c r="CA64" s="11">
        <v>30.8</v>
      </c>
      <c r="CB64" s="10">
        <v>35.6</v>
      </c>
      <c r="CC64" s="10">
        <v>94.3</v>
      </c>
      <c r="CD64" s="10">
        <v>56</v>
      </c>
      <c r="CE64" s="10">
        <v>11.1</v>
      </c>
      <c r="CF64" s="12">
        <v>8.6</v>
      </c>
      <c r="CG64" s="12">
        <v>18.7</v>
      </c>
      <c r="CH64" s="12">
        <v>52.5</v>
      </c>
      <c r="CI64" s="11">
        <v>153</v>
      </c>
      <c r="CJ64" s="11">
        <v>18.7</v>
      </c>
      <c r="CK64" s="11">
        <v>20.7</v>
      </c>
      <c r="CL64" s="11">
        <v>17.600000000000001</v>
      </c>
      <c r="CM64" s="11">
        <v>17.7</v>
      </c>
      <c r="CN64" s="11">
        <v>88.2</v>
      </c>
      <c r="CO64" s="11">
        <v>66.400000000000006</v>
      </c>
      <c r="CP64" s="10">
        <v>29.7</v>
      </c>
      <c r="CQ64" s="10">
        <v>18.100000000000001</v>
      </c>
      <c r="CR64" s="10">
        <v>91.8</v>
      </c>
      <c r="CS64" s="10">
        <v>5.8</v>
      </c>
      <c r="CT64" s="12">
        <v>12.8</v>
      </c>
      <c r="CU64" s="12">
        <v>7.4</v>
      </c>
      <c r="CV64" s="12">
        <v>34.9</v>
      </c>
      <c r="CW64" s="11">
        <v>53.1</v>
      </c>
      <c r="CX64" s="61">
        <v>0.22</v>
      </c>
      <c r="CY64" s="61">
        <v>0.25</v>
      </c>
      <c r="CZ64" s="61">
        <v>0.25</v>
      </c>
      <c r="DA64" s="61">
        <v>0.28999999999999998</v>
      </c>
      <c r="DB64" s="61">
        <v>0.38</v>
      </c>
      <c r="DC64" s="61">
        <v>0.42</v>
      </c>
      <c r="DD64" s="62">
        <v>0</v>
      </c>
      <c r="DE64" s="62">
        <v>0.22</v>
      </c>
      <c r="DF64" s="62">
        <v>0.5</v>
      </c>
      <c r="DG64" s="62">
        <v>0.25</v>
      </c>
      <c r="DH64" s="62">
        <v>0.16</v>
      </c>
      <c r="DI64" s="62">
        <v>0.23</v>
      </c>
      <c r="DJ64" s="62">
        <v>0.34</v>
      </c>
      <c r="DK64" s="61">
        <v>0.26</v>
      </c>
      <c r="DL64" s="61">
        <v>0.28000000000000003</v>
      </c>
      <c r="DM64" s="61">
        <v>0.38</v>
      </c>
      <c r="DN64" s="61">
        <v>0.16</v>
      </c>
      <c r="DO64" s="61">
        <v>0.34</v>
      </c>
      <c r="DP64" s="61">
        <v>0.45</v>
      </c>
      <c r="DQ64" s="61">
        <v>0.34</v>
      </c>
      <c r="DR64" s="62">
        <v>0.33</v>
      </c>
      <c r="DS64" s="62">
        <v>0.21</v>
      </c>
      <c r="DT64" s="62">
        <v>0.19</v>
      </c>
      <c r="DU64" s="62">
        <v>0.35</v>
      </c>
      <c r="DV64" s="62">
        <v>0.36</v>
      </c>
      <c r="DW64" s="62">
        <v>0.4</v>
      </c>
      <c r="DX64" s="62">
        <v>0.35</v>
      </c>
      <c r="DY64" s="61">
        <v>0.39</v>
      </c>
      <c r="DZ64" s="61">
        <v>0.48</v>
      </c>
      <c r="EA64" s="61">
        <v>0.44</v>
      </c>
      <c r="EB64" s="61">
        <v>1.33</v>
      </c>
      <c r="EC64" s="61">
        <v>0.28000000000000003</v>
      </c>
      <c r="ED64" s="61">
        <v>0.28999999999999998</v>
      </c>
      <c r="EE64" s="11">
        <v>268</v>
      </c>
      <c r="EF64" s="10">
        <v>1</v>
      </c>
      <c r="EG64" s="10">
        <v>1</v>
      </c>
      <c r="EH64" s="10">
        <v>4</v>
      </c>
      <c r="EI64" s="10">
        <v>1</v>
      </c>
      <c r="EJ64" s="12">
        <v>68</v>
      </c>
      <c r="EK64" s="12">
        <v>0</v>
      </c>
      <c r="EL64" s="12">
        <v>0</v>
      </c>
      <c r="EM64" s="11">
        <v>21</v>
      </c>
      <c r="EN64" s="11">
        <v>1</v>
      </c>
      <c r="EO64" s="11">
        <v>22</v>
      </c>
      <c r="EP64" s="11">
        <v>7</v>
      </c>
      <c r="EQ64" s="11">
        <v>31</v>
      </c>
      <c r="ER64" s="11">
        <v>5</v>
      </c>
      <c r="ES64" s="11">
        <v>1</v>
      </c>
      <c r="ET64" s="10">
        <v>0</v>
      </c>
      <c r="EU64" s="10">
        <v>1</v>
      </c>
      <c r="EV64" s="10">
        <v>10</v>
      </c>
      <c r="EW64" s="10">
        <v>16</v>
      </c>
      <c r="EX64" s="12">
        <v>8</v>
      </c>
      <c r="EY64" s="12">
        <v>6</v>
      </c>
      <c r="EZ64" s="12">
        <v>1</v>
      </c>
      <c r="FA64" s="11">
        <v>8</v>
      </c>
      <c r="FB64" s="11">
        <v>3</v>
      </c>
      <c r="FC64" s="11">
        <v>75</v>
      </c>
      <c r="FD64" s="11">
        <v>0</v>
      </c>
      <c r="FE64" s="11">
        <v>3</v>
      </c>
      <c r="FF64" s="11">
        <v>12</v>
      </c>
      <c r="FG64" s="11">
        <v>0</v>
      </c>
      <c r="FH64" s="10">
        <v>0</v>
      </c>
      <c r="FI64" s="10">
        <v>0</v>
      </c>
      <c r="FJ64" s="10">
        <v>100</v>
      </c>
      <c r="FK64" s="10">
        <v>674</v>
      </c>
      <c r="FL64" s="12">
        <v>1</v>
      </c>
      <c r="FM64" s="12">
        <v>0</v>
      </c>
      <c r="FN64" s="12">
        <v>0</v>
      </c>
      <c r="FO64" s="11">
        <v>0</v>
      </c>
      <c r="FP64" s="11">
        <v>0</v>
      </c>
      <c r="FQ64" s="11">
        <v>1</v>
      </c>
      <c r="FR64" s="11">
        <v>0</v>
      </c>
      <c r="FS64" s="11">
        <v>0</v>
      </c>
      <c r="FT64" s="11">
        <v>0</v>
      </c>
      <c r="FU64" s="11">
        <v>0</v>
      </c>
      <c r="FV64" s="11">
        <v>0</v>
      </c>
      <c r="FW64" s="11">
        <v>0</v>
      </c>
      <c r="FX64" s="11">
        <v>0</v>
      </c>
      <c r="FY64" s="11">
        <v>0</v>
      </c>
      <c r="FZ64" s="11">
        <v>0</v>
      </c>
      <c r="GA64" s="11">
        <v>0</v>
      </c>
      <c r="GB64" s="11">
        <v>0</v>
      </c>
      <c r="GC64" s="11">
        <v>0</v>
      </c>
      <c r="GD64" s="11">
        <v>0</v>
      </c>
      <c r="GE64" s="11">
        <v>0</v>
      </c>
      <c r="GF64" s="11">
        <v>0</v>
      </c>
      <c r="GG64" s="11">
        <v>0</v>
      </c>
      <c r="GH64" s="11">
        <v>0</v>
      </c>
      <c r="GI64" s="11">
        <v>0</v>
      </c>
      <c r="GJ64" s="10">
        <v>2</v>
      </c>
      <c r="GK64" s="10">
        <v>0</v>
      </c>
      <c r="GL64" s="10">
        <v>0</v>
      </c>
      <c r="GM64" s="10">
        <v>0</v>
      </c>
      <c r="GN64" s="12">
        <v>0</v>
      </c>
      <c r="GO64" s="12">
        <v>0</v>
      </c>
      <c r="GP64" s="12">
        <v>1</v>
      </c>
      <c r="GQ64" s="11">
        <v>0</v>
      </c>
      <c r="GR64" s="11">
        <v>5</v>
      </c>
      <c r="GS64" s="11">
        <v>35</v>
      </c>
      <c r="GT64" s="11">
        <v>1</v>
      </c>
      <c r="GU64" s="11">
        <v>0</v>
      </c>
      <c r="GV64" s="11">
        <v>1</v>
      </c>
      <c r="GW64" s="11">
        <v>0</v>
      </c>
      <c r="GX64" s="11">
        <v>73</v>
      </c>
      <c r="GY64" s="11">
        <v>0</v>
      </c>
      <c r="GZ64" s="11">
        <v>0</v>
      </c>
      <c r="HA64" s="11">
        <v>5</v>
      </c>
      <c r="HB64" s="11">
        <v>0</v>
      </c>
      <c r="HC64" s="11">
        <v>1</v>
      </c>
      <c r="HD64" s="11">
        <v>2</v>
      </c>
      <c r="HE64" s="10">
        <v>7</v>
      </c>
      <c r="HF64" s="10">
        <v>3</v>
      </c>
      <c r="HG64" s="10">
        <v>0</v>
      </c>
      <c r="HH64" s="10">
        <v>0</v>
      </c>
      <c r="HI64" s="12">
        <v>1</v>
      </c>
      <c r="HJ64" s="12">
        <v>11</v>
      </c>
      <c r="HK64" s="12">
        <v>11</v>
      </c>
      <c r="HL64" s="11">
        <v>1</v>
      </c>
      <c r="HM64" s="11">
        <v>3</v>
      </c>
      <c r="HN64" s="11">
        <v>3</v>
      </c>
      <c r="HO64" s="11">
        <v>7</v>
      </c>
      <c r="HP64" s="11">
        <v>6</v>
      </c>
      <c r="HQ64" s="11">
        <v>43</v>
      </c>
      <c r="HR64" s="11">
        <v>1</v>
      </c>
      <c r="HS64" s="10">
        <v>2</v>
      </c>
      <c r="HT64" s="10">
        <v>3</v>
      </c>
      <c r="HU64" s="10">
        <v>3</v>
      </c>
      <c r="HV64" s="10">
        <v>2</v>
      </c>
      <c r="HW64" s="12">
        <v>2</v>
      </c>
      <c r="HX64" s="12">
        <v>38</v>
      </c>
      <c r="HY64" s="12">
        <v>265</v>
      </c>
    </row>
    <row r="65" spans="1:233" x14ac:dyDescent="0.2">
      <c r="A65" s="24">
        <v>36</v>
      </c>
      <c r="B65" s="8">
        <v>43944</v>
      </c>
      <c r="C65" s="11">
        <v>56</v>
      </c>
      <c r="D65" s="11">
        <v>1</v>
      </c>
      <c r="E65" s="11">
        <v>0</v>
      </c>
      <c r="F65" s="11">
        <v>2</v>
      </c>
      <c r="G65" s="11">
        <v>10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26</v>
      </c>
      <c r="P65" s="11">
        <v>0</v>
      </c>
      <c r="Q65" s="11">
        <v>0</v>
      </c>
      <c r="R65" s="11">
        <v>0</v>
      </c>
      <c r="S65" s="11">
        <v>0</v>
      </c>
      <c r="T65" s="11">
        <v>10</v>
      </c>
      <c r="U65" s="11">
        <v>4</v>
      </c>
      <c r="V65" s="11">
        <v>0</v>
      </c>
      <c r="W65" s="11">
        <v>6</v>
      </c>
      <c r="X65" s="10">
        <v>4</v>
      </c>
      <c r="Y65" s="10">
        <v>2</v>
      </c>
      <c r="Z65" s="10">
        <v>4</v>
      </c>
      <c r="AA65" s="10">
        <v>25</v>
      </c>
      <c r="AB65" s="12">
        <v>7</v>
      </c>
      <c r="AC65" s="12">
        <v>0</v>
      </c>
      <c r="AD65" s="12">
        <v>2</v>
      </c>
      <c r="AE65" s="11">
        <v>2</v>
      </c>
      <c r="AF65" s="11">
        <v>0</v>
      </c>
      <c r="AG65" s="11">
        <v>0</v>
      </c>
      <c r="AH65" s="11">
        <v>44</v>
      </c>
      <c r="AI65" s="11">
        <v>206</v>
      </c>
      <c r="AJ65" s="11">
        <v>1457</v>
      </c>
      <c r="AK65" s="11">
        <v>25</v>
      </c>
      <c r="AL65" s="10">
        <v>4</v>
      </c>
      <c r="AM65" s="10">
        <v>35</v>
      </c>
      <c r="AN65" s="10">
        <v>3</v>
      </c>
      <c r="AO65" s="10">
        <v>557</v>
      </c>
      <c r="AP65" s="12">
        <v>1</v>
      </c>
      <c r="AQ65" s="12">
        <v>4</v>
      </c>
      <c r="AR65" s="12">
        <v>162</v>
      </c>
      <c r="AS65" s="11">
        <v>1</v>
      </c>
      <c r="AT65" s="11">
        <v>109</v>
      </c>
      <c r="AU65" s="11">
        <v>97</v>
      </c>
      <c r="AV65" s="11">
        <v>414</v>
      </c>
      <c r="AW65" s="11">
        <v>79</v>
      </c>
      <c r="AX65" s="11">
        <v>13</v>
      </c>
      <c r="AY65" s="11">
        <v>3</v>
      </c>
      <c r="AZ65" s="10">
        <v>37</v>
      </c>
      <c r="BA65" s="10">
        <v>185</v>
      </c>
      <c r="BB65" s="10">
        <v>145</v>
      </c>
      <c r="BC65" s="10">
        <v>21</v>
      </c>
      <c r="BD65" s="12">
        <v>138</v>
      </c>
      <c r="BE65" s="12">
        <v>43</v>
      </c>
      <c r="BF65" s="12">
        <v>56</v>
      </c>
      <c r="BG65" s="11">
        <v>138</v>
      </c>
      <c r="BH65" s="11">
        <v>719</v>
      </c>
      <c r="BI65" s="11">
        <v>24</v>
      </c>
      <c r="BJ65" s="11">
        <v>32</v>
      </c>
      <c r="BK65" s="11">
        <v>162</v>
      </c>
      <c r="BL65" s="11">
        <v>13</v>
      </c>
      <c r="BM65" s="11">
        <v>11</v>
      </c>
      <c r="BN65" s="10">
        <v>4</v>
      </c>
      <c r="BO65" s="10">
        <v>1057</v>
      </c>
      <c r="BP65" s="10">
        <v>5749</v>
      </c>
      <c r="BQ65" s="10">
        <v>139.66999999999999</v>
      </c>
      <c r="BR65" s="12">
        <v>11.25</v>
      </c>
      <c r="BS65" s="12">
        <v>3.96</v>
      </c>
      <c r="BT65" s="12">
        <v>18.5</v>
      </c>
      <c r="BU65" s="11">
        <v>4.51</v>
      </c>
      <c r="BV65" s="11">
        <v>186.34</v>
      </c>
      <c r="BW65" s="11">
        <v>1.58</v>
      </c>
      <c r="BX65" s="11">
        <v>4.28</v>
      </c>
      <c r="BY65" s="11">
        <v>67.540000000000006</v>
      </c>
      <c r="BZ65" s="11">
        <v>1.71</v>
      </c>
      <c r="CA65" s="11">
        <v>30.84</v>
      </c>
      <c r="CB65" s="10">
        <v>35.58</v>
      </c>
      <c r="CC65" s="10">
        <v>100.66</v>
      </c>
      <c r="CD65" s="10">
        <v>55.99</v>
      </c>
      <c r="CE65" s="10">
        <v>11.09</v>
      </c>
      <c r="CF65" s="12">
        <v>8.57</v>
      </c>
      <c r="CG65" s="12">
        <v>18.739999999999998</v>
      </c>
      <c r="CH65" s="12">
        <v>55.52</v>
      </c>
      <c r="CI65" s="11">
        <v>157.36000000000001</v>
      </c>
      <c r="CJ65" s="12">
        <v>18.72</v>
      </c>
      <c r="CK65" s="12">
        <v>21.65</v>
      </c>
      <c r="CL65" s="12">
        <v>19.39</v>
      </c>
      <c r="CM65" s="11">
        <v>18.36</v>
      </c>
      <c r="CN65" s="11">
        <v>90.8</v>
      </c>
      <c r="CO65" s="11">
        <v>68.790000000000006</v>
      </c>
      <c r="CP65" s="10">
        <v>41.91</v>
      </c>
      <c r="CQ65" s="10">
        <v>18.11</v>
      </c>
      <c r="CR65" s="10">
        <v>92.95</v>
      </c>
      <c r="CS65" s="10">
        <v>6.81</v>
      </c>
      <c r="CT65" s="12">
        <v>12.83</v>
      </c>
      <c r="CU65" s="12">
        <v>7.35</v>
      </c>
      <c r="CV65" s="12">
        <v>36.369999999999997</v>
      </c>
      <c r="CW65" s="11">
        <v>55.02</v>
      </c>
      <c r="CX65" s="61">
        <v>0.22800000000000001</v>
      </c>
      <c r="CY65" s="61">
        <v>0.26100000000000001</v>
      </c>
      <c r="CZ65" s="61">
        <v>0.23499999999999999</v>
      </c>
      <c r="DA65" s="61">
        <v>0.26200000000000001</v>
      </c>
      <c r="DB65" s="61">
        <v>0.33300000000000002</v>
      </c>
      <c r="DC65" s="61">
        <v>0.39200000000000002</v>
      </c>
      <c r="DD65" s="62">
        <v>0</v>
      </c>
      <c r="DE65" s="62">
        <v>0.222</v>
      </c>
      <c r="DF65" s="62">
        <v>0.48799999999999999</v>
      </c>
      <c r="DG65" s="62">
        <v>0.25</v>
      </c>
      <c r="DH65" s="62">
        <v>0.152</v>
      </c>
      <c r="DI65" s="62">
        <v>0.222</v>
      </c>
      <c r="DJ65" s="62">
        <v>0.33900000000000002</v>
      </c>
      <c r="DK65" s="61">
        <v>0.22900000000000001</v>
      </c>
      <c r="DL65" s="61">
        <v>0.255</v>
      </c>
      <c r="DM65" s="61">
        <v>0.375</v>
      </c>
      <c r="DN65" s="61">
        <v>0.16</v>
      </c>
      <c r="DO65" s="61">
        <v>0.33500000000000002</v>
      </c>
      <c r="DP65" s="61">
        <v>0.438</v>
      </c>
      <c r="DQ65" s="61">
        <v>0.34100000000000003</v>
      </c>
      <c r="DR65" s="62">
        <v>0.32500000000000001</v>
      </c>
      <c r="DS65" s="62">
        <v>0.20399999999999999</v>
      </c>
      <c r="DT65" s="62">
        <v>0.19500000000000001</v>
      </c>
      <c r="DU65" s="62">
        <v>0.34899999999999998</v>
      </c>
      <c r="DV65" s="62">
        <v>0.35799999999999998</v>
      </c>
      <c r="DW65" s="62">
        <v>0.34799999999999998</v>
      </c>
      <c r="DX65" s="62">
        <v>0.32600000000000001</v>
      </c>
      <c r="DY65" s="61">
        <v>0.38</v>
      </c>
      <c r="DZ65" s="61">
        <v>0.5</v>
      </c>
      <c r="EA65" s="61">
        <v>0.42299999999999999</v>
      </c>
      <c r="EB65" s="61">
        <v>1.333</v>
      </c>
      <c r="EC65" s="61">
        <v>0.27600000000000002</v>
      </c>
      <c r="ED65" s="61">
        <v>0.28599999999999998</v>
      </c>
      <c r="EE65" s="11">
        <v>305</v>
      </c>
      <c r="EF65" s="10">
        <v>1</v>
      </c>
      <c r="EG65" s="10">
        <v>1</v>
      </c>
      <c r="EH65" s="10">
        <v>5</v>
      </c>
      <c r="EI65" s="10">
        <v>1</v>
      </c>
      <c r="EJ65" s="12">
        <v>72</v>
      </c>
      <c r="EK65" s="12">
        <v>0</v>
      </c>
      <c r="EL65" s="12">
        <v>0</v>
      </c>
      <c r="EM65" s="11">
        <v>22</v>
      </c>
      <c r="EN65" s="11">
        <v>1</v>
      </c>
      <c r="EO65" s="11">
        <v>23</v>
      </c>
      <c r="EP65" s="11">
        <v>8</v>
      </c>
      <c r="EQ65" s="11">
        <v>36</v>
      </c>
      <c r="ER65" s="11">
        <v>5</v>
      </c>
      <c r="ES65" s="11">
        <v>2</v>
      </c>
      <c r="ET65" s="10">
        <v>0</v>
      </c>
      <c r="EU65" s="10">
        <v>2</v>
      </c>
      <c r="EV65" s="10">
        <v>12</v>
      </c>
      <c r="EW65" s="10">
        <v>17</v>
      </c>
      <c r="EX65" s="12">
        <v>8</v>
      </c>
      <c r="EY65" s="12">
        <v>6</v>
      </c>
      <c r="EZ65" s="12">
        <v>1</v>
      </c>
      <c r="FA65" s="11">
        <v>8</v>
      </c>
      <c r="FB65" s="11">
        <v>3</v>
      </c>
      <c r="FC65" s="11">
        <v>84</v>
      </c>
      <c r="FD65" s="11">
        <v>0</v>
      </c>
      <c r="FE65" s="11">
        <v>3</v>
      </c>
      <c r="FF65" s="11">
        <v>12</v>
      </c>
      <c r="FG65" s="11">
        <v>0</v>
      </c>
      <c r="FH65" s="10">
        <v>0</v>
      </c>
      <c r="FI65" s="10">
        <v>0</v>
      </c>
      <c r="FJ65" s="10">
        <v>125</v>
      </c>
      <c r="FK65" s="10">
        <v>763</v>
      </c>
      <c r="FL65" s="12">
        <v>0</v>
      </c>
      <c r="FM65" s="12">
        <v>0</v>
      </c>
      <c r="FN65" s="12">
        <v>0</v>
      </c>
      <c r="FO65" s="11">
        <v>0</v>
      </c>
      <c r="FP65" s="11">
        <v>0</v>
      </c>
      <c r="FQ65" s="11">
        <v>1</v>
      </c>
      <c r="FR65" s="11">
        <v>0</v>
      </c>
      <c r="FS65" s="11">
        <v>0</v>
      </c>
      <c r="FT65" s="11">
        <v>0</v>
      </c>
      <c r="FU65" s="11">
        <v>0</v>
      </c>
      <c r="FV65" s="11">
        <v>0</v>
      </c>
      <c r="FW65" s="11">
        <v>0</v>
      </c>
      <c r="FX65" s="11">
        <v>0</v>
      </c>
      <c r="FY65" s="11">
        <v>0</v>
      </c>
      <c r="FZ65" s="11">
        <v>0</v>
      </c>
      <c r="GA65" s="11">
        <v>0</v>
      </c>
      <c r="GB65" s="11">
        <v>0</v>
      </c>
      <c r="GC65" s="11">
        <v>0</v>
      </c>
      <c r="GD65" s="11">
        <v>0</v>
      </c>
      <c r="GE65" s="11">
        <v>0</v>
      </c>
      <c r="GF65" s="11">
        <v>1</v>
      </c>
      <c r="GG65" s="11">
        <v>0</v>
      </c>
      <c r="GH65" s="11">
        <v>0</v>
      </c>
      <c r="GI65" s="11">
        <v>0</v>
      </c>
      <c r="GJ65" s="10">
        <v>0</v>
      </c>
      <c r="GK65" s="10">
        <v>0</v>
      </c>
      <c r="GL65" s="10">
        <v>0</v>
      </c>
      <c r="GM65" s="10">
        <v>0</v>
      </c>
      <c r="GN65" s="12">
        <v>0</v>
      </c>
      <c r="GO65" s="12">
        <v>0</v>
      </c>
      <c r="GP65" s="12">
        <v>0</v>
      </c>
      <c r="GQ65" s="11">
        <v>0</v>
      </c>
      <c r="GR65" s="11">
        <v>2</v>
      </c>
      <c r="GS65" s="11">
        <v>35</v>
      </c>
      <c r="GT65" s="11">
        <v>1</v>
      </c>
      <c r="GU65" s="11">
        <v>0</v>
      </c>
      <c r="GV65" s="11">
        <v>1</v>
      </c>
      <c r="GW65" s="11">
        <v>0</v>
      </c>
      <c r="GX65" s="11">
        <v>74</v>
      </c>
      <c r="GY65" s="11">
        <v>0</v>
      </c>
      <c r="GZ65" s="11">
        <v>0</v>
      </c>
      <c r="HA65" s="11">
        <v>5</v>
      </c>
      <c r="HB65" s="11">
        <v>0</v>
      </c>
      <c r="HC65" s="11">
        <v>1</v>
      </c>
      <c r="HD65" s="11">
        <v>2</v>
      </c>
      <c r="HE65" s="10">
        <v>7</v>
      </c>
      <c r="HF65" s="10">
        <v>3</v>
      </c>
      <c r="HG65" s="10">
        <v>0</v>
      </c>
      <c r="HH65" s="10">
        <v>0</v>
      </c>
      <c r="HI65" s="12">
        <v>1</v>
      </c>
      <c r="HJ65" s="12">
        <v>11</v>
      </c>
      <c r="HK65" s="12">
        <v>11</v>
      </c>
      <c r="HL65" s="11">
        <v>1</v>
      </c>
      <c r="HM65" s="11">
        <v>4</v>
      </c>
      <c r="HN65" s="11">
        <v>3</v>
      </c>
      <c r="HO65" s="11">
        <v>7</v>
      </c>
      <c r="HP65" s="11">
        <v>6</v>
      </c>
      <c r="HQ65" s="11">
        <v>43</v>
      </c>
      <c r="HR65" s="11">
        <v>1</v>
      </c>
      <c r="HS65" s="10">
        <v>2</v>
      </c>
      <c r="HT65" s="10">
        <v>3</v>
      </c>
      <c r="HU65" s="10">
        <v>3</v>
      </c>
      <c r="HV65" s="10">
        <v>2</v>
      </c>
      <c r="HW65" s="12">
        <v>2</v>
      </c>
      <c r="HX65" s="12">
        <v>38</v>
      </c>
      <c r="HY65" s="12">
        <v>267</v>
      </c>
    </row>
    <row r="66" spans="1:233" x14ac:dyDescent="0.2">
      <c r="A66" s="24">
        <v>37</v>
      </c>
      <c r="B66" s="8">
        <v>43945</v>
      </c>
      <c r="C66" s="11">
        <v>26</v>
      </c>
      <c r="D66" s="11">
        <v>3</v>
      </c>
      <c r="E66" s="11">
        <v>1</v>
      </c>
      <c r="F66" s="11">
        <v>0</v>
      </c>
      <c r="G66" s="11">
        <v>0</v>
      </c>
      <c r="H66" s="11">
        <v>7</v>
      </c>
      <c r="I66" s="11">
        <v>1</v>
      </c>
      <c r="J66" s="11">
        <v>0</v>
      </c>
      <c r="K66" s="11">
        <v>1</v>
      </c>
      <c r="L66" s="11">
        <v>0</v>
      </c>
      <c r="M66" s="11">
        <v>4</v>
      </c>
      <c r="N66" s="11">
        <v>4</v>
      </c>
      <c r="O66" s="11">
        <v>8</v>
      </c>
      <c r="P66" s="11">
        <v>4</v>
      </c>
      <c r="Q66" s="11">
        <v>4</v>
      </c>
      <c r="R66" s="11">
        <v>0</v>
      </c>
      <c r="S66" s="11">
        <v>3</v>
      </c>
      <c r="T66" s="11">
        <v>5</v>
      </c>
      <c r="U66" s="11">
        <v>2</v>
      </c>
      <c r="V66" s="11">
        <v>1</v>
      </c>
      <c r="W66" s="11">
        <v>9</v>
      </c>
      <c r="X66" s="10">
        <v>9</v>
      </c>
      <c r="Y66" s="10">
        <v>4</v>
      </c>
      <c r="Z66" s="10">
        <v>2</v>
      </c>
      <c r="AA66" s="10">
        <v>20</v>
      </c>
      <c r="AB66" s="12">
        <v>0</v>
      </c>
      <c r="AC66" s="12">
        <v>0</v>
      </c>
      <c r="AD66" s="12">
        <v>2</v>
      </c>
      <c r="AE66" s="11">
        <v>0</v>
      </c>
      <c r="AF66" s="11">
        <v>0</v>
      </c>
      <c r="AG66" s="11">
        <v>0</v>
      </c>
      <c r="AH66" s="11">
        <v>38</v>
      </c>
      <c r="AI66" s="11">
        <v>158</v>
      </c>
      <c r="AJ66" s="11">
        <v>1571</v>
      </c>
      <c r="AK66" s="11">
        <v>34</v>
      </c>
      <c r="AL66" s="10">
        <v>5</v>
      </c>
      <c r="AM66" s="10">
        <v>35</v>
      </c>
      <c r="AN66" s="10">
        <v>3</v>
      </c>
      <c r="AO66" s="10">
        <v>594</v>
      </c>
      <c r="AP66" s="12">
        <v>2</v>
      </c>
      <c r="AQ66" s="12">
        <v>5</v>
      </c>
      <c r="AR66" s="12">
        <v>187</v>
      </c>
      <c r="AS66" s="11">
        <v>1</v>
      </c>
      <c r="AT66" s="11">
        <v>114</v>
      </c>
      <c r="AU66" s="11">
        <v>111</v>
      </c>
      <c r="AV66" s="11">
        <v>435</v>
      </c>
      <c r="AW66" s="11">
        <v>86</v>
      </c>
      <c r="AX66" s="11">
        <v>17</v>
      </c>
      <c r="AY66" s="11">
        <v>3</v>
      </c>
      <c r="AZ66" s="10">
        <v>43</v>
      </c>
      <c r="BA66" s="10">
        <v>198</v>
      </c>
      <c r="BB66" s="10">
        <v>154</v>
      </c>
      <c r="BC66" s="10">
        <v>22</v>
      </c>
      <c r="BD66" s="12">
        <v>165</v>
      </c>
      <c r="BE66" s="12">
        <v>53</v>
      </c>
      <c r="BF66" s="12">
        <v>62</v>
      </c>
      <c r="BG66" s="11">
        <v>166</v>
      </c>
      <c r="BH66" s="11">
        <v>785</v>
      </c>
      <c r="BI66" s="11">
        <v>25</v>
      </c>
      <c r="BJ66" s="11">
        <v>37</v>
      </c>
      <c r="BK66" s="11">
        <v>175</v>
      </c>
      <c r="BL66" s="11">
        <v>15</v>
      </c>
      <c r="BM66" s="11">
        <v>12</v>
      </c>
      <c r="BN66" s="10">
        <v>5</v>
      </c>
      <c r="BO66" s="10">
        <v>1173</v>
      </c>
      <c r="BP66" s="10">
        <v>6293</v>
      </c>
      <c r="BQ66" s="10">
        <v>150.6</v>
      </c>
      <c r="BR66" s="12">
        <v>15.3</v>
      </c>
      <c r="BS66" s="12">
        <v>4.95</v>
      </c>
      <c r="BT66" s="12">
        <v>18.5</v>
      </c>
      <c r="BU66" s="11">
        <v>4.51</v>
      </c>
      <c r="BV66" s="11">
        <v>198.72</v>
      </c>
      <c r="BW66" s="11">
        <v>3.15</v>
      </c>
      <c r="BX66" s="11">
        <v>5.35</v>
      </c>
      <c r="BY66" s="11">
        <v>77.97</v>
      </c>
      <c r="BZ66" s="11">
        <v>1.71</v>
      </c>
      <c r="CA66" s="11">
        <v>32.26</v>
      </c>
      <c r="CB66" s="10">
        <v>40.72</v>
      </c>
      <c r="CC66" s="10">
        <v>105.76</v>
      </c>
      <c r="CD66" s="10">
        <v>60.95</v>
      </c>
      <c r="CE66" s="10">
        <v>14.5</v>
      </c>
      <c r="CF66" s="12">
        <v>8.57</v>
      </c>
      <c r="CG66" s="12">
        <v>21.78</v>
      </c>
      <c r="CH66" s="12">
        <v>59.42</v>
      </c>
      <c r="CI66" s="11">
        <v>167.12</v>
      </c>
      <c r="CJ66" s="11">
        <v>19.61</v>
      </c>
      <c r="CK66" s="11">
        <v>25.89</v>
      </c>
      <c r="CL66" s="11">
        <v>23.9</v>
      </c>
      <c r="CM66" s="11">
        <v>20.329999999999998</v>
      </c>
      <c r="CN66" s="11">
        <v>109.23</v>
      </c>
      <c r="CO66" s="11">
        <v>75.11</v>
      </c>
      <c r="CP66" s="10">
        <v>43.66</v>
      </c>
      <c r="CQ66" s="10">
        <v>20.94</v>
      </c>
      <c r="CR66" s="10">
        <v>100.41</v>
      </c>
      <c r="CS66" s="10">
        <v>7.85</v>
      </c>
      <c r="CT66" s="12">
        <v>13.99</v>
      </c>
      <c r="CU66" s="12">
        <v>9.19</v>
      </c>
      <c r="CV66" s="12">
        <v>40.36</v>
      </c>
      <c r="CW66" s="11">
        <v>60.23</v>
      </c>
      <c r="CX66" s="61">
        <v>0.21210000000000001</v>
      </c>
      <c r="CY66" s="61">
        <v>0.2419</v>
      </c>
      <c r="CZ66" s="61">
        <v>0.25</v>
      </c>
      <c r="DA66" s="61">
        <v>0.1333</v>
      </c>
      <c r="DB66" s="61">
        <v>0.2727</v>
      </c>
      <c r="DC66" s="61">
        <v>0.3513</v>
      </c>
      <c r="DD66" s="62">
        <v>0.1429</v>
      </c>
      <c r="DE66" s="62">
        <v>0.22220000000000001</v>
      </c>
      <c r="DF66" s="62">
        <v>0.4279</v>
      </c>
      <c r="DG66" s="62">
        <v>0</v>
      </c>
      <c r="DH66" s="62">
        <v>0.14929999999999999</v>
      </c>
      <c r="DI66" s="62">
        <v>0.2271</v>
      </c>
      <c r="DJ66" s="62">
        <v>0.31259999999999999</v>
      </c>
      <c r="DK66" s="61">
        <v>0.20300000000000001</v>
      </c>
      <c r="DL66" s="61">
        <v>0.28570000000000001</v>
      </c>
      <c r="DM66" s="61">
        <v>0.3</v>
      </c>
      <c r="DN66" s="61">
        <v>0.15870000000000001</v>
      </c>
      <c r="DO66" s="61">
        <v>0.315</v>
      </c>
      <c r="DP66" s="61">
        <v>0.39729999999999999</v>
      </c>
      <c r="DQ66" s="61">
        <v>0.27500000000000002</v>
      </c>
      <c r="DR66" s="62">
        <v>0.29899999999999999</v>
      </c>
      <c r="DS66" s="62">
        <v>0.1842</v>
      </c>
      <c r="DT66" s="62">
        <v>0.1744</v>
      </c>
      <c r="DU66" s="62">
        <v>0.3216</v>
      </c>
      <c r="DV66" s="62">
        <v>0.3387</v>
      </c>
      <c r="DW66" s="62">
        <v>0.36230000000000001</v>
      </c>
      <c r="DX66" s="62">
        <v>0.28999999999999998</v>
      </c>
      <c r="DY66" s="61">
        <v>0.34989999999999999</v>
      </c>
      <c r="DZ66" s="61">
        <v>0.44829999999999998</v>
      </c>
      <c r="EA66" s="61">
        <v>0.31030000000000002</v>
      </c>
      <c r="EB66" s="61">
        <v>1.3332999999999999</v>
      </c>
      <c r="EC66" s="61">
        <v>0.25319999999999998</v>
      </c>
      <c r="ED66" s="61">
        <v>0.26419999999999999</v>
      </c>
      <c r="EE66" s="11">
        <v>388</v>
      </c>
      <c r="EF66" s="10">
        <v>2</v>
      </c>
      <c r="EG66" s="10">
        <v>1</v>
      </c>
      <c r="EH66" s="10">
        <v>7</v>
      </c>
      <c r="EI66" s="10">
        <v>1</v>
      </c>
      <c r="EJ66" s="12">
        <v>89</v>
      </c>
      <c r="EK66" s="12">
        <v>0</v>
      </c>
      <c r="EL66" s="12">
        <v>0</v>
      </c>
      <c r="EM66" s="11">
        <v>23</v>
      </c>
      <c r="EN66" s="11">
        <v>1</v>
      </c>
      <c r="EO66" s="11">
        <v>33</v>
      </c>
      <c r="EP66" s="11">
        <v>13</v>
      </c>
      <c r="EQ66" s="11">
        <v>51</v>
      </c>
      <c r="ER66" s="11">
        <v>6</v>
      </c>
      <c r="ES66" s="11">
        <v>2</v>
      </c>
      <c r="ET66" s="10">
        <v>0</v>
      </c>
      <c r="EU66" s="10">
        <v>7</v>
      </c>
      <c r="EV66" s="10">
        <v>15</v>
      </c>
      <c r="EW66" s="10">
        <v>18</v>
      </c>
      <c r="EX66" s="12">
        <v>9</v>
      </c>
      <c r="EY66" s="12">
        <v>15</v>
      </c>
      <c r="EZ66" s="12">
        <v>2</v>
      </c>
      <c r="FA66" s="11">
        <v>13</v>
      </c>
      <c r="FB66" s="11">
        <v>8</v>
      </c>
      <c r="FC66" s="11">
        <v>97</v>
      </c>
      <c r="FD66" s="11">
        <v>0</v>
      </c>
      <c r="FE66" s="11">
        <v>5</v>
      </c>
      <c r="FF66" s="11">
        <v>18</v>
      </c>
      <c r="FG66" s="11">
        <v>0</v>
      </c>
      <c r="FH66" s="10">
        <v>0</v>
      </c>
      <c r="FI66" s="10">
        <v>0</v>
      </c>
      <c r="FJ66" s="10">
        <v>169</v>
      </c>
      <c r="FK66" s="10">
        <v>993</v>
      </c>
      <c r="FL66" s="12">
        <v>0</v>
      </c>
      <c r="FM66" s="12">
        <v>0</v>
      </c>
      <c r="FN66" s="12">
        <v>0</v>
      </c>
      <c r="FO66" s="11">
        <v>0</v>
      </c>
      <c r="FP66" s="11">
        <v>0</v>
      </c>
      <c r="FQ66" s="11">
        <v>0</v>
      </c>
      <c r="FR66" s="11">
        <v>0</v>
      </c>
      <c r="FS66" s="11">
        <v>0</v>
      </c>
      <c r="FT66" s="11">
        <v>0</v>
      </c>
      <c r="FU66" s="11">
        <v>0</v>
      </c>
      <c r="FV66" s="11">
        <v>0</v>
      </c>
      <c r="FW66" s="11">
        <v>0</v>
      </c>
      <c r="FX66" s="11">
        <v>0</v>
      </c>
      <c r="FY66" s="11">
        <v>0</v>
      </c>
      <c r="FZ66" s="11">
        <v>0</v>
      </c>
      <c r="GA66" s="11">
        <v>0</v>
      </c>
      <c r="GB66" s="11">
        <v>0</v>
      </c>
      <c r="GC66" s="11">
        <v>0</v>
      </c>
      <c r="GD66" s="11">
        <v>0</v>
      </c>
      <c r="GE66" s="11">
        <v>0</v>
      </c>
      <c r="GF66" s="11">
        <v>1</v>
      </c>
      <c r="GG66" s="11">
        <v>0</v>
      </c>
      <c r="GH66" s="11">
        <v>1</v>
      </c>
      <c r="GI66" s="11">
        <v>0</v>
      </c>
      <c r="GJ66" s="10">
        <v>1</v>
      </c>
      <c r="GK66" s="10">
        <v>0</v>
      </c>
      <c r="GL66" s="10">
        <v>0</v>
      </c>
      <c r="GM66" s="10">
        <v>0</v>
      </c>
      <c r="GN66" s="12">
        <v>0</v>
      </c>
      <c r="GO66" s="12">
        <v>0</v>
      </c>
      <c r="GP66" s="12">
        <v>0</v>
      </c>
      <c r="GQ66" s="11">
        <v>1</v>
      </c>
      <c r="GR66" s="11">
        <v>4</v>
      </c>
      <c r="GS66" s="11">
        <v>37</v>
      </c>
      <c r="GT66" s="11">
        <v>1</v>
      </c>
      <c r="GU66" s="11">
        <v>0</v>
      </c>
      <c r="GV66" s="11">
        <v>1</v>
      </c>
      <c r="GW66" s="11">
        <v>0</v>
      </c>
      <c r="GX66" s="11">
        <v>76</v>
      </c>
      <c r="GY66" s="11">
        <v>0</v>
      </c>
      <c r="GZ66" s="11">
        <v>0</v>
      </c>
      <c r="HA66" s="11">
        <v>5</v>
      </c>
      <c r="HB66" s="11">
        <v>0</v>
      </c>
      <c r="HC66" s="11">
        <v>1</v>
      </c>
      <c r="HD66" s="11">
        <v>2</v>
      </c>
      <c r="HE66" s="10">
        <v>7</v>
      </c>
      <c r="HF66" s="10">
        <v>3</v>
      </c>
      <c r="HG66" s="10">
        <v>0</v>
      </c>
      <c r="HH66" s="10">
        <v>0</v>
      </c>
      <c r="HI66" s="12">
        <v>1</v>
      </c>
      <c r="HJ66" s="12">
        <v>13</v>
      </c>
      <c r="HK66" s="12">
        <v>11</v>
      </c>
      <c r="HL66" s="11">
        <v>1</v>
      </c>
      <c r="HM66" s="11">
        <v>7</v>
      </c>
      <c r="HN66" s="11">
        <v>3</v>
      </c>
      <c r="HO66" s="11">
        <v>8</v>
      </c>
      <c r="HP66" s="11">
        <v>6</v>
      </c>
      <c r="HQ66" s="11">
        <v>45</v>
      </c>
      <c r="HR66" s="11">
        <v>1</v>
      </c>
      <c r="HS66" s="10">
        <v>2</v>
      </c>
      <c r="HT66" s="10">
        <v>3</v>
      </c>
      <c r="HU66" s="10">
        <v>3</v>
      </c>
      <c r="HV66" s="10">
        <v>2</v>
      </c>
      <c r="HW66" s="12">
        <v>2</v>
      </c>
      <c r="HX66" s="12">
        <v>41</v>
      </c>
      <c r="HY66" s="12">
        <v>282</v>
      </c>
    </row>
    <row r="67" spans="1:233" x14ac:dyDescent="0.2">
      <c r="A67" s="24">
        <v>38</v>
      </c>
      <c r="B67" s="8">
        <v>43946</v>
      </c>
      <c r="C67" s="11">
        <v>54</v>
      </c>
      <c r="D67" s="11">
        <v>1</v>
      </c>
      <c r="E67" s="11">
        <v>0</v>
      </c>
      <c r="F67" s="11">
        <v>0</v>
      </c>
      <c r="G67" s="11">
        <v>0</v>
      </c>
      <c r="H67" s="11">
        <v>25</v>
      </c>
      <c r="I67" s="11">
        <v>0</v>
      </c>
      <c r="J67" s="11">
        <v>1</v>
      </c>
      <c r="K67" s="11">
        <v>0</v>
      </c>
      <c r="L67" s="11">
        <v>0</v>
      </c>
      <c r="M67" s="11">
        <v>1</v>
      </c>
      <c r="N67" s="11">
        <v>2</v>
      </c>
      <c r="O67" s="11">
        <v>5</v>
      </c>
      <c r="P67" s="11">
        <v>0</v>
      </c>
      <c r="Q67" s="11">
        <v>0</v>
      </c>
      <c r="R67" s="11">
        <v>0</v>
      </c>
      <c r="S67" s="11">
        <v>1</v>
      </c>
      <c r="T67" s="11">
        <v>1</v>
      </c>
      <c r="U67" s="11">
        <v>2</v>
      </c>
      <c r="V67" s="11">
        <v>0</v>
      </c>
      <c r="W67" s="11">
        <v>9</v>
      </c>
      <c r="X67" s="10">
        <v>0</v>
      </c>
      <c r="Y67" s="10">
        <v>1</v>
      </c>
      <c r="Z67" s="10">
        <v>25</v>
      </c>
      <c r="AA67" s="10">
        <v>11</v>
      </c>
      <c r="AB67" s="12">
        <v>1</v>
      </c>
      <c r="AC67" s="12">
        <v>5</v>
      </c>
      <c r="AD67" s="12">
        <v>9</v>
      </c>
      <c r="AE67" s="11">
        <v>2</v>
      </c>
      <c r="AF67" s="11">
        <v>0</v>
      </c>
      <c r="AG67" s="11">
        <v>1</v>
      </c>
      <c r="AH67" s="11">
        <v>52</v>
      </c>
      <c r="AI67" s="11">
        <v>209</v>
      </c>
      <c r="AJ67" s="11">
        <v>1545</v>
      </c>
      <c r="AK67" s="11">
        <v>31</v>
      </c>
      <c r="AL67" s="10">
        <v>4</v>
      </c>
      <c r="AM67" s="10">
        <v>35</v>
      </c>
      <c r="AN67" s="10">
        <v>3</v>
      </c>
      <c r="AO67" s="10">
        <v>587</v>
      </c>
      <c r="AP67" s="12">
        <v>1</v>
      </c>
      <c r="AQ67" s="12">
        <v>5</v>
      </c>
      <c r="AR67" s="12">
        <v>186</v>
      </c>
      <c r="AS67" s="11">
        <v>1</v>
      </c>
      <c r="AT67" s="11">
        <v>110</v>
      </c>
      <c r="AU67" s="11">
        <v>107</v>
      </c>
      <c r="AV67" s="11">
        <v>427</v>
      </c>
      <c r="AW67" s="11">
        <v>82</v>
      </c>
      <c r="AX67" s="11">
        <v>13</v>
      </c>
      <c r="AY67" s="11">
        <v>3</v>
      </c>
      <c r="AZ67" s="10">
        <v>40</v>
      </c>
      <c r="BA67" s="10">
        <v>193</v>
      </c>
      <c r="BB67" s="10">
        <v>152</v>
      </c>
      <c r="BC67" s="10">
        <v>21</v>
      </c>
      <c r="BD67" s="12">
        <v>156</v>
      </c>
      <c r="BE67" s="12">
        <v>44</v>
      </c>
      <c r="BF67" s="12">
        <v>58</v>
      </c>
      <c r="BG67" s="11">
        <v>164</v>
      </c>
      <c r="BH67" s="11">
        <v>765</v>
      </c>
      <c r="BI67" s="11">
        <v>25</v>
      </c>
      <c r="BJ67" s="11">
        <v>37</v>
      </c>
      <c r="BK67" s="11">
        <v>173</v>
      </c>
      <c r="BL67" s="11">
        <v>15</v>
      </c>
      <c r="BM67" s="11">
        <v>12</v>
      </c>
      <c r="BN67" s="10">
        <v>5</v>
      </c>
      <c r="BO67" s="10">
        <v>1135</v>
      </c>
      <c r="BP67" s="10">
        <v>6135</v>
      </c>
      <c r="BQ67" s="10">
        <v>148.1</v>
      </c>
      <c r="BR67" s="12">
        <v>13.95</v>
      </c>
      <c r="BS67" s="12">
        <v>3.96</v>
      </c>
      <c r="BT67" s="12">
        <v>18.5</v>
      </c>
      <c r="BU67" s="11">
        <v>4.51</v>
      </c>
      <c r="BV67" s="11">
        <v>196.38</v>
      </c>
      <c r="BW67" s="11">
        <v>1.58</v>
      </c>
      <c r="BX67" s="11">
        <v>5.35</v>
      </c>
      <c r="BY67" s="11">
        <v>77.55</v>
      </c>
      <c r="BZ67" s="11">
        <v>1.71</v>
      </c>
      <c r="CA67" s="11">
        <v>31.13</v>
      </c>
      <c r="CB67" s="10">
        <v>39.25</v>
      </c>
      <c r="CC67" s="10">
        <v>103.82</v>
      </c>
      <c r="CD67" s="10">
        <v>58.12</v>
      </c>
      <c r="CE67" s="10">
        <v>11.09</v>
      </c>
      <c r="CF67" s="12">
        <v>8.57</v>
      </c>
      <c r="CG67" s="12">
        <v>20.260000000000002</v>
      </c>
      <c r="CH67" s="12">
        <v>57.92</v>
      </c>
      <c r="CI67" s="11">
        <v>164.95</v>
      </c>
      <c r="CJ67" s="11">
        <v>18.72</v>
      </c>
      <c r="CK67" s="11">
        <v>24.47</v>
      </c>
      <c r="CL67" s="11">
        <v>19.84</v>
      </c>
      <c r="CM67" s="11">
        <v>19.02</v>
      </c>
      <c r="CN67" s="11">
        <v>107.91</v>
      </c>
      <c r="CO67" s="11">
        <v>73.19</v>
      </c>
      <c r="CP67" s="10">
        <v>43.66</v>
      </c>
      <c r="CQ67" s="10">
        <v>20.94</v>
      </c>
      <c r="CR67" s="10">
        <v>99.27</v>
      </c>
      <c r="CS67" s="10">
        <v>7.85</v>
      </c>
      <c r="CT67" s="12">
        <v>13.99</v>
      </c>
      <c r="CU67" s="12">
        <v>9.19</v>
      </c>
      <c r="CV67" s="12">
        <v>39.06</v>
      </c>
      <c r="CW67" s="11">
        <v>58.72</v>
      </c>
      <c r="CX67" s="61">
        <v>0.215</v>
      </c>
      <c r="CY67" s="61">
        <v>0.23680000000000001</v>
      </c>
      <c r="CZ67" s="61">
        <v>0.23530000000000001</v>
      </c>
      <c r="DA67" s="61">
        <v>0.1988</v>
      </c>
      <c r="DB67" s="61">
        <v>0.33329999999999999</v>
      </c>
      <c r="DC67" s="61">
        <v>0.3669</v>
      </c>
      <c r="DD67" s="62">
        <v>0</v>
      </c>
      <c r="DE67" s="62">
        <v>0.22220000000000001</v>
      </c>
      <c r="DF67" s="62">
        <v>0.44990000000000002</v>
      </c>
      <c r="DG67" s="62">
        <v>0</v>
      </c>
      <c r="DH67" s="62">
        <v>0.14810000000000001</v>
      </c>
      <c r="DI67" s="62">
        <v>0.23419999999999999</v>
      </c>
      <c r="DJ67" s="62">
        <v>0.32179999999999997</v>
      </c>
      <c r="DK67" s="61">
        <v>0.20949999999999999</v>
      </c>
      <c r="DL67" s="61">
        <v>0.23530000000000001</v>
      </c>
      <c r="DM67" s="61">
        <v>0.3</v>
      </c>
      <c r="DN67" s="61">
        <v>0.15809999999999999</v>
      </c>
      <c r="DO67" s="61">
        <v>0.32569999999999999</v>
      </c>
      <c r="DP67" s="61">
        <v>0.42330000000000001</v>
      </c>
      <c r="DQ67" s="61">
        <v>0.32500000000000001</v>
      </c>
      <c r="DR67" s="62">
        <v>0.30880000000000002</v>
      </c>
      <c r="DS67" s="62">
        <v>0.186</v>
      </c>
      <c r="DT67" s="62">
        <v>0.17799999999999999</v>
      </c>
      <c r="DU67" s="62">
        <v>0.33329999999999999</v>
      </c>
      <c r="DV67" s="62">
        <v>0.3453</v>
      </c>
      <c r="DW67" s="62">
        <v>0.36230000000000001</v>
      </c>
      <c r="DX67" s="62">
        <v>0.28999999999999998</v>
      </c>
      <c r="DY67" s="61">
        <v>0.36630000000000001</v>
      </c>
      <c r="DZ67" s="61">
        <v>0.46429999999999999</v>
      </c>
      <c r="EA67" s="61">
        <v>0.33329999999999999</v>
      </c>
      <c r="EB67" s="61">
        <v>1.3332999999999999</v>
      </c>
      <c r="EC67" s="61">
        <v>0.25580000000000003</v>
      </c>
      <c r="ED67" s="61">
        <v>0.27079999999999999</v>
      </c>
      <c r="EE67" s="11">
        <v>357</v>
      </c>
      <c r="EF67" s="10">
        <v>1</v>
      </c>
      <c r="EG67" s="10">
        <v>1</v>
      </c>
      <c r="EH67" s="10">
        <v>6</v>
      </c>
      <c r="EI67" s="10">
        <v>1</v>
      </c>
      <c r="EJ67" s="12">
        <v>83</v>
      </c>
      <c r="EK67" s="12">
        <v>0</v>
      </c>
      <c r="EL67" s="12">
        <v>0</v>
      </c>
      <c r="EM67" s="11">
        <v>22</v>
      </c>
      <c r="EN67" s="11">
        <v>1</v>
      </c>
      <c r="EO67" s="11">
        <v>30</v>
      </c>
      <c r="EP67" s="11">
        <v>10</v>
      </c>
      <c r="EQ67" s="11">
        <v>46</v>
      </c>
      <c r="ER67" s="11">
        <v>5</v>
      </c>
      <c r="ES67" s="11">
        <v>2</v>
      </c>
      <c r="ET67" s="10">
        <v>0</v>
      </c>
      <c r="EU67" s="10">
        <v>6</v>
      </c>
      <c r="EV67" s="10">
        <v>13</v>
      </c>
      <c r="EW67" s="10">
        <v>18</v>
      </c>
      <c r="EX67" s="12">
        <v>8</v>
      </c>
      <c r="EY67" s="12">
        <v>8</v>
      </c>
      <c r="EZ67" s="12">
        <v>2</v>
      </c>
      <c r="FA67" s="11">
        <v>11</v>
      </c>
      <c r="FB67" s="11">
        <v>6</v>
      </c>
      <c r="FC67" s="11">
        <v>92</v>
      </c>
      <c r="FD67" s="11">
        <v>0</v>
      </c>
      <c r="FE67" s="11">
        <v>5</v>
      </c>
      <c r="FF67" s="11">
        <v>18</v>
      </c>
      <c r="FG67" s="11">
        <v>0</v>
      </c>
      <c r="FH67" s="10">
        <v>0</v>
      </c>
      <c r="FI67" s="10">
        <v>0</v>
      </c>
      <c r="FJ67" s="10">
        <v>158</v>
      </c>
      <c r="FK67" s="10">
        <v>910</v>
      </c>
      <c r="FL67" s="12">
        <v>0</v>
      </c>
      <c r="FM67" s="12">
        <v>0</v>
      </c>
      <c r="FN67" s="12">
        <v>0</v>
      </c>
      <c r="FO67" s="11">
        <v>0</v>
      </c>
      <c r="FP67" s="11">
        <v>0</v>
      </c>
      <c r="FQ67" s="11">
        <v>1</v>
      </c>
      <c r="FR67" s="11">
        <v>0</v>
      </c>
      <c r="FS67" s="11">
        <v>0</v>
      </c>
      <c r="FT67" s="11">
        <v>0</v>
      </c>
      <c r="FU67" s="11">
        <v>0</v>
      </c>
      <c r="FV67" s="11">
        <v>0</v>
      </c>
      <c r="FW67" s="11">
        <v>0</v>
      </c>
      <c r="FX67" s="11">
        <v>0</v>
      </c>
      <c r="FY67" s="11">
        <v>0</v>
      </c>
      <c r="FZ67" s="11">
        <v>0</v>
      </c>
      <c r="GA67" s="11">
        <v>0</v>
      </c>
      <c r="GB67" s="11">
        <v>0</v>
      </c>
      <c r="GC67" s="11">
        <v>2</v>
      </c>
      <c r="GD67" s="11">
        <v>0</v>
      </c>
      <c r="GE67" s="11">
        <v>0</v>
      </c>
      <c r="GF67" s="11">
        <v>1</v>
      </c>
      <c r="GG67" s="11">
        <v>0</v>
      </c>
      <c r="GH67" s="11">
        <v>0</v>
      </c>
      <c r="GI67" s="11">
        <v>0</v>
      </c>
      <c r="GJ67" s="10">
        <v>0</v>
      </c>
      <c r="GK67" s="10">
        <v>0</v>
      </c>
      <c r="GL67" s="10">
        <v>0</v>
      </c>
      <c r="GM67" s="10">
        <v>0</v>
      </c>
      <c r="GN67" s="12">
        <v>0</v>
      </c>
      <c r="GO67" s="12">
        <v>0</v>
      </c>
      <c r="GP67" s="12">
        <v>0</v>
      </c>
      <c r="GQ67" s="11">
        <v>1</v>
      </c>
      <c r="GR67" s="11">
        <v>5</v>
      </c>
      <c r="GS67" s="11">
        <v>37</v>
      </c>
      <c r="GT67" s="11">
        <v>1</v>
      </c>
      <c r="GU67" s="11">
        <v>0</v>
      </c>
      <c r="GV67" s="11">
        <v>1</v>
      </c>
      <c r="GW67" s="11">
        <v>0</v>
      </c>
      <c r="GX67" s="11">
        <v>76</v>
      </c>
      <c r="GY67" s="11">
        <v>0</v>
      </c>
      <c r="GZ67" s="11">
        <v>0</v>
      </c>
      <c r="HA67" s="11">
        <v>5</v>
      </c>
      <c r="HB67" s="11">
        <v>0</v>
      </c>
      <c r="HC67" s="11">
        <v>1</v>
      </c>
      <c r="HD67" s="11">
        <v>2</v>
      </c>
      <c r="HE67" s="10">
        <v>7</v>
      </c>
      <c r="HF67" s="10">
        <v>3</v>
      </c>
      <c r="HG67" s="10">
        <v>0</v>
      </c>
      <c r="HH67" s="10">
        <v>0</v>
      </c>
      <c r="HI67" s="12">
        <v>1</v>
      </c>
      <c r="HJ67" s="12">
        <v>13</v>
      </c>
      <c r="HK67" s="12">
        <v>11</v>
      </c>
      <c r="HL67" s="11">
        <v>1</v>
      </c>
      <c r="HM67" s="11">
        <v>6</v>
      </c>
      <c r="HN67" s="11">
        <v>3</v>
      </c>
      <c r="HO67" s="11">
        <v>7</v>
      </c>
      <c r="HP67" s="11">
        <v>6</v>
      </c>
      <c r="HQ67" s="11">
        <v>44</v>
      </c>
      <c r="HR67" s="11">
        <v>1</v>
      </c>
      <c r="HS67" s="10">
        <v>2</v>
      </c>
      <c r="HT67" s="10">
        <v>3</v>
      </c>
      <c r="HU67" s="10">
        <v>3</v>
      </c>
      <c r="HV67" s="10">
        <v>2</v>
      </c>
      <c r="HW67" s="12">
        <v>2</v>
      </c>
      <c r="HX67" s="12">
        <v>40</v>
      </c>
      <c r="HY67" s="12">
        <v>278</v>
      </c>
    </row>
    <row r="68" spans="1:233" x14ac:dyDescent="0.2">
      <c r="A68" s="24">
        <v>39</v>
      </c>
      <c r="B68" s="8">
        <v>43947</v>
      </c>
      <c r="C68" s="11">
        <v>26</v>
      </c>
      <c r="D68" s="11">
        <v>3</v>
      </c>
      <c r="E68" s="11">
        <v>1</v>
      </c>
      <c r="F68" s="11">
        <v>0</v>
      </c>
      <c r="G68" s="11">
        <v>0</v>
      </c>
      <c r="H68" s="11">
        <v>7</v>
      </c>
      <c r="I68" s="11">
        <v>1</v>
      </c>
      <c r="J68" s="11">
        <v>0</v>
      </c>
      <c r="K68" s="11">
        <v>1</v>
      </c>
      <c r="L68" s="11">
        <v>0</v>
      </c>
      <c r="M68" s="11">
        <v>4</v>
      </c>
      <c r="N68" s="11">
        <v>4</v>
      </c>
      <c r="O68" s="11">
        <v>8</v>
      </c>
      <c r="P68" s="11">
        <v>4</v>
      </c>
      <c r="Q68" s="11">
        <v>4</v>
      </c>
      <c r="R68" s="11">
        <v>0</v>
      </c>
      <c r="S68" s="11">
        <v>3</v>
      </c>
      <c r="T68" s="11">
        <v>5</v>
      </c>
      <c r="U68" s="11">
        <v>2</v>
      </c>
      <c r="V68" s="11">
        <v>1</v>
      </c>
      <c r="W68" s="11">
        <v>9</v>
      </c>
      <c r="X68" s="10">
        <v>9</v>
      </c>
      <c r="Y68" s="10">
        <v>4</v>
      </c>
      <c r="Z68" s="10">
        <v>2</v>
      </c>
      <c r="AA68" s="10">
        <v>20</v>
      </c>
      <c r="AB68" s="12">
        <v>0</v>
      </c>
      <c r="AC68" s="12">
        <v>0</v>
      </c>
      <c r="AD68" s="12">
        <v>2</v>
      </c>
      <c r="AE68" s="11">
        <v>0</v>
      </c>
      <c r="AF68" s="11">
        <v>0</v>
      </c>
      <c r="AG68" s="11">
        <v>0</v>
      </c>
      <c r="AH68" s="11">
        <v>38</v>
      </c>
      <c r="AI68" s="11">
        <v>158</v>
      </c>
      <c r="AJ68" s="11">
        <v>1571</v>
      </c>
      <c r="AK68" s="11">
        <v>34</v>
      </c>
      <c r="AL68" s="10">
        <v>5</v>
      </c>
      <c r="AM68" s="10">
        <v>35</v>
      </c>
      <c r="AN68" s="10">
        <v>3</v>
      </c>
      <c r="AO68" s="10">
        <v>594</v>
      </c>
      <c r="AP68" s="12">
        <v>2</v>
      </c>
      <c r="AQ68" s="12">
        <v>5</v>
      </c>
      <c r="AR68" s="12">
        <v>187</v>
      </c>
      <c r="AS68" s="11">
        <v>1</v>
      </c>
      <c r="AT68" s="11">
        <v>114</v>
      </c>
      <c r="AU68" s="11">
        <v>111</v>
      </c>
      <c r="AV68" s="11">
        <v>435</v>
      </c>
      <c r="AW68" s="11">
        <v>86</v>
      </c>
      <c r="AX68" s="11">
        <v>17</v>
      </c>
      <c r="AY68" s="11">
        <v>3</v>
      </c>
      <c r="AZ68" s="10">
        <v>43</v>
      </c>
      <c r="BA68" s="10">
        <v>198</v>
      </c>
      <c r="BB68" s="10">
        <v>154</v>
      </c>
      <c r="BC68" s="10">
        <v>22</v>
      </c>
      <c r="BD68" s="12">
        <v>165</v>
      </c>
      <c r="BE68" s="12">
        <v>53</v>
      </c>
      <c r="BF68" s="12">
        <v>62</v>
      </c>
      <c r="BG68" s="11">
        <v>166</v>
      </c>
      <c r="BH68" s="11">
        <v>785</v>
      </c>
      <c r="BI68" s="11">
        <v>25</v>
      </c>
      <c r="BJ68" s="11">
        <v>37</v>
      </c>
      <c r="BK68" s="11">
        <v>175</v>
      </c>
      <c r="BL68" s="11">
        <v>15</v>
      </c>
      <c r="BM68" s="11">
        <v>12</v>
      </c>
      <c r="BN68" s="10">
        <v>5</v>
      </c>
      <c r="BO68" s="10">
        <v>1173</v>
      </c>
      <c r="BP68" s="10">
        <v>6293</v>
      </c>
      <c r="BQ68" s="10">
        <v>150.6</v>
      </c>
      <c r="BR68" s="12">
        <v>15.3</v>
      </c>
      <c r="BS68" s="12">
        <v>4.95</v>
      </c>
      <c r="BT68" s="12">
        <v>18.5</v>
      </c>
      <c r="BU68" s="11">
        <v>4.51</v>
      </c>
      <c r="BV68" s="11">
        <v>198.72</v>
      </c>
      <c r="BW68" s="11">
        <v>3.15</v>
      </c>
      <c r="BX68" s="11">
        <v>5.35</v>
      </c>
      <c r="BY68" s="11">
        <v>77.97</v>
      </c>
      <c r="BZ68" s="11">
        <v>1.71</v>
      </c>
      <c r="CA68" s="11">
        <v>32.26</v>
      </c>
      <c r="CB68" s="10">
        <v>40.72</v>
      </c>
      <c r="CC68" s="10">
        <v>105.76</v>
      </c>
      <c r="CD68" s="10">
        <v>60.95</v>
      </c>
      <c r="CE68" s="10">
        <v>14.5</v>
      </c>
      <c r="CF68" s="12">
        <v>8.57</v>
      </c>
      <c r="CG68" s="12">
        <v>21.78</v>
      </c>
      <c r="CH68" s="12">
        <v>59.42</v>
      </c>
      <c r="CI68" s="11">
        <v>167.12</v>
      </c>
      <c r="CJ68" s="11">
        <v>19.61</v>
      </c>
      <c r="CK68" s="11">
        <v>25.89</v>
      </c>
      <c r="CL68" s="11">
        <v>23.9</v>
      </c>
      <c r="CM68" s="11">
        <v>20.329999999999998</v>
      </c>
      <c r="CN68" s="11">
        <v>109.23</v>
      </c>
      <c r="CO68" s="11">
        <v>75.11</v>
      </c>
      <c r="CP68" s="10">
        <v>43.66</v>
      </c>
      <c r="CQ68" s="10">
        <v>20.94</v>
      </c>
      <c r="CR68" s="10">
        <v>100.41</v>
      </c>
      <c r="CS68" s="10">
        <v>7.85</v>
      </c>
      <c r="CT68" s="12">
        <v>13.99</v>
      </c>
      <c r="CU68" s="12">
        <v>9.19</v>
      </c>
      <c r="CV68" s="12">
        <v>40.36</v>
      </c>
      <c r="CW68" s="11">
        <v>60.23</v>
      </c>
      <c r="CX68" s="61">
        <v>0.21210000000000001</v>
      </c>
      <c r="CY68" s="61">
        <v>0.2419</v>
      </c>
      <c r="CZ68" s="61">
        <v>0.25</v>
      </c>
      <c r="DA68" s="61">
        <v>0.1333</v>
      </c>
      <c r="DB68" s="61">
        <v>0.2727</v>
      </c>
      <c r="DC68" s="61">
        <v>0.3513</v>
      </c>
      <c r="DD68" s="62">
        <v>0.1429</v>
      </c>
      <c r="DE68" s="62">
        <v>0.22219999999999998</v>
      </c>
      <c r="DF68" s="62">
        <v>0.4279</v>
      </c>
      <c r="DG68" s="62">
        <v>0</v>
      </c>
      <c r="DH68" s="62">
        <v>0.14929999999999999</v>
      </c>
      <c r="DI68" s="62">
        <v>0.2271</v>
      </c>
      <c r="DJ68" s="62">
        <v>0.31259999999999999</v>
      </c>
      <c r="DK68" s="61">
        <v>0.20300000000000001</v>
      </c>
      <c r="DL68" s="61">
        <v>0.28570000000000001</v>
      </c>
      <c r="DM68" s="61">
        <v>0.3</v>
      </c>
      <c r="DN68" s="61">
        <v>0.15869999999999998</v>
      </c>
      <c r="DO68" s="61">
        <v>0.315</v>
      </c>
      <c r="DP68" s="61">
        <v>0.39729999999999999</v>
      </c>
      <c r="DQ68" s="61">
        <v>0.27500000000000002</v>
      </c>
      <c r="DR68" s="62">
        <v>0.29899999999999999</v>
      </c>
      <c r="DS68" s="62">
        <v>0.18420000000000003</v>
      </c>
      <c r="DT68" s="62">
        <v>0.1744</v>
      </c>
      <c r="DU68" s="62">
        <v>0.32159999999999994</v>
      </c>
      <c r="DV68" s="62">
        <v>0.3387</v>
      </c>
      <c r="DW68" s="62">
        <v>0.36229999999999996</v>
      </c>
      <c r="DX68" s="62">
        <v>0.28999999999999998</v>
      </c>
      <c r="DY68" s="61">
        <v>0.34990000000000004</v>
      </c>
      <c r="DZ68" s="61">
        <v>0.44829999999999998</v>
      </c>
      <c r="EA68" s="61">
        <v>0.31030000000000002</v>
      </c>
      <c r="EB68" s="61">
        <v>1.3333000000000002</v>
      </c>
      <c r="EC68" s="61">
        <v>0.25319999999999998</v>
      </c>
      <c r="ED68" s="61">
        <v>0.26419999999999999</v>
      </c>
      <c r="EE68" s="11">
        <v>388</v>
      </c>
      <c r="EF68" s="10">
        <v>2</v>
      </c>
      <c r="EG68" s="10">
        <v>1</v>
      </c>
      <c r="EH68" s="10">
        <v>7</v>
      </c>
      <c r="EI68" s="10">
        <v>1</v>
      </c>
      <c r="EJ68" s="12">
        <v>89</v>
      </c>
      <c r="EK68" s="12">
        <v>0</v>
      </c>
      <c r="EL68" s="12">
        <v>0</v>
      </c>
      <c r="EM68" s="11">
        <v>23</v>
      </c>
      <c r="EN68" s="11">
        <v>1</v>
      </c>
      <c r="EO68" s="11">
        <v>33</v>
      </c>
      <c r="EP68" s="11">
        <v>13</v>
      </c>
      <c r="EQ68" s="11">
        <v>51</v>
      </c>
      <c r="ER68" s="11">
        <v>6</v>
      </c>
      <c r="ES68" s="11">
        <v>2</v>
      </c>
      <c r="ET68" s="10">
        <v>0</v>
      </c>
      <c r="EU68" s="10">
        <v>7</v>
      </c>
      <c r="EV68" s="10">
        <v>15</v>
      </c>
      <c r="EW68" s="10">
        <v>18</v>
      </c>
      <c r="EX68" s="12">
        <v>9</v>
      </c>
      <c r="EY68" s="12">
        <v>15</v>
      </c>
      <c r="EZ68" s="12">
        <v>2</v>
      </c>
      <c r="FA68" s="11">
        <v>13</v>
      </c>
      <c r="FB68" s="11">
        <v>8</v>
      </c>
      <c r="FC68" s="11">
        <v>97</v>
      </c>
      <c r="FD68" s="11">
        <v>0</v>
      </c>
      <c r="FE68" s="11">
        <v>5</v>
      </c>
      <c r="FF68" s="11">
        <v>18</v>
      </c>
      <c r="FG68" s="11">
        <v>0</v>
      </c>
      <c r="FH68" s="10">
        <v>0</v>
      </c>
      <c r="FI68" s="10">
        <v>0</v>
      </c>
      <c r="FJ68" s="10">
        <v>169</v>
      </c>
      <c r="FK68" s="10">
        <v>993</v>
      </c>
      <c r="FL68" s="12">
        <v>0</v>
      </c>
      <c r="FM68" s="12">
        <v>0</v>
      </c>
      <c r="FN68" s="12">
        <v>0</v>
      </c>
      <c r="FO68" s="11">
        <v>0</v>
      </c>
      <c r="FP68" s="11">
        <v>0</v>
      </c>
      <c r="FQ68" s="11">
        <v>0</v>
      </c>
      <c r="FR68" s="11">
        <v>0</v>
      </c>
      <c r="FS68" s="11">
        <v>0</v>
      </c>
      <c r="FT68" s="11">
        <v>0</v>
      </c>
      <c r="FU68" s="11">
        <v>0</v>
      </c>
      <c r="FV68" s="11">
        <v>0</v>
      </c>
      <c r="FW68" s="11">
        <v>0</v>
      </c>
      <c r="FX68" s="11">
        <v>0</v>
      </c>
      <c r="FY68" s="11">
        <v>0</v>
      </c>
      <c r="FZ68" s="11">
        <v>0</v>
      </c>
      <c r="GA68" s="11">
        <v>0</v>
      </c>
      <c r="GB68" s="11">
        <v>0</v>
      </c>
      <c r="GC68" s="11">
        <v>0</v>
      </c>
      <c r="GD68" s="11">
        <v>0</v>
      </c>
      <c r="GE68" s="11">
        <v>0</v>
      </c>
      <c r="GF68" s="11">
        <v>1</v>
      </c>
      <c r="GG68" s="11">
        <v>0</v>
      </c>
      <c r="GH68" s="11">
        <v>1</v>
      </c>
      <c r="GI68" s="11">
        <v>0</v>
      </c>
      <c r="GJ68" s="10">
        <v>1</v>
      </c>
      <c r="GK68" s="10">
        <v>0</v>
      </c>
      <c r="GL68" s="10">
        <v>0</v>
      </c>
      <c r="GM68" s="10">
        <v>0</v>
      </c>
      <c r="GN68" s="12">
        <v>0</v>
      </c>
      <c r="GO68" s="12">
        <v>0</v>
      </c>
      <c r="GP68" s="12">
        <v>0</v>
      </c>
      <c r="GQ68" s="11">
        <v>1</v>
      </c>
      <c r="GR68" s="11">
        <v>4</v>
      </c>
      <c r="GS68" s="11">
        <v>37</v>
      </c>
      <c r="GT68" s="11">
        <v>1</v>
      </c>
      <c r="GU68" s="11">
        <v>0</v>
      </c>
      <c r="GV68" s="11">
        <v>1</v>
      </c>
      <c r="GW68" s="11">
        <v>0</v>
      </c>
      <c r="GX68" s="11">
        <v>76</v>
      </c>
      <c r="GY68" s="11">
        <v>0</v>
      </c>
      <c r="GZ68" s="11">
        <v>0</v>
      </c>
      <c r="HA68" s="11">
        <v>5</v>
      </c>
      <c r="HB68" s="11">
        <v>0</v>
      </c>
      <c r="HC68" s="11">
        <v>1</v>
      </c>
      <c r="HD68" s="11">
        <v>2</v>
      </c>
      <c r="HE68" s="10">
        <v>7</v>
      </c>
      <c r="HF68" s="10">
        <v>3</v>
      </c>
      <c r="HG68" s="10">
        <v>0</v>
      </c>
      <c r="HH68" s="10">
        <v>0</v>
      </c>
      <c r="HI68" s="12">
        <v>1</v>
      </c>
      <c r="HJ68" s="12">
        <v>13</v>
      </c>
      <c r="HK68" s="12">
        <v>11</v>
      </c>
      <c r="HL68" s="11">
        <v>1</v>
      </c>
      <c r="HM68" s="11">
        <v>7</v>
      </c>
      <c r="HN68" s="11">
        <v>3</v>
      </c>
      <c r="HO68" s="11">
        <v>8</v>
      </c>
      <c r="HP68" s="11">
        <v>6</v>
      </c>
      <c r="HQ68" s="11">
        <v>45</v>
      </c>
      <c r="HR68" s="11">
        <v>1</v>
      </c>
      <c r="HS68" s="10">
        <v>2</v>
      </c>
      <c r="HT68" s="10">
        <v>3</v>
      </c>
      <c r="HU68" s="10">
        <v>3</v>
      </c>
      <c r="HV68" s="10">
        <v>2</v>
      </c>
      <c r="HW68" s="12">
        <v>2</v>
      </c>
      <c r="HX68" s="12">
        <v>41</v>
      </c>
      <c r="HY68" s="12">
        <v>282</v>
      </c>
    </row>
    <row r="69" spans="1:233" x14ac:dyDescent="0.2">
      <c r="A69" s="24">
        <v>40</v>
      </c>
      <c r="B69" s="8">
        <v>43948</v>
      </c>
      <c r="C69" s="11">
        <v>34</v>
      </c>
      <c r="D69" s="11">
        <v>0</v>
      </c>
      <c r="E69" s="11">
        <v>0</v>
      </c>
      <c r="F69" s="11">
        <v>1</v>
      </c>
      <c r="G69" s="11">
        <v>0</v>
      </c>
      <c r="H69" s="11">
        <v>3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10</v>
      </c>
      <c r="O69" s="11">
        <v>38</v>
      </c>
      <c r="P69" s="11">
        <v>0</v>
      </c>
      <c r="Q69" s="11">
        <v>0</v>
      </c>
      <c r="R69" s="11">
        <v>0</v>
      </c>
      <c r="S69" s="11">
        <v>4</v>
      </c>
      <c r="T69" s="11">
        <v>0</v>
      </c>
      <c r="U69" s="11">
        <v>0</v>
      </c>
      <c r="V69" s="11">
        <v>0</v>
      </c>
      <c r="W69" s="11">
        <v>2</v>
      </c>
      <c r="X69" s="10">
        <v>0</v>
      </c>
      <c r="Y69" s="10">
        <v>0</v>
      </c>
      <c r="Z69" s="10">
        <v>0</v>
      </c>
      <c r="AA69" s="10">
        <v>4</v>
      </c>
      <c r="AB69" s="12">
        <v>0</v>
      </c>
      <c r="AC69" s="12">
        <v>0</v>
      </c>
      <c r="AD69" s="12">
        <v>1</v>
      </c>
      <c r="AE69" s="11">
        <v>0</v>
      </c>
      <c r="AF69" s="11">
        <v>0</v>
      </c>
      <c r="AG69" s="11">
        <v>1</v>
      </c>
      <c r="AH69" s="11">
        <v>25</v>
      </c>
      <c r="AI69" s="11">
        <v>123</v>
      </c>
      <c r="AJ69" s="11">
        <v>1605</v>
      </c>
      <c r="AK69" s="11">
        <v>34</v>
      </c>
      <c r="AL69" s="10">
        <v>5</v>
      </c>
      <c r="AM69" s="10">
        <v>36</v>
      </c>
      <c r="AN69" s="10">
        <v>3</v>
      </c>
      <c r="AO69" s="10">
        <v>597</v>
      </c>
      <c r="AP69" s="12">
        <v>2</v>
      </c>
      <c r="AQ69" s="12">
        <v>5</v>
      </c>
      <c r="AR69" s="12">
        <v>187</v>
      </c>
      <c r="AS69" s="11">
        <v>1</v>
      </c>
      <c r="AT69" s="11">
        <v>114</v>
      </c>
      <c r="AU69" s="11">
        <v>121</v>
      </c>
      <c r="AV69" s="11">
        <v>473</v>
      </c>
      <c r="AW69" s="11">
        <v>86</v>
      </c>
      <c r="AX69" s="11">
        <v>17</v>
      </c>
      <c r="AY69" s="11">
        <v>3</v>
      </c>
      <c r="AZ69" s="10">
        <v>47</v>
      </c>
      <c r="BA69" s="10">
        <v>198</v>
      </c>
      <c r="BB69" s="10">
        <v>154</v>
      </c>
      <c r="BC69" s="10">
        <v>22</v>
      </c>
      <c r="BD69" s="12">
        <v>167</v>
      </c>
      <c r="BE69" s="12">
        <v>53</v>
      </c>
      <c r="BF69" s="12">
        <v>62</v>
      </c>
      <c r="BG69" s="11">
        <v>166</v>
      </c>
      <c r="BH69" s="11">
        <v>789</v>
      </c>
      <c r="BI69" s="11">
        <v>25</v>
      </c>
      <c r="BJ69" s="11">
        <v>37</v>
      </c>
      <c r="BK69" s="11">
        <v>176</v>
      </c>
      <c r="BL69" s="11">
        <v>15</v>
      </c>
      <c r="BM69" s="11">
        <v>12</v>
      </c>
      <c r="BN69" s="10">
        <v>6</v>
      </c>
      <c r="BO69" s="10">
        <v>1198</v>
      </c>
      <c r="BP69" s="10">
        <v>6416</v>
      </c>
      <c r="BQ69" s="10">
        <v>153.86000000000001</v>
      </c>
      <c r="BR69" s="12">
        <v>15.3</v>
      </c>
      <c r="BS69" s="12">
        <v>4.95</v>
      </c>
      <c r="BT69" s="12">
        <v>19.03</v>
      </c>
      <c r="BU69" s="11">
        <v>4.51</v>
      </c>
      <c r="BV69" s="11">
        <v>199.72</v>
      </c>
      <c r="BW69" s="11">
        <v>3.15</v>
      </c>
      <c r="BX69" s="11">
        <v>5.35</v>
      </c>
      <c r="BY69" s="11">
        <v>77.97</v>
      </c>
      <c r="BZ69" s="11">
        <v>1.71</v>
      </c>
      <c r="CA69" s="11">
        <v>32.26</v>
      </c>
      <c r="CB69" s="10">
        <v>44.39</v>
      </c>
      <c r="CC69" s="10">
        <v>115</v>
      </c>
      <c r="CD69" s="10">
        <v>60.95</v>
      </c>
      <c r="CE69" s="10">
        <v>14.5</v>
      </c>
      <c r="CF69" s="12">
        <v>8.57</v>
      </c>
      <c r="CG69" s="12">
        <v>23.81</v>
      </c>
      <c r="CH69" s="12">
        <v>59.42</v>
      </c>
      <c r="CI69" s="11">
        <v>167.12</v>
      </c>
      <c r="CJ69" s="11">
        <v>19.61</v>
      </c>
      <c r="CK69" s="11">
        <v>26.2</v>
      </c>
      <c r="CL69" s="11">
        <v>23.9</v>
      </c>
      <c r="CM69" s="11">
        <v>20.329999999999998</v>
      </c>
      <c r="CN69" s="11">
        <v>109.23</v>
      </c>
      <c r="CO69" s="11">
        <v>75.489999999999995</v>
      </c>
      <c r="CP69" s="10">
        <v>43.66</v>
      </c>
      <c r="CQ69" s="10">
        <v>20.94</v>
      </c>
      <c r="CR69" s="10">
        <v>100.99</v>
      </c>
      <c r="CS69" s="10">
        <v>7.85</v>
      </c>
      <c r="CT69" s="12">
        <v>13.99</v>
      </c>
      <c r="CU69" s="12">
        <v>11.03</v>
      </c>
      <c r="CV69" s="12">
        <v>41.23</v>
      </c>
      <c r="CW69" s="11">
        <v>61.41</v>
      </c>
      <c r="CX69" s="61">
        <v>0.2104</v>
      </c>
      <c r="CY69" s="61">
        <v>0.23579999999999998</v>
      </c>
      <c r="CZ69" s="61">
        <v>0.25</v>
      </c>
      <c r="DA69" s="61">
        <v>0.1341</v>
      </c>
      <c r="DB69" s="61">
        <v>0.2727</v>
      </c>
      <c r="DC69" s="61">
        <v>0.34960000000000002</v>
      </c>
      <c r="DD69" s="62">
        <v>0.125</v>
      </c>
      <c r="DE69" s="62">
        <v>0.22219999999999998</v>
      </c>
      <c r="DF69" s="62">
        <v>0.42570000000000002</v>
      </c>
      <c r="DG69" s="62">
        <v>0</v>
      </c>
      <c r="DH69" s="62">
        <v>0.14449999999999999</v>
      </c>
      <c r="DI69" s="62">
        <v>0.2306</v>
      </c>
      <c r="DJ69" s="62">
        <v>0.3125</v>
      </c>
      <c r="DK69" s="61">
        <v>0.20300000000000001</v>
      </c>
      <c r="DL69" s="61">
        <v>0.27779999999999999</v>
      </c>
      <c r="DM69" s="61">
        <v>0.3</v>
      </c>
      <c r="DN69" s="61">
        <v>0.1661</v>
      </c>
      <c r="DO69" s="61">
        <v>0.31290000000000001</v>
      </c>
      <c r="DP69" s="61">
        <v>0.3957</v>
      </c>
      <c r="DQ69" s="61">
        <v>0.26319999999999999</v>
      </c>
      <c r="DR69" s="62">
        <v>0.28999999999999998</v>
      </c>
      <c r="DS69" s="62">
        <v>0.18280000000000002</v>
      </c>
      <c r="DT69" s="62">
        <v>0.1704</v>
      </c>
      <c r="DU69" s="62">
        <v>0.32079999999999997</v>
      </c>
      <c r="DV69" s="62">
        <v>0.33860000000000001</v>
      </c>
      <c r="DW69" s="62">
        <v>0.3382</v>
      </c>
      <c r="DX69" s="62">
        <v>0.2828</v>
      </c>
      <c r="DY69" s="61">
        <v>0.3493</v>
      </c>
      <c r="DZ69" s="61">
        <v>0.44829999999999998</v>
      </c>
      <c r="EA69" s="61">
        <v>0.31030000000000002</v>
      </c>
      <c r="EB69" s="61">
        <v>1.6666999999999998</v>
      </c>
      <c r="EC69" s="61">
        <v>0.25109999999999999</v>
      </c>
      <c r="ED69" s="61">
        <v>0.26229999999999998</v>
      </c>
      <c r="EE69" s="11">
        <v>453</v>
      </c>
      <c r="EF69" s="10">
        <v>4</v>
      </c>
      <c r="EG69" s="10">
        <v>1</v>
      </c>
      <c r="EH69" s="10">
        <v>7</v>
      </c>
      <c r="EI69" s="10">
        <v>1</v>
      </c>
      <c r="EJ69" s="12">
        <v>99</v>
      </c>
      <c r="EK69" s="12">
        <v>0</v>
      </c>
      <c r="EL69" s="12">
        <v>0</v>
      </c>
      <c r="EM69" s="11">
        <v>28</v>
      </c>
      <c r="EN69" s="11">
        <v>1</v>
      </c>
      <c r="EO69" s="11">
        <v>41</v>
      </c>
      <c r="EP69" s="11">
        <v>19</v>
      </c>
      <c r="EQ69" s="11">
        <v>61</v>
      </c>
      <c r="ER69" s="11">
        <v>6</v>
      </c>
      <c r="ES69" s="11">
        <v>2</v>
      </c>
      <c r="ET69" s="10">
        <v>0</v>
      </c>
      <c r="EU69" s="10">
        <v>7</v>
      </c>
      <c r="EV69" s="10">
        <v>17</v>
      </c>
      <c r="EW69" s="10">
        <v>19</v>
      </c>
      <c r="EX69" s="12">
        <v>9</v>
      </c>
      <c r="EY69" s="12">
        <v>16</v>
      </c>
      <c r="EZ69" s="12">
        <v>3</v>
      </c>
      <c r="FA69" s="11">
        <v>15</v>
      </c>
      <c r="FB69" s="11">
        <v>10</v>
      </c>
      <c r="FC69" s="11">
        <v>123</v>
      </c>
      <c r="FD69" s="11">
        <v>0</v>
      </c>
      <c r="FE69" s="11">
        <v>5</v>
      </c>
      <c r="FF69" s="11">
        <v>18</v>
      </c>
      <c r="FG69" s="11">
        <v>0</v>
      </c>
      <c r="FH69" s="10">
        <v>2</v>
      </c>
      <c r="FI69" s="10">
        <v>0</v>
      </c>
      <c r="FJ69" s="10">
        <v>198</v>
      </c>
      <c r="FK69" s="10">
        <v>1165</v>
      </c>
      <c r="FL69" s="12">
        <v>1</v>
      </c>
      <c r="FM69" s="12">
        <v>0</v>
      </c>
      <c r="FN69" s="12">
        <v>0</v>
      </c>
      <c r="FO69" s="11">
        <v>0</v>
      </c>
      <c r="FP69" s="11">
        <v>0</v>
      </c>
      <c r="FQ69" s="11">
        <v>0</v>
      </c>
      <c r="FR69" s="11">
        <v>0</v>
      </c>
      <c r="FS69" s="11">
        <v>0</v>
      </c>
      <c r="FT69" s="11">
        <v>0</v>
      </c>
      <c r="FU69" s="11">
        <v>0</v>
      </c>
      <c r="FV69" s="11">
        <v>0</v>
      </c>
      <c r="FW69" s="11">
        <v>0</v>
      </c>
      <c r="FX69" s="11">
        <v>0</v>
      </c>
      <c r="FY69" s="11">
        <v>0</v>
      </c>
      <c r="FZ69" s="11">
        <v>0</v>
      </c>
      <c r="GA69" s="11">
        <v>0</v>
      </c>
      <c r="GB69" s="11">
        <v>0</v>
      </c>
      <c r="GC69" s="11">
        <v>0</v>
      </c>
      <c r="GD69" s="11">
        <v>0</v>
      </c>
      <c r="GE69" s="11">
        <v>0</v>
      </c>
      <c r="GF69" s="11">
        <v>0</v>
      </c>
      <c r="GG69" s="11">
        <v>0</v>
      </c>
      <c r="GH69" s="11">
        <v>0</v>
      </c>
      <c r="GI69" s="11">
        <v>0</v>
      </c>
      <c r="GJ69" s="10">
        <v>2</v>
      </c>
      <c r="GK69" s="10">
        <v>0</v>
      </c>
      <c r="GL69" s="10">
        <v>0</v>
      </c>
      <c r="GM69" s="10">
        <v>1</v>
      </c>
      <c r="GN69" s="12">
        <v>0</v>
      </c>
      <c r="GO69" s="12">
        <v>0</v>
      </c>
      <c r="GP69" s="12">
        <v>0</v>
      </c>
      <c r="GQ69" s="11">
        <v>0</v>
      </c>
      <c r="GR69" s="11">
        <v>4</v>
      </c>
      <c r="GS69" s="11">
        <v>38</v>
      </c>
      <c r="GT69" s="11">
        <v>1</v>
      </c>
      <c r="GU69" s="11">
        <v>0</v>
      </c>
      <c r="GV69" s="11">
        <v>1</v>
      </c>
      <c r="GW69" s="11">
        <v>0</v>
      </c>
      <c r="GX69" s="11">
        <v>76</v>
      </c>
      <c r="GY69" s="11">
        <v>0</v>
      </c>
      <c r="GZ69" s="11">
        <v>0</v>
      </c>
      <c r="HA69" s="11">
        <v>5</v>
      </c>
      <c r="HB69" s="11">
        <v>0</v>
      </c>
      <c r="HC69" s="11">
        <v>1</v>
      </c>
      <c r="HD69" s="11">
        <v>2</v>
      </c>
      <c r="HE69" s="10">
        <v>7</v>
      </c>
      <c r="HF69" s="10">
        <v>3</v>
      </c>
      <c r="HG69" s="10">
        <v>0</v>
      </c>
      <c r="HH69" s="10">
        <v>0</v>
      </c>
      <c r="HI69" s="12">
        <v>1</v>
      </c>
      <c r="HJ69" s="12">
        <v>13</v>
      </c>
      <c r="HK69" s="12">
        <v>11</v>
      </c>
      <c r="HL69" s="11">
        <v>1</v>
      </c>
      <c r="HM69" s="11">
        <v>7</v>
      </c>
      <c r="HN69" s="11">
        <v>3</v>
      </c>
      <c r="HO69" s="11">
        <v>8</v>
      </c>
      <c r="HP69" s="11">
        <v>6</v>
      </c>
      <c r="HQ69" s="11">
        <v>47</v>
      </c>
      <c r="HR69" s="11">
        <v>1</v>
      </c>
      <c r="HS69" s="10">
        <v>2</v>
      </c>
      <c r="HT69" s="10">
        <v>4</v>
      </c>
      <c r="HU69" s="10">
        <v>3</v>
      </c>
      <c r="HV69" s="10">
        <v>2</v>
      </c>
      <c r="HW69" s="12">
        <v>2</v>
      </c>
      <c r="HX69" s="12">
        <v>41</v>
      </c>
      <c r="HY69" s="12">
        <v>286</v>
      </c>
    </row>
    <row r="70" spans="1:233" x14ac:dyDescent="0.2">
      <c r="A70" s="24">
        <v>41</v>
      </c>
      <c r="B70" s="8">
        <v>43949</v>
      </c>
      <c r="C70" s="11">
        <v>25</v>
      </c>
      <c r="D70" s="11">
        <v>4</v>
      </c>
      <c r="E70" s="11">
        <v>0</v>
      </c>
      <c r="F70" s="11">
        <v>1</v>
      </c>
      <c r="G70" s="11">
        <v>0</v>
      </c>
      <c r="H70" s="11">
        <v>20</v>
      </c>
      <c r="I70" s="11">
        <v>0</v>
      </c>
      <c r="J70" s="11">
        <v>0</v>
      </c>
      <c r="K70" s="11">
        <v>18</v>
      </c>
      <c r="L70" s="11">
        <v>0</v>
      </c>
      <c r="M70" s="11">
        <v>2</v>
      </c>
      <c r="N70" s="11">
        <v>14</v>
      </c>
      <c r="O70" s="11">
        <v>15</v>
      </c>
      <c r="P70" s="11">
        <v>0</v>
      </c>
      <c r="Q70" s="11">
        <v>0</v>
      </c>
      <c r="R70" s="11">
        <v>0</v>
      </c>
      <c r="S70" s="11">
        <v>2</v>
      </c>
      <c r="T70" s="11">
        <v>15</v>
      </c>
      <c r="U70" s="11">
        <v>1</v>
      </c>
      <c r="V70" s="11">
        <v>1</v>
      </c>
      <c r="W70" s="11">
        <v>18</v>
      </c>
      <c r="X70" s="10">
        <v>13</v>
      </c>
      <c r="Y70" s="10">
        <v>0</v>
      </c>
      <c r="Z70" s="10">
        <v>0</v>
      </c>
      <c r="AA70" s="10">
        <v>27</v>
      </c>
      <c r="AB70" s="12">
        <v>0</v>
      </c>
      <c r="AC70" s="12">
        <v>0</v>
      </c>
      <c r="AD70" s="12">
        <v>6</v>
      </c>
      <c r="AE70" s="11">
        <v>1</v>
      </c>
      <c r="AF70" s="11">
        <v>0</v>
      </c>
      <c r="AG70" s="11">
        <v>0</v>
      </c>
      <c r="AH70" s="11">
        <v>53</v>
      </c>
      <c r="AI70" s="11">
        <v>236</v>
      </c>
      <c r="AJ70" s="11">
        <v>1630</v>
      </c>
      <c r="AK70" s="11">
        <v>38</v>
      </c>
      <c r="AL70" s="10">
        <v>5</v>
      </c>
      <c r="AM70" s="10">
        <v>37</v>
      </c>
      <c r="AN70" s="10">
        <v>3</v>
      </c>
      <c r="AO70" s="10">
        <v>617</v>
      </c>
      <c r="AP70" s="12">
        <v>2</v>
      </c>
      <c r="AQ70" s="12">
        <v>5</v>
      </c>
      <c r="AR70" s="12">
        <v>205</v>
      </c>
      <c r="AS70" s="11">
        <v>1</v>
      </c>
      <c r="AT70" s="11">
        <v>116</v>
      </c>
      <c r="AU70" s="11">
        <v>135</v>
      </c>
      <c r="AV70" s="11">
        <v>488</v>
      </c>
      <c r="AW70" s="11">
        <v>86</v>
      </c>
      <c r="AX70" s="11">
        <v>17</v>
      </c>
      <c r="AY70" s="11">
        <v>3</v>
      </c>
      <c r="AZ70" s="10">
        <v>49</v>
      </c>
      <c r="BA70" s="10">
        <v>213</v>
      </c>
      <c r="BB70" s="10">
        <v>155</v>
      </c>
      <c r="BC70" s="10">
        <v>23</v>
      </c>
      <c r="BD70" s="12">
        <v>185</v>
      </c>
      <c r="BE70" s="12">
        <v>66</v>
      </c>
      <c r="BF70" s="12">
        <v>62</v>
      </c>
      <c r="BG70" s="11">
        <v>166</v>
      </c>
      <c r="BH70" s="11">
        <v>816</v>
      </c>
      <c r="BI70" s="11">
        <v>25</v>
      </c>
      <c r="BJ70" s="11">
        <v>37</v>
      </c>
      <c r="BK70" s="11">
        <v>182</v>
      </c>
      <c r="BL70" s="11">
        <v>16</v>
      </c>
      <c r="BM70" s="11">
        <v>12</v>
      </c>
      <c r="BN70" s="10">
        <v>6</v>
      </c>
      <c r="BO70" s="10">
        <v>1251</v>
      </c>
      <c r="BP70" s="10">
        <v>6651</v>
      </c>
      <c r="BQ70" s="10">
        <v>156.25</v>
      </c>
      <c r="BR70" s="12">
        <v>17.100000000000001</v>
      </c>
      <c r="BS70" s="12">
        <v>4.95</v>
      </c>
      <c r="BT70" s="12">
        <v>19.559999999999999</v>
      </c>
      <c r="BU70" s="11">
        <v>4.51</v>
      </c>
      <c r="BV70" s="11">
        <v>206.41</v>
      </c>
      <c r="BW70" s="11">
        <v>3.15</v>
      </c>
      <c r="BX70" s="11">
        <v>5.35</v>
      </c>
      <c r="BY70" s="11">
        <v>85.47</v>
      </c>
      <c r="BZ70" s="11">
        <v>1.71</v>
      </c>
      <c r="CA70" s="11">
        <v>32.82</v>
      </c>
      <c r="CB70" s="10">
        <v>49.52</v>
      </c>
      <c r="CC70" s="10">
        <v>118.65</v>
      </c>
      <c r="CD70" s="10">
        <v>60.95</v>
      </c>
      <c r="CE70" s="10">
        <v>14.5</v>
      </c>
      <c r="CF70" s="12">
        <v>8.57</v>
      </c>
      <c r="CG70" s="12">
        <v>24.82</v>
      </c>
      <c r="CH70" s="12">
        <v>63.92</v>
      </c>
      <c r="CI70" s="11">
        <v>168.21</v>
      </c>
      <c r="CJ70" s="11">
        <v>20.51</v>
      </c>
      <c r="CK70" s="11">
        <v>29.02</v>
      </c>
      <c r="CL70" s="11">
        <v>29.77</v>
      </c>
      <c r="CM70" s="11">
        <v>20.329999999999998</v>
      </c>
      <c r="CN70" s="11">
        <v>109.23</v>
      </c>
      <c r="CO70" s="11">
        <v>78.069999999999993</v>
      </c>
      <c r="CP70" s="10">
        <v>43.66</v>
      </c>
      <c r="CQ70" s="10">
        <v>20.94</v>
      </c>
      <c r="CR70" s="10">
        <v>104.43</v>
      </c>
      <c r="CS70" s="10">
        <v>8.3800000000000008</v>
      </c>
      <c r="CT70" s="12">
        <v>13.99</v>
      </c>
      <c r="CU70" s="12">
        <v>11.03</v>
      </c>
      <c r="CV70" s="12">
        <v>43.05</v>
      </c>
      <c r="CW70" s="11">
        <v>63.66</v>
      </c>
      <c r="CX70" s="61">
        <v>0.20440000000000003</v>
      </c>
      <c r="CY70" s="61">
        <v>0.25</v>
      </c>
      <c r="CZ70" s="61">
        <v>0.25</v>
      </c>
      <c r="DA70" s="61">
        <v>0.13439999999999999</v>
      </c>
      <c r="DB70" s="61">
        <v>0.25</v>
      </c>
      <c r="DC70" s="61">
        <v>0.32729999999999998</v>
      </c>
      <c r="DD70" s="62">
        <v>0.125</v>
      </c>
      <c r="DE70" s="62">
        <v>0.22219999999999998</v>
      </c>
      <c r="DF70" s="62">
        <v>0.40649999999999997</v>
      </c>
      <c r="DG70" s="62">
        <v>0</v>
      </c>
      <c r="DH70" s="62">
        <v>0.1447</v>
      </c>
      <c r="DI70" s="62">
        <v>0.2369</v>
      </c>
      <c r="DJ70" s="62">
        <v>0.29749999999999999</v>
      </c>
      <c r="DK70" s="61">
        <v>0.20600000000000002</v>
      </c>
      <c r="DL70" s="61">
        <v>0.2727</v>
      </c>
      <c r="DM70" s="61">
        <v>0.3</v>
      </c>
      <c r="DN70" s="61">
        <v>0.16489999999999999</v>
      </c>
      <c r="DO70" s="61">
        <v>0.30730000000000002</v>
      </c>
      <c r="DP70" s="61">
        <v>0.38130000000000003</v>
      </c>
      <c r="DQ70" s="61">
        <v>0.26829999999999998</v>
      </c>
      <c r="DR70" s="62">
        <v>0.3009</v>
      </c>
      <c r="DS70" s="62">
        <v>0.20600000000000002</v>
      </c>
      <c r="DT70" s="62">
        <v>0.15909999999999999</v>
      </c>
      <c r="DU70" s="62">
        <v>0.31840000000000002</v>
      </c>
      <c r="DV70" s="62">
        <v>0.32250000000000001</v>
      </c>
      <c r="DW70" s="62">
        <v>0.34329999999999999</v>
      </c>
      <c r="DX70" s="62">
        <v>0.28720000000000001</v>
      </c>
      <c r="DY70" s="61">
        <v>0.32189999999999996</v>
      </c>
      <c r="DZ70" s="61">
        <v>0.4375</v>
      </c>
      <c r="EA70" s="61">
        <v>0.2727</v>
      </c>
      <c r="EB70" s="61">
        <v>1.6666999999999998</v>
      </c>
      <c r="EC70" s="61">
        <v>0.2432</v>
      </c>
      <c r="ED70" s="61">
        <v>0.25540000000000002</v>
      </c>
      <c r="EE70" s="11">
        <v>473</v>
      </c>
      <c r="EF70" s="10">
        <v>4</v>
      </c>
      <c r="EG70" s="10">
        <v>1</v>
      </c>
      <c r="EH70" s="10">
        <v>7</v>
      </c>
      <c r="EI70" s="10">
        <v>1</v>
      </c>
      <c r="EJ70" s="12">
        <v>104</v>
      </c>
      <c r="EK70" s="12">
        <v>0</v>
      </c>
      <c r="EL70" s="12">
        <v>0</v>
      </c>
      <c r="EM70" s="11">
        <v>28</v>
      </c>
      <c r="EN70" s="11">
        <v>1</v>
      </c>
      <c r="EO70" s="11">
        <v>41</v>
      </c>
      <c r="EP70" s="11">
        <v>21</v>
      </c>
      <c r="EQ70" s="11">
        <v>65</v>
      </c>
      <c r="ER70" s="11">
        <v>6</v>
      </c>
      <c r="ES70" s="11">
        <v>2</v>
      </c>
      <c r="ET70" s="10">
        <v>0</v>
      </c>
      <c r="EU70" s="10">
        <v>8</v>
      </c>
      <c r="EV70" s="10">
        <v>18</v>
      </c>
      <c r="EW70" s="10">
        <v>19</v>
      </c>
      <c r="EX70" s="12">
        <v>9</v>
      </c>
      <c r="EY70" s="12">
        <v>16</v>
      </c>
      <c r="EZ70" s="12">
        <v>3</v>
      </c>
      <c r="FA70" s="11">
        <v>15</v>
      </c>
      <c r="FB70" s="11">
        <v>10</v>
      </c>
      <c r="FC70" s="11">
        <v>135</v>
      </c>
      <c r="FD70" s="11">
        <v>0</v>
      </c>
      <c r="FE70" s="11">
        <v>5</v>
      </c>
      <c r="FF70" s="11">
        <v>19</v>
      </c>
      <c r="FG70" s="11">
        <v>0</v>
      </c>
      <c r="FH70" s="10">
        <v>2</v>
      </c>
      <c r="FI70" s="10">
        <v>0</v>
      </c>
      <c r="FJ70" s="10">
        <v>215</v>
      </c>
      <c r="FK70" s="10">
        <v>1228</v>
      </c>
      <c r="FL70" s="12">
        <v>0</v>
      </c>
      <c r="FM70" s="12">
        <v>1</v>
      </c>
      <c r="FN70" s="12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>
        <v>0</v>
      </c>
      <c r="FW70" s="11">
        <v>0</v>
      </c>
      <c r="FX70" s="11">
        <v>0</v>
      </c>
      <c r="FY70" s="11">
        <v>0</v>
      </c>
      <c r="FZ70" s="11">
        <v>0</v>
      </c>
      <c r="GA70" s="11">
        <v>0</v>
      </c>
      <c r="GB70" s="11">
        <v>0</v>
      </c>
      <c r="GC70" s="11">
        <v>0</v>
      </c>
      <c r="GD70" s="11">
        <v>1</v>
      </c>
      <c r="GE70" s="11">
        <v>0</v>
      </c>
      <c r="GF70" s="11">
        <v>1</v>
      </c>
      <c r="GG70" s="11">
        <v>0</v>
      </c>
      <c r="GH70" s="11">
        <v>0</v>
      </c>
      <c r="GI70" s="11">
        <v>0</v>
      </c>
      <c r="GJ70" s="10">
        <v>0</v>
      </c>
      <c r="GK70" s="10">
        <v>0</v>
      </c>
      <c r="GL70" s="10">
        <v>0</v>
      </c>
      <c r="GM70" s="10">
        <v>0</v>
      </c>
      <c r="GN70" s="12">
        <v>1</v>
      </c>
      <c r="GO70" s="12">
        <v>0</v>
      </c>
      <c r="GP70" s="12">
        <v>0</v>
      </c>
      <c r="GQ70" s="11">
        <v>3</v>
      </c>
      <c r="GR70" s="11">
        <v>7</v>
      </c>
      <c r="GS70" s="11">
        <v>38</v>
      </c>
      <c r="GT70" s="11">
        <v>2</v>
      </c>
      <c r="GU70" s="11">
        <v>0</v>
      </c>
      <c r="GV70" s="11">
        <v>1</v>
      </c>
      <c r="GW70" s="11">
        <v>0</v>
      </c>
      <c r="GX70" s="11">
        <v>76</v>
      </c>
      <c r="GY70" s="11">
        <v>0</v>
      </c>
      <c r="GZ70" s="11">
        <v>0</v>
      </c>
      <c r="HA70" s="11">
        <v>5</v>
      </c>
      <c r="HB70" s="11">
        <v>0</v>
      </c>
      <c r="HC70" s="11">
        <v>1</v>
      </c>
      <c r="HD70" s="11">
        <v>2</v>
      </c>
      <c r="HE70" s="10">
        <v>7</v>
      </c>
      <c r="HF70" s="10">
        <v>3</v>
      </c>
      <c r="HG70" s="10">
        <v>0</v>
      </c>
      <c r="HH70" s="10">
        <v>0</v>
      </c>
      <c r="HI70" s="12">
        <v>1</v>
      </c>
      <c r="HJ70" s="12">
        <v>13</v>
      </c>
      <c r="HK70" s="12">
        <v>12</v>
      </c>
      <c r="HL70" s="11">
        <v>1</v>
      </c>
      <c r="HM70" s="11">
        <v>8</v>
      </c>
      <c r="HN70" s="11">
        <v>3</v>
      </c>
      <c r="HO70" s="11">
        <v>8</v>
      </c>
      <c r="HP70" s="11">
        <v>6</v>
      </c>
      <c r="HQ70" s="11">
        <v>47</v>
      </c>
      <c r="HR70" s="11">
        <v>1</v>
      </c>
      <c r="HS70" s="10">
        <v>2</v>
      </c>
      <c r="HT70" s="10">
        <v>4</v>
      </c>
      <c r="HU70" s="10">
        <v>4</v>
      </c>
      <c r="HV70" s="10">
        <v>2</v>
      </c>
      <c r="HW70" s="12">
        <v>2</v>
      </c>
      <c r="HX70" s="12">
        <v>44</v>
      </c>
      <c r="HY70" s="12">
        <v>293</v>
      </c>
    </row>
    <row r="71" spans="1:233" x14ac:dyDescent="0.2">
      <c r="A71" s="24">
        <v>42</v>
      </c>
      <c r="B71" s="8">
        <v>43950</v>
      </c>
      <c r="C71" s="11">
        <v>94</v>
      </c>
      <c r="D71" s="11">
        <v>6</v>
      </c>
      <c r="E71" s="11">
        <v>0</v>
      </c>
      <c r="F71" s="11">
        <v>0</v>
      </c>
      <c r="G71" s="11">
        <v>0</v>
      </c>
      <c r="H71" s="11">
        <v>13</v>
      </c>
      <c r="I71" s="11">
        <v>0</v>
      </c>
      <c r="J71" s="11">
        <v>0</v>
      </c>
      <c r="K71" s="11">
        <v>4</v>
      </c>
      <c r="L71" s="11">
        <v>0</v>
      </c>
      <c r="M71" s="11">
        <v>3</v>
      </c>
      <c r="N71" s="11">
        <v>9</v>
      </c>
      <c r="O71" s="11">
        <v>13</v>
      </c>
      <c r="P71" s="11">
        <v>4</v>
      </c>
      <c r="Q71" s="11">
        <v>0</v>
      </c>
      <c r="R71" s="11">
        <v>0</v>
      </c>
      <c r="S71" s="11">
        <v>1</v>
      </c>
      <c r="T71" s="11">
        <v>11</v>
      </c>
      <c r="U71" s="11">
        <v>3</v>
      </c>
      <c r="V71" s="11">
        <v>1</v>
      </c>
      <c r="W71" s="11">
        <v>21</v>
      </c>
      <c r="X71" s="10">
        <v>0</v>
      </c>
      <c r="Y71" s="10">
        <v>2</v>
      </c>
      <c r="Z71" s="10">
        <v>1</v>
      </c>
      <c r="AA71" s="10">
        <v>15</v>
      </c>
      <c r="AB71" s="12">
        <v>7</v>
      </c>
      <c r="AC71" s="12">
        <v>0</v>
      </c>
      <c r="AD71" s="12">
        <v>4</v>
      </c>
      <c r="AE71" s="11">
        <v>0</v>
      </c>
      <c r="AF71" s="11">
        <v>0</v>
      </c>
      <c r="AG71" s="11">
        <v>0</v>
      </c>
      <c r="AH71" s="11">
        <v>108</v>
      </c>
      <c r="AI71" s="11">
        <v>320</v>
      </c>
      <c r="AJ71" s="11">
        <v>1724</v>
      </c>
      <c r="AK71" s="11">
        <v>44</v>
      </c>
      <c r="AL71" s="10">
        <v>5</v>
      </c>
      <c r="AM71" s="10">
        <v>37</v>
      </c>
      <c r="AN71" s="10">
        <v>3</v>
      </c>
      <c r="AO71" s="10">
        <v>630</v>
      </c>
      <c r="AP71" s="12">
        <v>2</v>
      </c>
      <c r="AQ71" s="12">
        <v>5</v>
      </c>
      <c r="AR71" s="12">
        <v>209</v>
      </c>
      <c r="AS71" s="11">
        <v>1</v>
      </c>
      <c r="AT71" s="11">
        <v>119</v>
      </c>
      <c r="AU71" s="11">
        <v>144</v>
      </c>
      <c r="AV71" s="11">
        <v>501</v>
      </c>
      <c r="AW71" s="11">
        <v>90</v>
      </c>
      <c r="AX71" s="11">
        <v>17</v>
      </c>
      <c r="AY71" s="11">
        <v>3</v>
      </c>
      <c r="AZ71" s="10">
        <v>50</v>
      </c>
      <c r="BA71" s="10">
        <v>224</v>
      </c>
      <c r="BB71" s="10">
        <v>158</v>
      </c>
      <c r="BC71" s="10">
        <v>24</v>
      </c>
      <c r="BD71" s="12">
        <v>206</v>
      </c>
      <c r="BE71" s="12">
        <v>66</v>
      </c>
      <c r="BF71" s="12">
        <v>64</v>
      </c>
      <c r="BG71" s="11">
        <v>167</v>
      </c>
      <c r="BH71" s="11">
        <v>831</v>
      </c>
      <c r="BI71" s="11">
        <v>32</v>
      </c>
      <c r="BJ71" s="11">
        <v>37</v>
      </c>
      <c r="BK71" s="11">
        <v>186</v>
      </c>
      <c r="BL71" s="11">
        <v>16</v>
      </c>
      <c r="BM71" s="11">
        <v>12</v>
      </c>
      <c r="BN71" s="10">
        <v>6</v>
      </c>
      <c r="BO71" s="10">
        <v>1359</v>
      </c>
      <c r="BP71" s="10">
        <v>6972</v>
      </c>
      <c r="BQ71" s="10">
        <v>165.26</v>
      </c>
      <c r="BR71" s="12">
        <v>19.8</v>
      </c>
      <c r="BS71" s="12">
        <v>4.95</v>
      </c>
      <c r="BT71" s="12">
        <v>19.559999999999999</v>
      </c>
      <c r="BU71" s="11">
        <v>4.51</v>
      </c>
      <c r="BV71" s="11">
        <v>210.76</v>
      </c>
      <c r="BW71" s="11">
        <v>3.15</v>
      </c>
      <c r="BX71" s="11">
        <v>5.35</v>
      </c>
      <c r="BY71" s="11">
        <v>87.14</v>
      </c>
      <c r="BZ71" s="11">
        <v>1.71</v>
      </c>
      <c r="CA71" s="11">
        <v>33.67</v>
      </c>
      <c r="CB71" s="10">
        <v>52.83</v>
      </c>
      <c r="CC71" s="10">
        <v>121.81</v>
      </c>
      <c r="CD71" s="10">
        <v>63.79</v>
      </c>
      <c r="CE71" s="10">
        <v>14.5</v>
      </c>
      <c r="CF71" s="12">
        <v>8.57</v>
      </c>
      <c r="CG71" s="12">
        <v>25.32</v>
      </c>
      <c r="CH71" s="12">
        <v>67.22</v>
      </c>
      <c r="CI71" s="11">
        <v>171.46</v>
      </c>
      <c r="CJ71" s="11">
        <v>21.4</v>
      </c>
      <c r="CK71" s="11">
        <v>32.32</v>
      </c>
      <c r="CL71" s="11">
        <v>29.77</v>
      </c>
      <c r="CM71" s="11">
        <v>20.99</v>
      </c>
      <c r="CN71" s="11">
        <v>109.88</v>
      </c>
      <c r="CO71" s="11">
        <v>79.510000000000005</v>
      </c>
      <c r="CP71" s="10">
        <v>55.88</v>
      </c>
      <c r="CQ71" s="10">
        <v>20.94</v>
      </c>
      <c r="CR71" s="10">
        <v>106.73</v>
      </c>
      <c r="CS71" s="10">
        <v>8.3800000000000008</v>
      </c>
      <c r="CT71" s="12">
        <v>13.99</v>
      </c>
      <c r="CU71" s="12">
        <v>11.03</v>
      </c>
      <c r="CV71" s="12">
        <v>46.77</v>
      </c>
      <c r="CW71" s="11">
        <v>66.73</v>
      </c>
      <c r="CX71" s="61">
        <v>0.20149999999999998</v>
      </c>
      <c r="CY71" s="61">
        <v>0.2606</v>
      </c>
      <c r="CZ71" s="61">
        <v>0.25</v>
      </c>
      <c r="DA71" s="61">
        <v>0.13439999999999999</v>
      </c>
      <c r="DB71" s="61">
        <v>0.23079999999999998</v>
      </c>
      <c r="DC71" s="61">
        <v>0.29870000000000002</v>
      </c>
      <c r="DD71" s="62">
        <v>0.125</v>
      </c>
      <c r="DE71" s="62">
        <v>0.22219999999999998</v>
      </c>
      <c r="DF71" s="62">
        <v>0.3992</v>
      </c>
      <c r="DG71" s="62">
        <v>0</v>
      </c>
      <c r="DH71" s="62">
        <v>0.13320000000000001</v>
      </c>
      <c r="DI71" s="62">
        <v>0.2298</v>
      </c>
      <c r="DJ71" s="62">
        <v>0.27779999999999999</v>
      </c>
      <c r="DK71" s="61">
        <v>0.19239999999999999</v>
      </c>
      <c r="DL71" s="61">
        <v>0.24590000000000001</v>
      </c>
      <c r="DM71" s="61">
        <v>0.22219999999999998</v>
      </c>
      <c r="DN71" s="61">
        <v>0.14460000000000001</v>
      </c>
      <c r="DO71" s="61">
        <v>0.30260000000000004</v>
      </c>
      <c r="DP71" s="61">
        <v>0.37079999999999996</v>
      </c>
      <c r="DQ71" s="61">
        <v>0.25</v>
      </c>
      <c r="DR71" s="62">
        <v>0.29600000000000004</v>
      </c>
      <c r="DS71" s="62">
        <v>0.2039</v>
      </c>
      <c r="DT71" s="62">
        <v>0.1464</v>
      </c>
      <c r="DU71" s="62">
        <v>0.30909999999999999</v>
      </c>
      <c r="DV71" s="62">
        <v>0.31840000000000002</v>
      </c>
      <c r="DW71" s="62">
        <v>0.37040000000000001</v>
      </c>
      <c r="DX71" s="62">
        <v>0.27960000000000002</v>
      </c>
      <c r="DY71" s="61">
        <v>0.31509999999999999</v>
      </c>
      <c r="DZ71" s="61">
        <v>0.42420000000000002</v>
      </c>
      <c r="EA71" s="61">
        <v>0.26469999999999999</v>
      </c>
      <c r="EB71" s="61">
        <v>0.33329999999999999</v>
      </c>
      <c r="EC71" s="61">
        <v>0.23769999999999999</v>
      </c>
      <c r="ED71" s="61">
        <v>0.24760000000000001</v>
      </c>
      <c r="EE71" s="11">
        <v>494</v>
      </c>
      <c r="EF71" s="10">
        <v>5</v>
      </c>
      <c r="EG71" s="10">
        <v>1</v>
      </c>
      <c r="EH71" s="10">
        <v>7</v>
      </c>
      <c r="EI71" s="10">
        <v>1</v>
      </c>
      <c r="EJ71" s="12">
        <v>109</v>
      </c>
      <c r="EK71" s="12">
        <v>0</v>
      </c>
      <c r="EL71" s="12">
        <v>0</v>
      </c>
      <c r="EM71" s="11">
        <v>29</v>
      </c>
      <c r="EN71" s="11">
        <v>1</v>
      </c>
      <c r="EO71" s="11">
        <v>42</v>
      </c>
      <c r="EP71" s="11">
        <v>23</v>
      </c>
      <c r="EQ71" s="11">
        <v>72</v>
      </c>
      <c r="ER71" s="11">
        <v>8</v>
      </c>
      <c r="ES71" s="11">
        <v>2</v>
      </c>
      <c r="ET71" s="10">
        <v>0</v>
      </c>
      <c r="EU71" s="10">
        <v>9</v>
      </c>
      <c r="EV71" s="10">
        <v>19</v>
      </c>
      <c r="EW71" s="10">
        <v>21</v>
      </c>
      <c r="EX71" s="12">
        <v>11</v>
      </c>
      <c r="EY71" s="12">
        <v>17</v>
      </c>
      <c r="EZ71" s="12">
        <v>3</v>
      </c>
      <c r="FA71" s="11">
        <v>16</v>
      </c>
      <c r="FB71" s="11">
        <v>13</v>
      </c>
      <c r="FC71" s="11">
        <v>136</v>
      </c>
      <c r="FD71" s="11">
        <v>0</v>
      </c>
      <c r="FE71" s="11">
        <v>5</v>
      </c>
      <c r="FF71" s="11">
        <v>21</v>
      </c>
      <c r="FG71" s="11">
        <v>0</v>
      </c>
      <c r="FH71" s="10">
        <v>2</v>
      </c>
      <c r="FI71" s="10">
        <v>0</v>
      </c>
      <c r="FJ71" s="10">
        <v>234</v>
      </c>
      <c r="FK71" s="10">
        <v>1301</v>
      </c>
      <c r="FL71" s="12">
        <v>2</v>
      </c>
      <c r="FM71" s="12">
        <v>0</v>
      </c>
      <c r="FN71" s="12">
        <v>0</v>
      </c>
      <c r="FO71" s="11">
        <v>0</v>
      </c>
      <c r="FP71" s="11">
        <v>0</v>
      </c>
      <c r="FQ71" s="11">
        <v>0</v>
      </c>
      <c r="FR71" s="11">
        <v>0</v>
      </c>
      <c r="FS71" s="11">
        <v>0</v>
      </c>
      <c r="FT71" s="11">
        <v>1</v>
      </c>
      <c r="FU71" s="11">
        <v>0</v>
      </c>
      <c r="FV71" s="11">
        <v>0</v>
      </c>
      <c r="FW71" s="11">
        <v>0</v>
      </c>
      <c r="FX71" s="11">
        <v>0</v>
      </c>
      <c r="FY71" s="11">
        <v>0</v>
      </c>
      <c r="FZ71" s="11">
        <v>0</v>
      </c>
      <c r="GA71" s="11">
        <v>0</v>
      </c>
      <c r="GB71" s="11">
        <v>0</v>
      </c>
      <c r="GC71" s="11">
        <v>0</v>
      </c>
      <c r="GD71" s="11">
        <v>1</v>
      </c>
      <c r="GE71" s="11">
        <v>0</v>
      </c>
      <c r="GF71" s="11">
        <v>0</v>
      </c>
      <c r="GG71" s="11">
        <v>0</v>
      </c>
      <c r="GH71" s="11">
        <v>1</v>
      </c>
      <c r="GI71" s="11">
        <v>0</v>
      </c>
      <c r="GJ71" s="10">
        <v>1</v>
      </c>
      <c r="GK71" s="10">
        <v>0</v>
      </c>
      <c r="GL71" s="10">
        <v>0</v>
      </c>
      <c r="GM71" s="10">
        <v>0</v>
      </c>
      <c r="GN71" s="12">
        <v>0</v>
      </c>
      <c r="GO71" s="12">
        <v>0</v>
      </c>
      <c r="GP71" s="12">
        <v>0</v>
      </c>
      <c r="GQ71" s="11">
        <v>2</v>
      </c>
      <c r="GR71" s="11">
        <v>8</v>
      </c>
      <c r="GS71" s="11">
        <v>40</v>
      </c>
      <c r="GT71" s="11">
        <v>2</v>
      </c>
      <c r="GU71" s="11">
        <v>0</v>
      </c>
      <c r="GV71" s="11">
        <v>1</v>
      </c>
      <c r="GW71" s="11">
        <v>0</v>
      </c>
      <c r="GX71" s="11">
        <v>76</v>
      </c>
      <c r="GY71" s="11">
        <v>0</v>
      </c>
      <c r="GZ71" s="11">
        <v>0</v>
      </c>
      <c r="HA71" s="11">
        <v>6</v>
      </c>
      <c r="HB71" s="11">
        <v>0</v>
      </c>
      <c r="HC71" s="11">
        <v>1</v>
      </c>
      <c r="HD71" s="11">
        <v>2</v>
      </c>
      <c r="HE71" s="10">
        <v>7</v>
      </c>
      <c r="HF71" s="10">
        <v>3</v>
      </c>
      <c r="HG71" s="10">
        <v>0</v>
      </c>
      <c r="HH71" s="10">
        <v>0</v>
      </c>
      <c r="HI71" s="12">
        <v>1</v>
      </c>
      <c r="HJ71" s="12">
        <v>13</v>
      </c>
      <c r="HK71" s="12">
        <v>13</v>
      </c>
      <c r="HL71" s="11">
        <v>1</v>
      </c>
      <c r="HM71" s="11">
        <v>8</v>
      </c>
      <c r="HN71" s="11">
        <v>3</v>
      </c>
      <c r="HO71" s="11">
        <v>9</v>
      </c>
      <c r="HP71" s="11">
        <v>6</v>
      </c>
      <c r="HQ71" s="11">
        <v>48</v>
      </c>
      <c r="HR71" s="11">
        <v>1</v>
      </c>
      <c r="HS71" s="10">
        <v>2</v>
      </c>
      <c r="HT71" s="10">
        <v>4</v>
      </c>
      <c r="HU71" s="10">
        <v>4</v>
      </c>
      <c r="HV71" s="10">
        <v>2</v>
      </c>
      <c r="HW71" s="12">
        <v>2</v>
      </c>
      <c r="HX71" s="12">
        <v>46</v>
      </c>
      <c r="HY71" s="12">
        <v>301</v>
      </c>
    </row>
    <row r="72" spans="1:233" x14ac:dyDescent="0.2">
      <c r="A72" s="24">
        <v>43</v>
      </c>
      <c r="B72" s="8">
        <v>43951</v>
      </c>
      <c r="C72" s="11">
        <v>90</v>
      </c>
      <c r="D72" s="11">
        <v>7</v>
      </c>
      <c r="E72" s="11">
        <v>0</v>
      </c>
      <c r="F72" s="11">
        <v>0</v>
      </c>
      <c r="G72" s="11">
        <v>0</v>
      </c>
      <c r="H72" s="11">
        <v>2</v>
      </c>
      <c r="I72" s="11">
        <v>2</v>
      </c>
      <c r="J72" s="11">
        <v>0</v>
      </c>
      <c r="K72" s="11">
        <v>27</v>
      </c>
      <c r="L72" s="11">
        <v>0</v>
      </c>
      <c r="M72" s="11">
        <v>5</v>
      </c>
      <c r="N72" s="11">
        <v>15</v>
      </c>
      <c r="O72" s="11">
        <v>12</v>
      </c>
      <c r="P72" s="11">
        <v>6</v>
      </c>
      <c r="Q72" s="11">
        <v>0</v>
      </c>
      <c r="R72" s="11">
        <v>0</v>
      </c>
      <c r="S72" s="11">
        <v>5</v>
      </c>
      <c r="T72" s="11">
        <v>5</v>
      </c>
      <c r="U72" s="11">
        <v>23</v>
      </c>
      <c r="V72" s="11">
        <v>0</v>
      </c>
      <c r="W72" s="11">
        <v>9</v>
      </c>
      <c r="X72" s="10">
        <v>2</v>
      </c>
      <c r="Y72" s="10">
        <v>3</v>
      </c>
      <c r="Z72" s="10">
        <v>0</v>
      </c>
      <c r="AA72" s="10">
        <v>29</v>
      </c>
      <c r="AB72" s="12">
        <v>0</v>
      </c>
      <c r="AC72" s="12">
        <v>0</v>
      </c>
      <c r="AD72" s="12">
        <v>6</v>
      </c>
      <c r="AE72" s="11">
        <v>0</v>
      </c>
      <c r="AF72" s="11">
        <v>0</v>
      </c>
      <c r="AG72" s="11">
        <v>0</v>
      </c>
      <c r="AH72" s="11">
        <v>68</v>
      </c>
      <c r="AI72" s="11">
        <v>316</v>
      </c>
      <c r="AJ72" s="11">
        <v>1814</v>
      </c>
      <c r="AK72" s="11">
        <v>51</v>
      </c>
      <c r="AL72" s="10">
        <v>5</v>
      </c>
      <c r="AM72" s="10">
        <v>37</v>
      </c>
      <c r="AN72" s="10">
        <v>3</v>
      </c>
      <c r="AO72" s="10">
        <v>632</v>
      </c>
      <c r="AP72" s="12">
        <v>4</v>
      </c>
      <c r="AQ72" s="12">
        <v>5</v>
      </c>
      <c r="AR72" s="12">
        <v>236</v>
      </c>
      <c r="AS72" s="11">
        <v>1</v>
      </c>
      <c r="AT72" s="11">
        <v>124</v>
      </c>
      <c r="AU72" s="11">
        <v>159</v>
      </c>
      <c r="AV72" s="11">
        <v>513</v>
      </c>
      <c r="AW72" s="11">
        <v>96</v>
      </c>
      <c r="AX72" s="11">
        <v>17</v>
      </c>
      <c r="AY72" s="11">
        <v>3</v>
      </c>
      <c r="AZ72" s="10">
        <v>55</v>
      </c>
      <c r="BA72" s="10">
        <v>229</v>
      </c>
      <c r="BB72" s="10">
        <v>181</v>
      </c>
      <c r="BC72" s="10">
        <v>24</v>
      </c>
      <c r="BD72" s="12">
        <v>215</v>
      </c>
      <c r="BE72" s="12">
        <v>68</v>
      </c>
      <c r="BF72" s="12">
        <v>67</v>
      </c>
      <c r="BG72" s="11">
        <v>167</v>
      </c>
      <c r="BH72" s="11">
        <v>860</v>
      </c>
      <c r="BI72" s="11">
        <v>32</v>
      </c>
      <c r="BJ72" s="11">
        <v>37</v>
      </c>
      <c r="BK72" s="11">
        <v>192</v>
      </c>
      <c r="BL72" s="11">
        <v>16</v>
      </c>
      <c r="BM72" s="11">
        <v>12</v>
      </c>
      <c r="BN72" s="10">
        <v>6</v>
      </c>
      <c r="BO72" s="10">
        <v>1427</v>
      </c>
      <c r="BP72" s="10">
        <v>7288</v>
      </c>
      <c r="BQ72" s="10">
        <v>173.89</v>
      </c>
      <c r="BR72" s="12">
        <v>22.95</v>
      </c>
      <c r="BS72" s="12">
        <v>4.95</v>
      </c>
      <c r="BT72" s="12">
        <v>19.559999999999999</v>
      </c>
      <c r="BU72" s="11">
        <v>4.51</v>
      </c>
      <c r="BV72" s="11">
        <v>211.43</v>
      </c>
      <c r="BW72" s="11">
        <v>6.31</v>
      </c>
      <c r="BX72" s="11">
        <v>5.35</v>
      </c>
      <c r="BY72" s="11">
        <v>98.4</v>
      </c>
      <c r="BZ72" s="11">
        <v>1.71</v>
      </c>
      <c r="CA72" s="11">
        <v>35.090000000000003</v>
      </c>
      <c r="CB72" s="10">
        <v>58.33</v>
      </c>
      <c r="CC72" s="10">
        <v>124.73</v>
      </c>
      <c r="CD72" s="10">
        <v>68.040000000000006</v>
      </c>
      <c r="CE72" s="10">
        <v>14.5</v>
      </c>
      <c r="CF72" s="12">
        <v>8.57</v>
      </c>
      <c r="CG72" s="12">
        <v>27.86</v>
      </c>
      <c r="CH72" s="12">
        <v>68.72</v>
      </c>
      <c r="CI72" s="11">
        <v>196.42</v>
      </c>
      <c r="CJ72" s="11">
        <v>21.4</v>
      </c>
      <c r="CK72" s="11">
        <v>33.729999999999997</v>
      </c>
      <c r="CL72" s="11">
        <v>30.67</v>
      </c>
      <c r="CM72" s="11">
        <v>21.97</v>
      </c>
      <c r="CN72" s="11">
        <v>109.88</v>
      </c>
      <c r="CO72" s="11">
        <v>82.28</v>
      </c>
      <c r="CP72" s="10">
        <v>55.88</v>
      </c>
      <c r="CQ72" s="10">
        <v>20.94</v>
      </c>
      <c r="CR72" s="10">
        <v>110.17</v>
      </c>
      <c r="CS72" s="10">
        <v>8.3800000000000008</v>
      </c>
      <c r="CT72" s="12">
        <v>13.99</v>
      </c>
      <c r="CU72" s="12">
        <v>11.03</v>
      </c>
      <c r="CV72" s="12">
        <v>49.11</v>
      </c>
      <c r="CW72" s="11">
        <v>69.75</v>
      </c>
      <c r="CX72" s="61">
        <v>0.20399999999999999</v>
      </c>
      <c r="CY72" s="61">
        <v>0.24679999999999999</v>
      </c>
      <c r="CZ72" s="61">
        <v>0.23809999999999998</v>
      </c>
      <c r="DA72" s="61">
        <v>0.1201</v>
      </c>
      <c r="DB72" s="61">
        <v>0.21429999999999999</v>
      </c>
      <c r="DC72" s="61">
        <v>0.29049999999999998</v>
      </c>
      <c r="DD72" s="62">
        <v>0.1429</v>
      </c>
      <c r="DE72" s="62">
        <v>0.22219999999999998</v>
      </c>
      <c r="DF72" s="62">
        <v>0.39710000000000001</v>
      </c>
      <c r="DG72" s="62">
        <v>0</v>
      </c>
      <c r="DH72" s="62">
        <v>0.127</v>
      </c>
      <c r="DI72" s="62">
        <v>0.23800000000000002</v>
      </c>
      <c r="DJ72" s="62">
        <v>0.27539999999999998</v>
      </c>
      <c r="DK72" s="61">
        <v>0.18679999999999999</v>
      </c>
      <c r="DL72" s="61">
        <v>0.2419</v>
      </c>
      <c r="DM72" s="61">
        <v>0.22219999999999998</v>
      </c>
      <c r="DN72" s="61">
        <v>0.13699999999999998</v>
      </c>
      <c r="DO72" s="61">
        <v>0.29289999999999999</v>
      </c>
      <c r="DP72" s="61">
        <v>0.375</v>
      </c>
      <c r="DQ72" s="61">
        <v>0.25</v>
      </c>
      <c r="DR72" s="62">
        <v>0.29600000000000004</v>
      </c>
      <c r="DS72" s="62">
        <v>0.2026</v>
      </c>
      <c r="DT72" s="62">
        <v>0.1454</v>
      </c>
      <c r="DU72" s="62">
        <v>0.3054</v>
      </c>
      <c r="DV72" s="62">
        <v>0.31059999999999999</v>
      </c>
      <c r="DW72" s="62">
        <v>0.375</v>
      </c>
      <c r="DX72" s="62">
        <v>0.27550000000000002</v>
      </c>
      <c r="DY72" s="61">
        <v>0.3135</v>
      </c>
      <c r="DZ72" s="61">
        <v>0.37840000000000001</v>
      </c>
      <c r="EA72" s="61">
        <v>0.26469999999999999</v>
      </c>
      <c r="EB72" s="61">
        <v>0.35289999999999999</v>
      </c>
      <c r="EC72" s="61">
        <v>0.23469999999999999</v>
      </c>
      <c r="ED72" s="61">
        <v>0.24489999999999998</v>
      </c>
      <c r="EE72" s="11">
        <v>514</v>
      </c>
      <c r="EF72" s="10">
        <v>5</v>
      </c>
      <c r="EG72" s="10">
        <v>1</v>
      </c>
      <c r="EH72" s="10">
        <v>7</v>
      </c>
      <c r="EI72" s="10">
        <v>1</v>
      </c>
      <c r="EJ72" s="12">
        <v>118</v>
      </c>
      <c r="EK72" s="12">
        <v>0</v>
      </c>
      <c r="EL72" s="12">
        <v>0</v>
      </c>
      <c r="EM72" s="11">
        <v>28</v>
      </c>
      <c r="EN72" s="11">
        <v>1</v>
      </c>
      <c r="EO72" s="11">
        <v>46</v>
      </c>
      <c r="EP72" s="11">
        <v>25</v>
      </c>
      <c r="EQ72" s="11">
        <v>78</v>
      </c>
      <c r="ER72" s="11">
        <v>11</v>
      </c>
      <c r="ES72" s="11">
        <v>2</v>
      </c>
      <c r="ET72" s="10">
        <v>0</v>
      </c>
      <c r="EU72" s="10">
        <v>13</v>
      </c>
      <c r="EV72" s="10">
        <v>25</v>
      </c>
      <c r="EW72" s="10">
        <v>22</v>
      </c>
      <c r="EX72" s="12">
        <v>11</v>
      </c>
      <c r="EY72" s="12">
        <v>20</v>
      </c>
      <c r="EZ72" s="12">
        <v>3</v>
      </c>
      <c r="FA72" s="11">
        <v>16</v>
      </c>
      <c r="FB72" s="11">
        <v>15</v>
      </c>
      <c r="FC72" s="11">
        <v>143</v>
      </c>
      <c r="FD72" s="11">
        <v>0</v>
      </c>
      <c r="FE72" s="11">
        <v>5</v>
      </c>
      <c r="FF72" s="11">
        <v>22</v>
      </c>
      <c r="FG72" s="11">
        <v>0</v>
      </c>
      <c r="FH72" s="10">
        <v>2</v>
      </c>
      <c r="FI72" s="10">
        <v>0</v>
      </c>
      <c r="FJ72" s="10">
        <v>253</v>
      </c>
      <c r="FK72" s="10">
        <v>1387</v>
      </c>
      <c r="FL72" s="12">
        <v>1</v>
      </c>
      <c r="FM72" s="12">
        <v>0</v>
      </c>
      <c r="FN72" s="12">
        <v>0</v>
      </c>
      <c r="FO72" s="11">
        <v>0</v>
      </c>
      <c r="FP72" s="11">
        <v>0</v>
      </c>
      <c r="FQ72" s="11">
        <v>0</v>
      </c>
      <c r="FR72" s="11">
        <v>0</v>
      </c>
      <c r="FS72" s="11">
        <v>0</v>
      </c>
      <c r="FT72" s="11">
        <v>1</v>
      </c>
      <c r="FU72" s="11">
        <v>0</v>
      </c>
      <c r="FV72" s="11">
        <v>0</v>
      </c>
      <c r="FW72" s="11">
        <v>0</v>
      </c>
      <c r="FX72" s="11">
        <v>1</v>
      </c>
      <c r="FY72" s="11">
        <v>0</v>
      </c>
      <c r="FZ72" s="11">
        <v>0</v>
      </c>
      <c r="GA72" s="11">
        <v>0</v>
      </c>
      <c r="GB72" s="11">
        <v>0</v>
      </c>
      <c r="GC72" s="11">
        <v>0</v>
      </c>
      <c r="GD72" s="11">
        <v>0</v>
      </c>
      <c r="GE72" s="11">
        <v>0</v>
      </c>
      <c r="GF72" s="11">
        <v>1</v>
      </c>
      <c r="GG72" s="11">
        <v>0</v>
      </c>
      <c r="GH72" s="11">
        <v>0</v>
      </c>
      <c r="GI72" s="11">
        <v>0</v>
      </c>
      <c r="GJ72" s="10">
        <v>3</v>
      </c>
      <c r="GK72" s="10">
        <v>0</v>
      </c>
      <c r="GL72" s="10">
        <v>2</v>
      </c>
      <c r="GM72" s="10">
        <v>0</v>
      </c>
      <c r="GN72" s="12">
        <v>0</v>
      </c>
      <c r="GO72" s="12">
        <v>0</v>
      </c>
      <c r="GP72" s="12">
        <v>0</v>
      </c>
      <c r="GQ72" s="11">
        <v>3</v>
      </c>
      <c r="GR72" s="11">
        <v>12</v>
      </c>
      <c r="GS72" s="11">
        <v>41</v>
      </c>
      <c r="GT72" s="11">
        <v>2</v>
      </c>
      <c r="GU72" s="11">
        <v>0</v>
      </c>
      <c r="GV72" s="11">
        <v>1</v>
      </c>
      <c r="GW72" s="11">
        <v>0</v>
      </c>
      <c r="GX72" s="11">
        <v>76</v>
      </c>
      <c r="GY72" s="11">
        <v>0</v>
      </c>
      <c r="GZ72" s="11">
        <v>0</v>
      </c>
      <c r="HA72" s="11">
        <v>7</v>
      </c>
      <c r="HB72" s="11">
        <v>0</v>
      </c>
      <c r="HC72" s="11">
        <v>1</v>
      </c>
      <c r="HD72" s="11">
        <v>2</v>
      </c>
      <c r="HE72" s="10">
        <v>8</v>
      </c>
      <c r="HF72" s="10">
        <v>3</v>
      </c>
      <c r="HG72" s="10">
        <v>0</v>
      </c>
      <c r="HH72" s="10">
        <v>0</v>
      </c>
      <c r="HI72" s="12">
        <v>1</v>
      </c>
      <c r="HJ72" s="12">
        <v>13</v>
      </c>
      <c r="HK72" s="12">
        <v>13</v>
      </c>
      <c r="HL72" s="11">
        <v>1</v>
      </c>
      <c r="HM72" s="11">
        <v>9</v>
      </c>
      <c r="HN72" s="11">
        <v>3</v>
      </c>
      <c r="HO72" s="11">
        <v>9</v>
      </c>
      <c r="HP72" s="11">
        <v>6</v>
      </c>
      <c r="HQ72" s="11">
        <v>51</v>
      </c>
      <c r="HR72" s="11">
        <v>1</v>
      </c>
      <c r="HS72" s="10">
        <v>4</v>
      </c>
      <c r="HT72" s="10">
        <v>4</v>
      </c>
      <c r="HU72" s="10">
        <v>4</v>
      </c>
      <c r="HV72" s="10">
        <v>2</v>
      </c>
      <c r="HW72" s="12">
        <v>2</v>
      </c>
      <c r="HX72" s="12">
        <v>49</v>
      </c>
      <c r="HY72" s="12">
        <v>313</v>
      </c>
    </row>
    <row r="73" spans="1:233" x14ac:dyDescent="0.2">
      <c r="A73" s="24">
        <v>44</v>
      </c>
      <c r="B73" s="8">
        <v>43952</v>
      </c>
      <c r="C73" s="11">
        <v>56</v>
      </c>
      <c r="D73" s="11">
        <v>5</v>
      </c>
      <c r="E73" s="11">
        <v>0</v>
      </c>
      <c r="F73" s="11">
        <v>1</v>
      </c>
      <c r="G73" s="11">
        <v>0</v>
      </c>
      <c r="H73" s="11">
        <v>6</v>
      </c>
      <c r="I73" s="11">
        <v>0</v>
      </c>
      <c r="J73" s="11">
        <v>0</v>
      </c>
      <c r="K73" s="11">
        <v>4</v>
      </c>
      <c r="L73" s="11">
        <v>0</v>
      </c>
      <c r="M73" s="11">
        <v>3</v>
      </c>
      <c r="N73" s="11">
        <v>11</v>
      </c>
      <c r="O73" s="11">
        <v>15</v>
      </c>
      <c r="P73" s="11">
        <v>0</v>
      </c>
      <c r="Q73" s="11">
        <v>0</v>
      </c>
      <c r="R73" s="11">
        <v>0</v>
      </c>
      <c r="S73" s="11">
        <v>0</v>
      </c>
      <c r="T73" s="11">
        <v>9</v>
      </c>
      <c r="U73" s="11">
        <v>2</v>
      </c>
      <c r="V73" s="11">
        <v>0</v>
      </c>
      <c r="W73" s="11">
        <v>29</v>
      </c>
      <c r="X73" s="10">
        <v>2</v>
      </c>
      <c r="Y73" s="10">
        <v>1</v>
      </c>
      <c r="Z73" s="10">
        <v>17</v>
      </c>
      <c r="AA73" s="10">
        <v>23</v>
      </c>
      <c r="AB73" s="12">
        <v>1</v>
      </c>
      <c r="AC73" s="12">
        <v>1</v>
      </c>
      <c r="AD73" s="12">
        <v>3</v>
      </c>
      <c r="AE73" s="11">
        <v>0</v>
      </c>
      <c r="AF73" s="11">
        <v>1</v>
      </c>
      <c r="AG73" s="11">
        <v>0</v>
      </c>
      <c r="AH73" s="11">
        <v>100</v>
      </c>
      <c r="AI73" s="11">
        <v>290</v>
      </c>
      <c r="AJ73" s="11">
        <v>1870</v>
      </c>
      <c r="AK73" s="11">
        <v>56</v>
      </c>
      <c r="AL73" s="10">
        <v>5</v>
      </c>
      <c r="AM73" s="10">
        <v>38</v>
      </c>
      <c r="AN73" s="10">
        <v>3</v>
      </c>
      <c r="AO73" s="10">
        <v>638</v>
      </c>
      <c r="AP73" s="12">
        <v>4</v>
      </c>
      <c r="AQ73" s="12">
        <v>5</v>
      </c>
      <c r="AR73" s="12">
        <v>240</v>
      </c>
      <c r="AS73" s="11">
        <v>1</v>
      </c>
      <c r="AT73" s="11">
        <v>127</v>
      </c>
      <c r="AU73" s="11">
        <v>170</v>
      </c>
      <c r="AV73" s="11">
        <v>528</v>
      </c>
      <c r="AW73" s="11">
        <v>96</v>
      </c>
      <c r="AX73" s="11">
        <v>17</v>
      </c>
      <c r="AY73" s="11">
        <v>3</v>
      </c>
      <c r="AZ73" s="10">
        <v>55</v>
      </c>
      <c r="BA73" s="10">
        <v>238</v>
      </c>
      <c r="BB73" s="10">
        <v>183</v>
      </c>
      <c r="BC73" s="10">
        <v>24</v>
      </c>
      <c r="BD73" s="12">
        <v>244</v>
      </c>
      <c r="BE73" s="12">
        <v>70</v>
      </c>
      <c r="BF73" s="12">
        <v>68</v>
      </c>
      <c r="BG73" s="11">
        <v>184</v>
      </c>
      <c r="BH73" s="11">
        <v>883</v>
      </c>
      <c r="BI73" s="11">
        <v>33</v>
      </c>
      <c r="BJ73" s="11">
        <v>38</v>
      </c>
      <c r="BK73" s="11">
        <v>195</v>
      </c>
      <c r="BL73" s="11">
        <v>16</v>
      </c>
      <c r="BM73" s="11">
        <v>13</v>
      </c>
      <c r="BN73" s="10">
        <v>6</v>
      </c>
      <c r="BO73" s="10">
        <v>1527</v>
      </c>
      <c r="BP73" s="10">
        <v>7578</v>
      </c>
      <c r="BQ73" s="10">
        <v>179.26</v>
      </c>
      <c r="BR73" s="12">
        <v>25.2</v>
      </c>
      <c r="BS73" s="12">
        <v>4.95</v>
      </c>
      <c r="BT73" s="12">
        <v>20.09</v>
      </c>
      <c r="BU73" s="11">
        <v>4.51</v>
      </c>
      <c r="BV73" s="11">
        <v>213.44</v>
      </c>
      <c r="BW73" s="11">
        <v>6.31</v>
      </c>
      <c r="BX73" s="11">
        <v>5.35</v>
      </c>
      <c r="BY73" s="11">
        <v>100.06</v>
      </c>
      <c r="BZ73" s="11">
        <v>1.71</v>
      </c>
      <c r="CA73" s="11">
        <v>35.94</v>
      </c>
      <c r="CB73" s="10">
        <v>62.36</v>
      </c>
      <c r="CC73" s="10">
        <v>128.38</v>
      </c>
      <c r="CD73" s="10">
        <v>68.040000000000006</v>
      </c>
      <c r="CE73" s="10">
        <v>14.5</v>
      </c>
      <c r="CF73" s="12">
        <v>8.57</v>
      </c>
      <c r="CG73" s="12">
        <v>27.86</v>
      </c>
      <c r="CH73" s="12">
        <v>71.42</v>
      </c>
      <c r="CI73" s="11">
        <v>198.59</v>
      </c>
      <c r="CJ73" s="11">
        <v>21.4</v>
      </c>
      <c r="CK73" s="11">
        <v>38.28</v>
      </c>
      <c r="CL73" s="11">
        <v>31.57</v>
      </c>
      <c r="CM73" s="11">
        <v>22.3</v>
      </c>
      <c r="CN73" s="11">
        <v>121.07</v>
      </c>
      <c r="CO73" s="11">
        <v>84.48</v>
      </c>
      <c r="CP73" s="10">
        <v>57.63</v>
      </c>
      <c r="CQ73" s="10">
        <v>21.5</v>
      </c>
      <c r="CR73" s="10">
        <v>111.89</v>
      </c>
      <c r="CS73" s="10">
        <v>8.3800000000000008</v>
      </c>
      <c r="CT73" s="12">
        <v>15.16</v>
      </c>
      <c r="CU73" s="12">
        <v>11.03</v>
      </c>
      <c r="CV73" s="12">
        <v>52.55</v>
      </c>
      <c r="CW73" s="11">
        <v>72.53</v>
      </c>
      <c r="CX73" s="61">
        <v>0.1963</v>
      </c>
      <c r="CY73" s="61">
        <v>0.25929999999999997</v>
      </c>
      <c r="CZ73" s="61">
        <v>0.2273</v>
      </c>
      <c r="DA73" s="61">
        <v>9.4899999999999998E-2</v>
      </c>
      <c r="DB73" s="61">
        <v>0.1333</v>
      </c>
      <c r="DC73" s="61">
        <v>0.27940000000000004</v>
      </c>
      <c r="DD73" s="62">
        <v>0.11109999999999999</v>
      </c>
      <c r="DE73" s="62">
        <v>0.1875</v>
      </c>
      <c r="DF73" s="62">
        <v>0.38969999999999999</v>
      </c>
      <c r="DG73" s="62">
        <v>0</v>
      </c>
      <c r="DH73" s="62">
        <v>0.12130000000000001</v>
      </c>
      <c r="DI73" s="62">
        <v>0.23180000000000001</v>
      </c>
      <c r="DJ73" s="62">
        <v>0.26400000000000001</v>
      </c>
      <c r="DK73" s="61">
        <v>0.18280000000000002</v>
      </c>
      <c r="DL73" s="61">
        <v>0.25420000000000004</v>
      </c>
      <c r="DM73" s="61">
        <v>0.22219999999999998</v>
      </c>
      <c r="DN73" s="61">
        <v>0.1295</v>
      </c>
      <c r="DO73" s="61">
        <v>0.29039999999999999</v>
      </c>
      <c r="DP73" s="61">
        <v>0.37079999999999996</v>
      </c>
      <c r="DQ73" s="61">
        <v>0.25530000000000003</v>
      </c>
      <c r="DR73" s="62">
        <v>0.28550000000000003</v>
      </c>
      <c r="DS73" s="62">
        <v>0.1943</v>
      </c>
      <c r="DT73" s="62">
        <v>0.13780000000000001</v>
      </c>
      <c r="DU73" s="62">
        <v>0.29220000000000002</v>
      </c>
      <c r="DV73" s="62">
        <v>0.29600000000000004</v>
      </c>
      <c r="DW73" s="62">
        <v>0.375</v>
      </c>
      <c r="DX73" s="62">
        <v>0.27779999999999999</v>
      </c>
      <c r="DY73" s="61">
        <v>0.30130000000000001</v>
      </c>
      <c r="DZ73" s="61">
        <v>0.35289999999999999</v>
      </c>
      <c r="EA73" s="61">
        <v>0.30299999999999999</v>
      </c>
      <c r="EB73" s="61">
        <v>0.35289999999999999</v>
      </c>
      <c r="EC73" s="61">
        <v>0.22989999999999999</v>
      </c>
      <c r="ED73" s="61">
        <v>0.2369</v>
      </c>
      <c r="EE73" s="11">
        <v>529</v>
      </c>
      <c r="EF73" s="10">
        <v>7</v>
      </c>
      <c r="EG73" s="10">
        <v>1</v>
      </c>
      <c r="EH73" s="10">
        <v>7</v>
      </c>
      <c r="EI73" s="10">
        <v>1</v>
      </c>
      <c r="EJ73" s="12">
        <v>126</v>
      </c>
      <c r="EK73" s="12">
        <v>0</v>
      </c>
      <c r="EL73" s="12">
        <v>0</v>
      </c>
      <c r="EM73" s="11">
        <v>29</v>
      </c>
      <c r="EN73" s="11">
        <v>1</v>
      </c>
      <c r="EO73" s="11">
        <v>50</v>
      </c>
      <c r="EP73" s="11">
        <v>27</v>
      </c>
      <c r="EQ73" s="11">
        <v>80</v>
      </c>
      <c r="ER73" s="11">
        <v>15</v>
      </c>
      <c r="ES73" s="11">
        <v>2</v>
      </c>
      <c r="ET73" s="10">
        <v>0</v>
      </c>
      <c r="EU73" s="10">
        <v>15</v>
      </c>
      <c r="EV73" s="10">
        <v>27</v>
      </c>
      <c r="EW73" s="10">
        <v>23</v>
      </c>
      <c r="EX73" s="12">
        <v>11</v>
      </c>
      <c r="EY73" s="12">
        <v>22</v>
      </c>
      <c r="EZ73" s="12">
        <v>3</v>
      </c>
      <c r="FA73" s="11">
        <v>16</v>
      </c>
      <c r="FB73" s="11">
        <v>18</v>
      </c>
      <c r="FC73" s="11">
        <v>167</v>
      </c>
      <c r="FD73" s="11">
        <v>0</v>
      </c>
      <c r="FE73" s="11">
        <v>6</v>
      </c>
      <c r="FF73" s="11">
        <v>23</v>
      </c>
      <c r="FG73" s="11">
        <v>1</v>
      </c>
      <c r="FH73" s="10">
        <v>2</v>
      </c>
      <c r="FI73" s="10">
        <v>0</v>
      </c>
      <c r="FJ73" s="10">
        <v>272</v>
      </c>
      <c r="FK73" s="10">
        <v>1481</v>
      </c>
      <c r="FL73" s="12">
        <v>1</v>
      </c>
      <c r="FM73" s="12">
        <v>0</v>
      </c>
      <c r="FN73" s="12">
        <v>0</v>
      </c>
      <c r="FO73" s="11">
        <v>0</v>
      </c>
      <c r="FP73" s="11">
        <v>0</v>
      </c>
      <c r="FQ73" s="11">
        <v>0</v>
      </c>
      <c r="FR73" s="11">
        <v>0</v>
      </c>
      <c r="FS73" s="11">
        <v>0</v>
      </c>
      <c r="FT73" s="11">
        <v>0</v>
      </c>
      <c r="FU73" s="11">
        <v>0</v>
      </c>
      <c r="FV73" s="11">
        <v>0</v>
      </c>
      <c r="FW73" s="11">
        <v>0</v>
      </c>
      <c r="FX73" s="11">
        <v>1</v>
      </c>
      <c r="FY73" s="11">
        <v>1</v>
      </c>
      <c r="FZ73" s="11">
        <v>0</v>
      </c>
      <c r="GA73" s="11">
        <v>0</v>
      </c>
      <c r="GB73" s="11">
        <v>0</v>
      </c>
      <c r="GC73" s="11">
        <v>1</v>
      </c>
      <c r="GD73" s="11">
        <v>0</v>
      </c>
      <c r="GE73" s="11">
        <v>0</v>
      </c>
      <c r="GF73" s="11">
        <v>1</v>
      </c>
      <c r="GG73" s="11">
        <v>0</v>
      </c>
      <c r="GH73" s="11">
        <v>0</v>
      </c>
      <c r="GI73" s="11">
        <v>0</v>
      </c>
      <c r="GJ73" s="10">
        <v>3</v>
      </c>
      <c r="GK73" s="10">
        <v>0</v>
      </c>
      <c r="GL73" s="10">
        <v>0</v>
      </c>
      <c r="GM73" s="10">
        <v>0</v>
      </c>
      <c r="GN73" s="12">
        <v>0</v>
      </c>
      <c r="GO73" s="12">
        <v>0</v>
      </c>
      <c r="GP73" s="12">
        <v>0</v>
      </c>
      <c r="GQ73" s="11">
        <v>5</v>
      </c>
      <c r="GR73" s="11">
        <v>13</v>
      </c>
      <c r="GS73" s="11">
        <v>42</v>
      </c>
      <c r="GT73" s="11">
        <v>2</v>
      </c>
      <c r="GU73" s="11">
        <v>0</v>
      </c>
      <c r="GV73" s="11">
        <v>1</v>
      </c>
      <c r="GW73" s="11">
        <v>0</v>
      </c>
      <c r="GX73" s="11">
        <v>76</v>
      </c>
      <c r="GY73" s="11">
        <v>0</v>
      </c>
      <c r="GZ73" s="11">
        <v>0</v>
      </c>
      <c r="HA73" s="11">
        <v>7</v>
      </c>
      <c r="HB73" s="11">
        <v>0</v>
      </c>
      <c r="HC73" s="11">
        <v>1</v>
      </c>
      <c r="HD73" s="11">
        <v>2</v>
      </c>
      <c r="HE73" s="10">
        <v>9</v>
      </c>
      <c r="HF73" s="10">
        <v>4</v>
      </c>
      <c r="HG73" s="10">
        <v>0</v>
      </c>
      <c r="HH73" s="10">
        <v>0</v>
      </c>
      <c r="HI73" s="12">
        <v>1</v>
      </c>
      <c r="HJ73" s="12">
        <v>14</v>
      </c>
      <c r="HK73" s="12">
        <v>13</v>
      </c>
      <c r="HL73" s="11">
        <v>1</v>
      </c>
      <c r="HM73" s="11">
        <v>10</v>
      </c>
      <c r="HN73" s="11">
        <v>3</v>
      </c>
      <c r="HO73" s="11">
        <v>9</v>
      </c>
      <c r="HP73" s="11">
        <v>6</v>
      </c>
      <c r="HQ73" s="11">
        <v>54</v>
      </c>
      <c r="HR73" s="11">
        <v>1</v>
      </c>
      <c r="HS73" s="10">
        <v>4</v>
      </c>
      <c r="HT73" s="10">
        <v>4</v>
      </c>
      <c r="HU73" s="10">
        <v>4</v>
      </c>
      <c r="HV73" s="10">
        <v>2</v>
      </c>
      <c r="HW73" s="12">
        <v>2</v>
      </c>
      <c r="HX73" s="12">
        <v>54</v>
      </c>
      <c r="HY73" s="12">
        <v>326</v>
      </c>
    </row>
    <row r="74" spans="1:233" x14ac:dyDescent="0.2">
      <c r="A74" s="24">
        <v>45</v>
      </c>
      <c r="B74" s="8">
        <v>43953</v>
      </c>
      <c r="C74" s="11">
        <v>62</v>
      </c>
      <c r="D74" s="11">
        <v>26</v>
      </c>
      <c r="E74" s="11">
        <v>0</v>
      </c>
      <c r="F74" s="11">
        <v>3</v>
      </c>
      <c r="G74" s="11">
        <v>1</v>
      </c>
      <c r="H74" s="11">
        <v>5</v>
      </c>
      <c r="I74" s="11">
        <v>1</v>
      </c>
      <c r="J74" s="11">
        <v>5</v>
      </c>
      <c r="K74" s="11">
        <v>9</v>
      </c>
      <c r="L74" s="11">
        <v>0</v>
      </c>
      <c r="M74" s="11">
        <v>2</v>
      </c>
      <c r="N74" s="11">
        <v>16</v>
      </c>
      <c r="O74" s="11">
        <v>10</v>
      </c>
      <c r="P74" s="11">
        <v>8</v>
      </c>
      <c r="Q74" s="11">
        <v>1</v>
      </c>
      <c r="R74" s="11">
        <v>0</v>
      </c>
      <c r="S74" s="11">
        <v>1</v>
      </c>
      <c r="T74" s="11">
        <v>1</v>
      </c>
      <c r="U74" s="11">
        <v>15</v>
      </c>
      <c r="V74" s="11">
        <v>1</v>
      </c>
      <c r="W74" s="11">
        <v>26</v>
      </c>
      <c r="X74" s="10">
        <v>9</v>
      </c>
      <c r="Y74" s="10">
        <v>10</v>
      </c>
      <c r="Z74" s="10">
        <v>7</v>
      </c>
      <c r="AA74" s="10">
        <v>33</v>
      </c>
      <c r="AB74" s="12">
        <v>0</v>
      </c>
      <c r="AC74" s="12">
        <v>0</v>
      </c>
      <c r="AD74" s="12">
        <v>6</v>
      </c>
      <c r="AE74" s="11">
        <v>4</v>
      </c>
      <c r="AF74" s="11">
        <v>0</v>
      </c>
      <c r="AG74" s="11">
        <v>3</v>
      </c>
      <c r="AH74" s="11">
        <v>111</v>
      </c>
      <c r="AI74" s="11">
        <v>376</v>
      </c>
      <c r="AJ74" s="11">
        <v>1932</v>
      </c>
      <c r="AK74" s="11">
        <v>82</v>
      </c>
      <c r="AL74" s="10">
        <v>5</v>
      </c>
      <c r="AM74" s="10">
        <v>41</v>
      </c>
      <c r="AN74" s="10">
        <v>4</v>
      </c>
      <c r="AO74" s="10">
        <v>643</v>
      </c>
      <c r="AP74" s="12">
        <v>5</v>
      </c>
      <c r="AQ74" s="12">
        <v>10</v>
      </c>
      <c r="AR74" s="12">
        <v>249</v>
      </c>
      <c r="AS74" s="11">
        <v>1</v>
      </c>
      <c r="AT74" s="11">
        <v>129</v>
      </c>
      <c r="AU74" s="11">
        <v>186</v>
      </c>
      <c r="AV74" s="11">
        <v>538</v>
      </c>
      <c r="AW74" s="11">
        <v>104</v>
      </c>
      <c r="AX74" s="11">
        <v>18</v>
      </c>
      <c r="AY74" s="11">
        <v>3</v>
      </c>
      <c r="AZ74" s="10">
        <v>56</v>
      </c>
      <c r="BA74" s="10">
        <v>239</v>
      </c>
      <c r="BB74" s="10">
        <v>198</v>
      </c>
      <c r="BC74" s="10">
        <v>25</v>
      </c>
      <c r="BD74" s="12">
        <v>270</v>
      </c>
      <c r="BE74" s="12">
        <v>79</v>
      </c>
      <c r="BF74" s="12">
        <v>78</v>
      </c>
      <c r="BG74" s="11">
        <v>191</v>
      </c>
      <c r="BH74" s="11">
        <v>916</v>
      </c>
      <c r="BI74" s="11">
        <v>33</v>
      </c>
      <c r="BJ74" s="11">
        <v>38</v>
      </c>
      <c r="BK74" s="11">
        <v>201</v>
      </c>
      <c r="BL74" s="11">
        <v>20</v>
      </c>
      <c r="BM74" s="11">
        <v>13</v>
      </c>
      <c r="BN74" s="10">
        <v>9</v>
      </c>
      <c r="BO74" s="10">
        <v>1638</v>
      </c>
      <c r="BP74" s="10">
        <v>7954</v>
      </c>
      <c r="BQ74" s="10">
        <v>185.2</v>
      </c>
      <c r="BR74" s="12">
        <v>36.89</v>
      </c>
      <c r="BS74" s="12">
        <v>4.95</v>
      </c>
      <c r="BT74" s="12">
        <v>21.67</v>
      </c>
      <c r="BU74" s="11">
        <v>6.02</v>
      </c>
      <c r="BV74" s="11">
        <v>215.11</v>
      </c>
      <c r="BW74" s="11">
        <v>7.89</v>
      </c>
      <c r="BX74" s="11">
        <v>10.69</v>
      </c>
      <c r="BY74" s="11">
        <v>103.82</v>
      </c>
      <c r="BZ74" s="11">
        <v>1.71</v>
      </c>
      <c r="CA74" s="11">
        <v>36.5</v>
      </c>
      <c r="CB74" s="10">
        <v>68.23</v>
      </c>
      <c r="CC74" s="10">
        <v>130.81</v>
      </c>
      <c r="CD74" s="10">
        <v>73.709999999999994</v>
      </c>
      <c r="CE74" s="10">
        <v>15.36</v>
      </c>
      <c r="CF74" s="12">
        <v>8.57</v>
      </c>
      <c r="CG74" s="12">
        <v>28.36</v>
      </c>
      <c r="CH74" s="12">
        <v>71.72</v>
      </c>
      <c r="CI74" s="11">
        <v>214.87</v>
      </c>
      <c r="CJ74" s="11">
        <v>22.29</v>
      </c>
      <c r="CK74" s="11">
        <v>42.36</v>
      </c>
      <c r="CL74" s="11">
        <v>35.630000000000003</v>
      </c>
      <c r="CM74" s="11">
        <v>25.58</v>
      </c>
      <c r="CN74" s="11">
        <v>125.68</v>
      </c>
      <c r="CO74" s="11">
        <v>87.64</v>
      </c>
      <c r="CP74" s="10">
        <v>57.63</v>
      </c>
      <c r="CQ74" s="10">
        <v>21.5</v>
      </c>
      <c r="CR74" s="10">
        <v>115.33</v>
      </c>
      <c r="CS74" s="10">
        <v>10.47</v>
      </c>
      <c r="CT74" s="12">
        <v>15.16</v>
      </c>
      <c r="CU74" s="12">
        <v>16.54</v>
      </c>
      <c r="CV74" s="12">
        <v>56.37</v>
      </c>
      <c r="CW74" s="11">
        <v>76.13</v>
      </c>
      <c r="CX74" s="61">
        <v>0.19620000000000001</v>
      </c>
      <c r="CY74" s="61">
        <v>0.30990000000000001</v>
      </c>
      <c r="CZ74" s="61">
        <v>0.2273</v>
      </c>
      <c r="DA74" s="61">
        <v>9.2399999999999996E-2</v>
      </c>
      <c r="DB74" s="61">
        <v>0.15789999999999998</v>
      </c>
      <c r="DC74" s="61">
        <v>0.26940000000000003</v>
      </c>
      <c r="DD74" s="62">
        <v>0.1333</v>
      </c>
      <c r="DE74" s="62">
        <v>0.38100000000000001</v>
      </c>
      <c r="DF74" s="62">
        <v>0.3926</v>
      </c>
      <c r="DG74" s="62">
        <v>0</v>
      </c>
      <c r="DH74" s="62">
        <v>0.1182</v>
      </c>
      <c r="DI74" s="62">
        <v>0.2316</v>
      </c>
      <c r="DJ74" s="62">
        <v>0.2581</v>
      </c>
      <c r="DK74" s="61">
        <v>0.17610000000000001</v>
      </c>
      <c r="DL74" s="61">
        <v>0.22539999999999999</v>
      </c>
      <c r="DM74" s="61">
        <v>0.2</v>
      </c>
      <c r="DN74" s="61">
        <v>0.1278</v>
      </c>
      <c r="DO74" s="61">
        <v>0.28899999999999998</v>
      </c>
      <c r="DP74" s="61">
        <v>0.35570000000000002</v>
      </c>
      <c r="DQ74" s="61">
        <v>0.2</v>
      </c>
      <c r="DR74" s="62">
        <v>0.28939999999999999</v>
      </c>
      <c r="DS74" s="62">
        <v>0.18820000000000001</v>
      </c>
      <c r="DT74" s="62">
        <v>0.14800000000000002</v>
      </c>
      <c r="DU74" s="62">
        <v>0.28720000000000001</v>
      </c>
      <c r="DV74" s="62">
        <v>0.28859999999999997</v>
      </c>
      <c r="DW74" s="62">
        <v>0.3488</v>
      </c>
      <c r="DX74" s="62">
        <v>0.26879999999999998</v>
      </c>
      <c r="DY74" s="61">
        <v>0.2903</v>
      </c>
      <c r="DZ74" s="61">
        <v>0.39020000000000005</v>
      </c>
      <c r="EA74" s="61">
        <v>0.30299999999999999</v>
      </c>
      <c r="EB74" s="61">
        <v>0.52939999999999998</v>
      </c>
      <c r="EC74" s="61">
        <v>0.23309999999999997</v>
      </c>
      <c r="ED74" s="61">
        <v>0.23550000000000001</v>
      </c>
      <c r="EE74" s="11">
        <v>567</v>
      </c>
      <c r="EF74" s="10">
        <v>10</v>
      </c>
      <c r="EG74" s="10">
        <v>1</v>
      </c>
      <c r="EH74" s="10">
        <v>10</v>
      </c>
      <c r="EI74" s="10">
        <v>1</v>
      </c>
      <c r="EJ74" s="12">
        <v>127</v>
      </c>
      <c r="EK74" s="12">
        <v>0</v>
      </c>
      <c r="EL74" s="12">
        <v>0</v>
      </c>
      <c r="EM74" s="11">
        <v>29</v>
      </c>
      <c r="EN74" s="11">
        <v>1</v>
      </c>
      <c r="EO74" s="11">
        <v>54</v>
      </c>
      <c r="EP74" s="11">
        <v>30</v>
      </c>
      <c r="EQ74" s="11">
        <v>84</v>
      </c>
      <c r="ER74" s="11">
        <v>16</v>
      </c>
      <c r="ES74" s="11">
        <v>2</v>
      </c>
      <c r="ET74" s="10">
        <v>0</v>
      </c>
      <c r="EU74" s="10">
        <v>15</v>
      </c>
      <c r="EV74" s="10">
        <v>32</v>
      </c>
      <c r="EW74" s="10">
        <v>23</v>
      </c>
      <c r="EX74" s="12">
        <v>11</v>
      </c>
      <c r="EY74" s="12">
        <v>25</v>
      </c>
      <c r="EZ74" s="12">
        <v>4</v>
      </c>
      <c r="FA74" s="11">
        <v>22</v>
      </c>
      <c r="FB74" s="11">
        <v>23</v>
      </c>
      <c r="FC74" s="11">
        <v>181</v>
      </c>
      <c r="FD74" s="11">
        <v>0</v>
      </c>
      <c r="FE74" s="11">
        <v>7</v>
      </c>
      <c r="FF74" s="11">
        <v>24</v>
      </c>
      <c r="FG74" s="11">
        <v>1</v>
      </c>
      <c r="FH74" s="10">
        <v>2</v>
      </c>
      <c r="FI74" s="10">
        <v>0</v>
      </c>
      <c r="FJ74" s="10">
        <v>304</v>
      </c>
      <c r="FK74" s="10">
        <v>1606</v>
      </c>
      <c r="FL74" s="12">
        <v>4</v>
      </c>
      <c r="FM74" s="12">
        <v>0</v>
      </c>
      <c r="FN74" s="12">
        <v>0</v>
      </c>
      <c r="FO74" s="11">
        <v>0</v>
      </c>
      <c r="FP74" s="11">
        <v>0</v>
      </c>
      <c r="FQ74" s="11">
        <v>0</v>
      </c>
      <c r="FR74" s="11">
        <v>0</v>
      </c>
      <c r="FS74" s="11">
        <v>0</v>
      </c>
      <c r="FT74" s="11">
        <v>0</v>
      </c>
      <c r="FU74" s="11">
        <v>0</v>
      </c>
      <c r="FV74" s="11">
        <v>0</v>
      </c>
      <c r="FW74" s="11">
        <v>0</v>
      </c>
      <c r="FX74" s="11">
        <v>1</v>
      </c>
      <c r="FY74" s="11">
        <v>0</v>
      </c>
      <c r="FZ74" s="11">
        <v>0</v>
      </c>
      <c r="GA74" s="11">
        <v>0</v>
      </c>
      <c r="GB74" s="11">
        <v>0</v>
      </c>
      <c r="GC74" s="11">
        <v>0</v>
      </c>
      <c r="GD74" s="11">
        <v>0</v>
      </c>
      <c r="GE74" s="11">
        <v>0</v>
      </c>
      <c r="GF74" s="11">
        <v>1</v>
      </c>
      <c r="GG74" s="11">
        <v>0</v>
      </c>
      <c r="GH74" s="11">
        <v>0</v>
      </c>
      <c r="GI74" s="11">
        <v>0</v>
      </c>
      <c r="GJ74" s="10">
        <v>0</v>
      </c>
      <c r="GK74" s="10">
        <v>0</v>
      </c>
      <c r="GL74" s="10">
        <v>0</v>
      </c>
      <c r="GM74" s="10">
        <v>0</v>
      </c>
      <c r="GN74" s="12">
        <v>1</v>
      </c>
      <c r="GO74" s="12">
        <v>0</v>
      </c>
      <c r="GP74" s="12">
        <v>0</v>
      </c>
      <c r="GQ74" s="11">
        <v>0</v>
      </c>
      <c r="GR74" s="11">
        <v>7</v>
      </c>
      <c r="GS74" s="11">
        <v>46</v>
      </c>
      <c r="GT74" s="11">
        <v>2</v>
      </c>
      <c r="GU74" s="11">
        <v>0</v>
      </c>
      <c r="GV74" s="11">
        <v>1</v>
      </c>
      <c r="GW74" s="11">
        <v>0</v>
      </c>
      <c r="GX74" s="11">
        <v>76</v>
      </c>
      <c r="GY74" s="11">
        <v>0</v>
      </c>
      <c r="GZ74" s="11">
        <v>0</v>
      </c>
      <c r="HA74" s="11">
        <v>7</v>
      </c>
      <c r="HB74" s="11">
        <v>0</v>
      </c>
      <c r="HC74" s="11">
        <v>1</v>
      </c>
      <c r="HD74" s="11">
        <v>2</v>
      </c>
      <c r="HE74" s="10">
        <v>10</v>
      </c>
      <c r="HF74" s="10">
        <v>4</v>
      </c>
      <c r="HG74" s="10">
        <v>0</v>
      </c>
      <c r="HH74" s="10">
        <v>0</v>
      </c>
      <c r="HI74" s="12">
        <v>1</v>
      </c>
      <c r="HJ74" s="12">
        <v>14</v>
      </c>
      <c r="HK74" s="12">
        <v>13</v>
      </c>
      <c r="HL74" s="11">
        <v>1</v>
      </c>
      <c r="HM74" s="11">
        <v>11</v>
      </c>
      <c r="HN74" s="11">
        <v>3</v>
      </c>
      <c r="HO74" s="11">
        <v>9</v>
      </c>
      <c r="HP74" s="11">
        <v>6</v>
      </c>
      <c r="HQ74" s="11">
        <v>54</v>
      </c>
      <c r="HR74" s="11">
        <v>1</v>
      </c>
      <c r="HS74" s="10">
        <v>4</v>
      </c>
      <c r="HT74" s="10">
        <v>4</v>
      </c>
      <c r="HU74" s="10">
        <v>5</v>
      </c>
      <c r="HV74" s="10">
        <v>2</v>
      </c>
      <c r="HW74" s="12">
        <v>2</v>
      </c>
      <c r="HX74" s="12">
        <v>54</v>
      </c>
      <c r="HY74" s="12">
        <v>333</v>
      </c>
    </row>
    <row r="75" spans="1:233" x14ac:dyDescent="0.2">
      <c r="A75" s="24">
        <v>46</v>
      </c>
      <c r="B75" s="8">
        <v>43954</v>
      </c>
      <c r="C75" s="11">
        <v>72</v>
      </c>
      <c r="D75" s="11">
        <v>4</v>
      </c>
      <c r="E75" s="11">
        <v>0</v>
      </c>
      <c r="F75" s="11">
        <v>0</v>
      </c>
      <c r="G75" s="11">
        <v>1</v>
      </c>
      <c r="H75" s="11">
        <v>3</v>
      </c>
      <c r="I75" s="11">
        <v>0</v>
      </c>
      <c r="J75" s="11">
        <v>0</v>
      </c>
      <c r="K75" s="11">
        <v>33</v>
      </c>
      <c r="L75" s="11">
        <v>0</v>
      </c>
      <c r="M75" s="11">
        <v>3</v>
      </c>
      <c r="N75" s="11">
        <v>4</v>
      </c>
      <c r="O75" s="11">
        <v>20</v>
      </c>
      <c r="P75" s="11">
        <v>0</v>
      </c>
      <c r="Q75" s="11">
        <v>0</v>
      </c>
      <c r="R75" s="11">
        <v>0</v>
      </c>
      <c r="S75" s="11">
        <v>5</v>
      </c>
      <c r="T75" s="11">
        <v>6</v>
      </c>
      <c r="U75" s="11">
        <v>4</v>
      </c>
      <c r="V75" s="11">
        <v>0</v>
      </c>
      <c r="W75" s="11">
        <v>13</v>
      </c>
      <c r="X75" s="10">
        <v>1</v>
      </c>
      <c r="Y75" s="10">
        <v>1</v>
      </c>
      <c r="Z75" s="10">
        <v>6</v>
      </c>
      <c r="AA75" s="10">
        <v>28</v>
      </c>
      <c r="AB75" s="12">
        <v>0</v>
      </c>
      <c r="AC75" s="12">
        <v>0</v>
      </c>
      <c r="AD75" s="12">
        <v>16</v>
      </c>
      <c r="AE75" s="11">
        <v>2</v>
      </c>
      <c r="AF75" s="11">
        <v>0</v>
      </c>
      <c r="AG75" s="11">
        <v>5</v>
      </c>
      <c r="AH75" s="11">
        <v>54</v>
      </c>
      <c r="AI75" s="11">
        <v>281</v>
      </c>
      <c r="AJ75" s="11">
        <v>2004</v>
      </c>
      <c r="AK75" s="11">
        <v>86</v>
      </c>
      <c r="AL75" s="10">
        <v>5</v>
      </c>
      <c r="AM75" s="10">
        <v>41</v>
      </c>
      <c r="AN75" s="10">
        <v>5</v>
      </c>
      <c r="AO75" s="10">
        <v>646</v>
      </c>
      <c r="AP75" s="12">
        <v>5</v>
      </c>
      <c r="AQ75" s="12">
        <v>10</v>
      </c>
      <c r="AR75" s="12">
        <v>282</v>
      </c>
      <c r="AS75" s="11">
        <v>1</v>
      </c>
      <c r="AT75" s="11">
        <v>132</v>
      </c>
      <c r="AU75" s="11">
        <v>190</v>
      </c>
      <c r="AV75" s="11">
        <v>558</v>
      </c>
      <c r="AW75" s="11">
        <v>104</v>
      </c>
      <c r="AX75" s="11">
        <v>18</v>
      </c>
      <c r="AY75" s="11">
        <v>3</v>
      </c>
      <c r="AZ75" s="10">
        <v>61</v>
      </c>
      <c r="BA75" s="10">
        <v>245</v>
      </c>
      <c r="BB75" s="10">
        <v>202</v>
      </c>
      <c r="BC75" s="10">
        <v>25</v>
      </c>
      <c r="BD75" s="12">
        <v>283</v>
      </c>
      <c r="BE75" s="12">
        <v>80</v>
      </c>
      <c r="BF75" s="12">
        <v>79</v>
      </c>
      <c r="BG75" s="11">
        <v>197</v>
      </c>
      <c r="BH75" s="11">
        <v>944</v>
      </c>
      <c r="BI75" s="11">
        <v>33</v>
      </c>
      <c r="BJ75" s="11">
        <v>38</v>
      </c>
      <c r="BK75" s="11">
        <v>217</v>
      </c>
      <c r="BL75" s="11">
        <v>22</v>
      </c>
      <c r="BM75" s="11">
        <v>13</v>
      </c>
      <c r="BN75" s="10">
        <v>14</v>
      </c>
      <c r="BO75" s="10">
        <v>1692</v>
      </c>
      <c r="BP75" s="10">
        <v>8235</v>
      </c>
      <c r="BQ75" s="10">
        <v>192.1</v>
      </c>
      <c r="BR75" s="12">
        <v>38.69</v>
      </c>
      <c r="BS75" s="12">
        <v>4.95</v>
      </c>
      <c r="BT75" s="12">
        <v>21.67</v>
      </c>
      <c r="BU75" s="11">
        <v>7.52</v>
      </c>
      <c r="BV75" s="11">
        <v>216.12</v>
      </c>
      <c r="BW75" s="11">
        <v>7.89</v>
      </c>
      <c r="BX75" s="11">
        <v>10.69</v>
      </c>
      <c r="BY75" s="11">
        <v>117.58</v>
      </c>
      <c r="BZ75" s="11">
        <v>1.71</v>
      </c>
      <c r="CA75" s="11">
        <v>37.35</v>
      </c>
      <c r="CB75" s="10">
        <v>69.7</v>
      </c>
      <c r="CC75" s="10">
        <v>135.66999999999999</v>
      </c>
      <c r="CD75" s="10">
        <v>73.709999999999994</v>
      </c>
      <c r="CE75" s="10">
        <v>15.36</v>
      </c>
      <c r="CF75" s="12">
        <v>8.57</v>
      </c>
      <c r="CG75" s="12">
        <v>30.9</v>
      </c>
      <c r="CH75" s="12">
        <v>73.52</v>
      </c>
      <c r="CI75" s="11">
        <v>219.21</v>
      </c>
      <c r="CJ75" s="11">
        <v>22.29</v>
      </c>
      <c r="CK75" s="11">
        <v>44.4</v>
      </c>
      <c r="CL75" s="11">
        <v>36.08</v>
      </c>
      <c r="CM75" s="11">
        <v>25.9</v>
      </c>
      <c r="CN75" s="11">
        <v>129.62</v>
      </c>
      <c r="CO75" s="11">
        <v>90.32</v>
      </c>
      <c r="CP75" s="10">
        <v>57.63</v>
      </c>
      <c r="CQ75" s="10">
        <v>21.5</v>
      </c>
      <c r="CR75" s="10">
        <v>124.51</v>
      </c>
      <c r="CS75" s="10">
        <v>11.52</v>
      </c>
      <c r="CT75" s="12">
        <v>15.16</v>
      </c>
      <c r="CU75" s="12">
        <v>25.73</v>
      </c>
      <c r="CV75" s="12">
        <v>58.22</v>
      </c>
      <c r="CW75" s="11">
        <v>78.819999999999993</v>
      </c>
      <c r="CX75" s="61">
        <v>0.19339999999999999</v>
      </c>
      <c r="CY75" s="61">
        <v>0.30399999999999999</v>
      </c>
      <c r="CZ75" s="61">
        <v>0.23530000000000001</v>
      </c>
      <c r="DA75" s="61">
        <v>9.2100000000000015E-2</v>
      </c>
      <c r="DB75" s="61">
        <v>0.1429</v>
      </c>
      <c r="DC75" s="61">
        <v>0.25219999999999998</v>
      </c>
      <c r="DD75" s="62">
        <v>0.1333</v>
      </c>
      <c r="DE75" s="62">
        <v>0.38100000000000001</v>
      </c>
      <c r="DF75" s="62">
        <v>0.41830000000000001</v>
      </c>
      <c r="DG75" s="62">
        <v>0</v>
      </c>
      <c r="DH75" s="62">
        <v>0.12119999999999999</v>
      </c>
      <c r="DI75" s="62">
        <v>0.22070000000000001</v>
      </c>
      <c r="DJ75" s="62">
        <v>0.25420000000000004</v>
      </c>
      <c r="DK75" s="61">
        <v>0.1673</v>
      </c>
      <c r="DL75" s="61">
        <v>0.22219999999999998</v>
      </c>
      <c r="DM75" s="61">
        <v>0.2</v>
      </c>
      <c r="DN75" s="61">
        <v>0.13300000000000001</v>
      </c>
      <c r="DO75" s="61">
        <v>0.27550000000000002</v>
      </c>
      <c r="DP75" s="61">
        <v>0.33689999999999998</v>
      </c>
      <c r="DQ75" s="61">
        <v>0.18969999999999998</v>
      </c>
      <c r="DR75" s="62">
        <v>0.29109999999999997</v>
      </c>
      <c r="DS75" s="62">
        <v>0.1754</v>
      </c>
      <c r="DT75" s="62">
        <v>0.14710000000000001</v>
      </c>
      <c r="DU75" s="62">
        <v>0.27690000000000003</v>
      </c>
      <c r="DV75" s="62">
        <v>0.2757</v>
      </c>
      <c r="DW75" s="62">
        <v>0.33750000000000002</v>
      </c>
      <c r="DX75" s="62">
        <v>0.29410000000000003</v>
      </c>
      <c r="DY75" s="61">
        <v>0.29210000000000003</v>
      </c>
      <c r="DZ75" s="61">
        <v>0.3947</v>
      </c>
      <c r="EA75" s="61">
        <v>0.2903</v>
      </c>
      <c r="EB75" s="61">
        <v>0.63639999999999997</v>
      </c>
      <c r="EC75" s="61">
        <v>0.23050000000000001</v>
      </c>
      <c r="ED75" s="61">
        <v>0.2316</v>
      </c>
      <c r="EE75" s="11">
        <v>610</v>
      </c>
      <c r="EF75" s="10">
        <v>10</v>
      </c>
      <c r="EG75" s="10">
        <v>1</v>
      </c>
      <c r="EH75" s="10">
        <v>10</v>
      </c>
      <c r="EI75" s="10">
        <v>1</v>
      </c>
      <c r="EJ75" s="12">
        <v>145</v>
      </c>
      <c r="EK75" s="12">
        <v>0</v>
      </c>
      <c r="EL75" s="12">
        <v>0</v>
      </c>
      <c r="EM75" s="11">
        <v>32</v>
      </c>
      <c r="EN75" s="11">
        <v>1</v>
      </c>
      <c r="EO75" s="11">
        <v>55</v>
      </c>
      <c r="EP75" s="11">
        <v>34</v>
      </c>
      <c r="EQ75" s="11">
        <v>93</v>
      </c>
      <c r="ER75" s="11">
        <v>27</v>
      </c>
      <c r="ES75" s="11">
        <v>5</v>
      </c>
      <c r="ET75" s="10">
        <v>0</v>
      </c>
      <c r="EU75" s="10">
        <v>15</v>
      </c>
      <c r="EV75" s="10">
        <v>35</v>
      </c>
      <c r="EW75" s="10">
        <v>27</v>
      </c>
      <c r="EX75" s="12">
        <v>12</v>
      </c>
      <c r="EY75" s="12">
        <v>27</v>
      </c>
      <c r="EZ75" s="12">
        <v>5</v>
      </c>
      <c r="FA75" s="11">
        <v>25</v>
      </c>
      <c r="FB75" s="11">
        <v>28</v>
      </c>
      <c r="FC75" s="11">
        <v>202</v>
      </c>
      <c r="FD75" s="11">
        <v>6</v>
      </c>
      <c r="FE75" s="11">
        <v>7</v>
      </c>
      <c r="FF75" s="11">
        <v>25</v>
      </c>
      <c r="FG75" s="11">
        <v>1</v>
      </c>
      <c r="FH75" s="10">
        <v>2</v>
      </c>
      <c r="FI75" s="10">
        <v>0</v>
      </c>
      <c r="FJ75" s="10">
        <v>330</v>
      </c>
      <c r="FK75" s="10">
        <v>1771</v>
      </c>
      <c r="FL75" s="12">
        <v>1</v>
      </c>
      <c r="FM75" s="12">
        <v>0</v>
      </c>
      <c r="FN75" s="12">
        <v>0</v>
      </c>
      <c r="FO75" s="11">
        <v>0</v>
      </c>
      <c r="FP75" s="11">
        <v>0</v>
      </c>
      <c r="FQ75" s="11">
        <v>0</v>
      </c>
      <c r="FR75" s="11">
        <v>0</v>
      </c>
      <c r="FS75" s="11">
        <v>0</v>
      </c>
      <c r="FT75" s="11">
        <v>0</v>
      </c>
      <c r="FU75" s="11">
        <v>0</v>
      </c>
      <c r="FV75" s="11">
        <v>0</v>
      </c>
      <c r="FW75" s="11">
        <v>0</v>
      </c>
      <c r="FX75" s="11">
        <v>7</v>
      </c>
      <c r="FY75" s="11">
        <v>0</v>
      </c>
      <c r="FZ75" s="11">
        <v>0</v>
      </c>
      <c r="GA75" s="11">
        <v>0</v>
      </c>
      <c r="GB75" s="11">
        <v>0</v>
      </c>
      <c r="GC75" s="11">
        <v>3</v>
      </c>
      <c r="GD75" s="11">
        <v>0</v>
      </c>
      <c r="GE75" s="11">
        <v>0</v>
      </c>
      <c r="GF75" s="11">
        <v>0</v>
      </c>
      <c r="GG75" s="11">
        <v>0</v>
      </c>
      <c r="GH75" s="11">
        <v>0</v>
      </c>
      <c r="GI75" s="11">
        <v>0</v>
      </c>
      <c r="GJ75" s="10">
        <v>0</v>
      </c>
      <c r="GK75" s="10">
        <v>0</v>
      </c>
      <c r="GL75" s="10">
        <v>0</v>
      </c>
      <c r="GM75" s="10">
        <v>0</v>
      </c>
      <c r="GN75" s="12">
        <v>1</v>
      </c>
      <c r="GO75" s="12">
        <v>0</v>
      </c>
      <c r="GP75" s="12">
        <v>0</v>
      </c>
      <c r="GQ75" s="11">
        <v>1</v>
      </c>
      <c r="GR75" s="11">
        <v>13</v>
      </c>
      <c r="GS75" s="11">
        <v>47</v>
      </c>
      <c r="GT75" s="11">
        <v>2</v>
      </c>
      <c r="GU75" s="11">
        <v>0</v>
      </c>
      <c r="GV75" s="11">
        <v>1</v>
      </c>
      <c r="GW75" s="11">
        <v>0</v>
      </c>
      <c r="GX75" s="11">
        <v>76</v>
      </c>
      <c r="GY75" s="11">
        <v>0</v>
      </c>
      <c r="GZ75" s="11">
        <v>0</v>
      </c>
      <c r="HA75" s="11">
        <v>7</v>
      </c>
      <c r="HB75" s="11">
        <v>0</v>
      </c>
      <c r="HC75" s="11">
        <v>1</v>
      </c>
      <c r="HD75" s="11">
        <v>2</v>
      </c>
      <c r="HE75" s="10">
        <v>17</v>
      </c>
      <c r="HF75" s="10">
        <v>4</v>
      </c>
      <c r="HG75" s="10">
        <v>0</v>
      </c>
      <c r="HH75" s="10">
        <v>0</v>
      </c>
      <c r="HI75" s="12">
        <v>1</v>
      </c>
      <c r="HJ75" s="12">
        <v>17</v>
      </c>
      <c r="HK75" s="12">
        <v>13</v>
      </c>
      <c r="HL75" s="11">
        <v>1</v>
      </c>
      <c r="HM75" s="11">
        <v>11</v>
      </c>
      <c r="HN75" s="11">
        <v>3</v>
      </c>
      <c r="HO75" s="11">
        <v>9</v>
      </c>
      <c r="HP75" s="11">
        <v>6</v>
      </c>
      <c r="HQ75" s="11">
        <v>54</v>
      </c>
      <c r="HR75" s="11">
        <v>1</v>
      </c>
      <c r="HS75" s="10">
        <v>4</v>
      </c>
      <c r="HT75" s="10">
        <v>4</v>
      </c>
      <c r="HU75" s="10">
        <v>6</v>
      </c>
      <c r="HV75" s="10">
        <v>2</v>
      </c>
      <c r="HW75" s="12">
        <v>2</v>
      </c>
      <c r="HX75" s="12">
        <v>55</v>
      </c>
      <c r="HY75" s="12">
        <v>346</v>
      </c>
    </row>
    <row r="76" spans="1:233" x14ac:dyDescent="0.2">
      <c r="A76" s="24">
        <v>47</v>
      </c>
      <c r="B76" s="8">
        <v>43955</v>
      </c>
      <c r="C76" s="11">
        <v>32</v>
      </c>
      <c r="D76" s="11">
        <v>0</v>
      </c>
      <c r="E76" s="11">
        <v>0</v>
      </c>
      <c r="F76" s="11">
        <v>4</v>
      </c>
      <c r="G76" s="11">
        <v>0</v>
      </c>
      <c r="H76" s="11">
        <v>4</v>
      </c>
      <c r="I76" s="11">
        <v>0</v>
      </c>
      <c r="J76" s="11">
        <v>0</v>
      </c>
      <c r="K76" s="11">
        <v>28</v>
      </c>
      <c r="L76" s="11">
        <v>0</v>
      </c>
      <c r="M76" s="11">
        <v>3</v>
      </c>
      <c r="N76" s="11">
        <v>7</v>
      </c>
      <c r="O76" s="11">
        <v>7</v>
      </c>
      <c r="P76" s="11">
        <v>1</v>
      </c>
      <c r="Q76" s="11">
        <v>9</v>
      </c>
      <c r="R76" s="11">
        <v>1</v>
      </c>
      <c r="S76" s="11">
        <v>1</v>
      </c>
      <c r="T76" s="11">
        <v>11</v>
      </c>
      <c r="U76" s="11">
        <v>2</v>
      </c>
      <c r="V76" s="11">
        <v>0</v>
      </c>
      <c r="W76" s="11">
        <v>31</v>
      </c>
      <c r="X76" s="10">
        <v>1</v>
      </c>
      <c r="Y76" s="10">
        <v>2</v>
      </c>
      <c r="Z76" s="10">
        <v>3</v>
      </c>
      <c r="AA76" s="10">
        <v>27</v>
      </c>
      <c r="AB76" s="12">
        <v>5</v>
      </c>
      <c r="AC76" s="12">
        <v>17</v>
      </c>
      <c r="AD76" s="12">
        <v>1</v>
      </c>
      <c r="AE76" s="11">
        <v>0</v>
      </c>
      <c r="AF76" s="11">
        <v>0</v>
      </c>
      <c r="AG76" s="11">
        <v>0</v>
      </c>
      <c r="AH76" s="11">
        <v>48</v>
      </c>
      <c r="AI76" s="11">
        <v>245</v>
      </c>
      <c r="AJ76" s="11">
        <v>2036</v>
      </c>
      <c r="AK76" s="11">
        <v>86</v>
      </c>
      <c r="AL76" s="10">
        <v>5</v>
      </c>
      <c r="AM76" s="10">
        <v>45</v>
      </c>
      <c r="AN76" s="10">
        <v>5</v>
      </c>
      <c r="AO76" s="10">
        <v>650</v>
      </c>
      <c r="AP76" s="12">
        <v>5</v>
      </c>
      <c r="AQ76" s="12">
        <v>10</v>
      </c>
      <c r="AR76" s="12">
        <v>310</v>
      </c>
      <c r="AS76" s="11">
        <v>1</v>
      </c>
      <c r="AT76" s="11">
        <v>135</v>
      </c>
      <c r="AU76" s="11">
        <v>197</v>
      </c>
      <c r="AV76" s="11">
        <v>565</v>
      </c>
      <c r="AW76" s="11">
        <v>105</v>
      </c>
      <c r="AX76" s="11">
        <v>27</v>
      </c>
      <c r="AY76" s="11">
        <v>4</v>
      </c>
      <c r="AZ76" s="10">
        <v>62</v>
      </c>
      <c r="BA76" s="10">
        <v>256</v>
      </c>
      <c r="BB76" s="10">
        <v>204</v>
      </c>
      <c r="BC76" s="10">
        <v>25</v>
      </c>
      <c r="BD76" s="12">
        <v>314</v>
      </c>
      <c r="BE76" s="12">
        <v>81</v>
      </c>
      <c r="BF76" s="12">
        <v>81</v>
      </c>
      <c r="BG76" s="11">
        <v>200</v>
      </c>
      <c r="BH76" s="11">
        <v>971</v>
      </c>
      <c r="BI76" s="11">
        <v>38</v>
      </c>
      <c r="BJ76" s="11">
        <v>55</v>
      </c>
      <c r="BK76" s="11">
        <v>218</v>
      </c>
      <c r="BL76" s="11">
        <v>22</v>
      </c>
      <c r="BM76" s="11">
        <v>13</v>
      </c>
      <c r="BN76" s="10">
        <v>14</v>
      </c>
      <c r="BO76" s="10">
        <v>1740</v>
      </c>
      <c r="BP76" s="10">
        <v>8480</v>
      </c>
      <c r="BQ76" s="10">
        <v>195.17</v>
      </c>
      <c r="BR76" s="12">
        <v>38.69</v>
      </c>
      <c r="BS76" s="12">
        <v>4.95</v>
      </c>
      <c r="BT76" s="12">
        <v>23.79</v>
      </c>
      <c r="BU76" s="11">
        <v>7.52</v>
      </c>
      <c r="BV76" s="11">
        <v>217.45</v>
      </c>
      <c r="BW76" s="11">
        <v>7.89</v>
      </c>
      <c r="BX76" s="11">
        <v>10.69</v>
      </c>
      <c r="BY76" s="11">
        <v>129.25</v>
      </c>
      <c r="BZ76" s="11">
        <v>1.71</v>
      </c>
      <c r="CA76" s="11">
        <v>38.200000000000003</v>
      </c>
      <c r="CB76" s="10">
        <v>72.27</v>
      </c>
      <c r="CC76" s="10">
        <v>137.37</v>
      </c>
      <c r="CD76" s="10">
        <v>74.42</v>
      </c>
      <c r="CE76" s="10">
        <v>23.03</v>
      </c>
      <c r="CF76" s="12">
        <v>11.43</v>
      </c>
      <c r="CG76" s="12">
        <v>31.4</v>
      </c>
      <c r="CH76" s="12">
        <v>76.83</v>
      </c>
      <c r="CI76" s="11">
        <v>221.38</v>
      </c>
      <c r="CJ76" s="11">
        <v>22.29</v>
      </c>
      <c r="CK76" s="11">
        <v>49.26</v>
      </c>
      <c r="CL76" s="11">
        <v>36.53</v>
      </c>
      <c r="CM76" s="11">
        <v>26.56</v>
      </c>
      <c r="CN76" s="11">
        <v>131.6</v>
      </c>
      <c r="CO76" s="11">
        <v>92.9</v>
      </c>
      <c r="CP76" s="10">
        <v>66.36</v>
      </c>
      <c r="CQ76" s="10">
        <v>31.12</v>
      </c>
      <c r="CR76" s="10">
        <v>125.09</v>
      </c>
      <c r="CS76" s="10">
        <v>11.52</v>
      </c>
      <c r="CT76" s="12">
        <v>15.16</v>
      </c>
      <c r="CU76" s="12">
        <v>25.73</v>
      </c>
      <c r="CV76" s="12">
        <v>59.88</v>
      </c>
      <c r="CW76" s="11">
        <v>81.16</v>
      </c>
      <c r="CX76" s="61">
        <v>0.19210000000000002</v>
      </c>
      <c r="CY76" s="61">
        <v>0.30840000000000001</v>
      </c>
      <c r="CZ76" s="61">
        <v>0.25</v>
      </c>
      <c r="DA76" s="61">
        <v>0.1009</v>
      </c>
      <c r="DB76" s="61">
        <v>0.1429</v>
      </c>
      <c r="DC76" s="61">
        <v>0.245</v>
      </c>
      <c r="DD76" s="62">
        <v>0.1333</v>
      </c>
      <c r="DE76" s="62">
        <v>0.4118</v>
      </c>
      <c r="DF76" s="62">
        <v>0.42499999999999999</v>
      </c>
      <c r="DG76" s="62">
        <v>0</v>
      </c>
      <c r="DH76" s="62">
        <v>0.12140000000000001</v>
      </c>
      <c r="DI76" s="62">
        <v>0.2147</v>
      </c>
      <c r="DJ76" s="62">
        <v>0.24489999999999998</v>
      </c>
      <c r="DK76" s="61">
        <v>0.16420000000000001</v>
      </c>
      <c r="DL76" s="61">
        <v>0.30380000000000001</v>
      </c>
      <c r="DM76" s="61">
        <v>0.2727</v>
      </c>
      <c r="DN76" s="61">
        <v>0.12529999999999999</v>
      </c>
      <c r="DO76" s="61">
        <v>0.26989999999999997</v>
      </c>
      <c r="DP76" s="61">
        <v>0.3362</v>
      </c>
      <c r="DQ76" s="61">
        <v>0.18640000000000001</v>
      </c>
      <c r="DR76" s="62">
        <v>0.29880000000000001</v>
      </c>
      <c r="DS76" s="62">
        <v>0.1726</v>
      </c>
      <c r="DT76" s="62">
        <v>0.14899999999999999</v>
      </c>
      <c r="DU76" s="62">
        <v>0.26469999999999999</v>
      </c>
      <c r="DV76" s="62">
        <v>0.26340000000000002</v>
      </c>
      <c r="DW76" s="62">
        <v>0.34039999999999998</v>
      </c>
      <c r="DX76" s="62">
        <v>0.39219999999999999</v>
      </c>
      <c r="DY76" s="61">
        <v>0.29559999999999997</v>
      </c>
      <c r="DZ76" s="61">
        <v>0.3947</v>
      </c>
      <c r="EA76" s="61">
        <v>0.33329999999999999</v>
      </c>
      <c r="EB76" s="61">
        <v>0.63639999999999997</v>
      </c>
      <c r="EC76" s="61">
        <v>0.22940000000000002</v>
      </c>
      <c r="ED76" s="61">
        <v>0.23010000000000003</v>
      </c>
      <c r="EE76" s="11">
        <v>623</v>
      </c>
      <c r="EF76" s="10">
        <v>9</v>
      </c>
      <c r="EG76" s="10">
        <v>1</v>
      </c>
      <c r="EH76" s="10">
        <v>10</v>
      </c>
      <c r="EI76" s="10">
        <v>1</v>
      </c>
      <c r="EJ76" s="12">
        <v>158</v>
      </c>
      <c r="EK76" s="12">
        <v>0</v>
      </c>
      <c r="EL76" s="12">
        <v>0</v>
      </c>
      <c r="EM76" s="11">
        <v>32</v>
      </c>
      <c r="EN76" s="11">
        <v>1</v>
      </c>
      <c r="EO76" s="11">
        <v>61</v>
      </c>
      <c r="EP76" s="11">
        <v>37</v>
      </c>
      <c r="EQ76" s="11">
        <v>111</v>
      </c>
      <c r="ER76" s="11">
        <v>27</v>
      </c>
      <c r="ES76" s="11">
        <v>7</v>
      </c>
      <c r="ET76" s="10">
        <v>0</v>
      </c>
      <c r="EU76" s="10">
        <v>15</v>
      </c>
      <c r="EV76" s="10">
        <v>46</v>
      </c>
      <c r="EW76" s="10">
        <v>34</v>
      </c>
      <c r="EX76" s="12">
        <v>13</v>
      </c>
      <c r="EY76" s="12">
        <v>28</v>
      </c>
      <c r="EZ76" s="12">
        <v>9</v>
      </c>
      <c r="FA76" s="11">
        <v>29</v>
      </c>
      <c r="FB76" s="11">
        <v>28</v>
      </c>
      <c r="FC76" s="11">
        <v>218</v>
      </c>
      <c r="FD76" s="11">
        <v>6</v>
      </c>
      <c r="FE76" s="11">
        <v>8</v>
      </c>
      <c r="FF76" s="11">
        <v>35</v>
      </c>
      <c r="FG76" s="11">
        <v>1</v>
      </c>
      <c r="FH76" s="10">
        <v>2</v>
      </c>
      <c r="FI76" s="10">
        <v>0</v>
      </c>
      <c r="FJ76" s="10">
        <v>355</v>
      </c>
      <c r="FK76" s="10">
        <v>1905</v>
      </c>
      <c r="FL76" s="12">
        <v>0</v>
      </c>
      <c r="FM76" s="12">
        <v>0</v>
      </c>
      <c r="FN76" s="12">
        <v>0</v>
      </c>
      <c r="FO76" s="11">
        <v>0</v>
      </c>
      <c r="FP76" s="11">
        <v>0</v>
      </c>
      <c r="FQ76" s="11">
        <v>0</v>
      </c>
      <c r="FR76" s="11">
        <v>0</v>
      </c>
      <c r="FS76" s="11">
        <v>0</v>
      </c>
      <c r="FT76" s="11">
        <v>1</v>
      </c>
      <c r="FU76" s="11">
        <v>0</v>
      </c>
      <c r="FV76" s="11">
        <v>0</v>
      </c>
      <c r="FW76" s="11">
        <v>0</v>
      </c>
      <c r="FX76" s="11">
        <v>2</v>
      </c>
      <c r="FY76" s="11">
        <v>0</v>
      </c>
      <c r="FZ76" s="11">
        <v>0</v>
      </c>
      <c r="GA76" s="11">
        <v>0</v>
      </c>
      <c r="GB76" s="11">
        <v>0</v>
      </c>
      <c r="GC76" s="11">
        <v>1</v>
      </c>
      <c r="GD76" s="11">
        <v>0</v>
      </c>
      <c r="GE76" s="11">
        <v>0</v>
      </c>
      <c r="GF76" s="11">
        <v>0</v>
      </c>
      <c r="GG76" s="11">
        <v>0</v>
      </c>
      <c r="GH76" s="11">
        <v>0</v>
      </c>
      <c r="GI76" s="11">
        <v>0</v>
      </c>
      <c r="GJ76" s="10">
        <v>4</v>
      </c>
      <c r="GK76" s="10">
        <v>0</v>
      </c>
      <c r="GL76" s="10">
        <v>0</v>
      </c>
      <c r="GM76" s="10">
        <v>0</v>
      </c>
      <c r="GN76" s="12">
        <v>0</v>
      </c>
      <c r="GO76" s="12">
        <v>0</v>
      </c>
      <c r="GP76" s="12">
        <v>0</v>
      </c>
      <c r="GQ76" s="11">
        <v>0</v>
      </c>
      <c r="GR76" s="11">
        <v>8</v>
      </c>
      <c r="GS76" s="11">
        <v>47</v>
      </c>
      <c r="GT76" s="11">
        <v>2</v>
      </c>
      <c r="GU76" s="11">
        <v>0</v>
      </c>
      <c r="GV76" s="11">
        <v>1</v>
      </c>
      <c r="GW76" s="11">
        <v>0</v>
      </c>
      <c r="GX76" s="11">
        <v>76</v>
      </c>
      <c r="GY76" s="11">
        <v>0</v>
      </c>
      <c r="GZ76" s="11">
        <v>0</v>
      </c>
      <c r="HA76" s="11">
        <v>8</v>
      </c>
      <c r="HB76" s="11">
        <v>0</v>
      </c>
      <c r="HC76" s="11">
        <v>1</v>
      </c>
      <c r="HD76" s="11">
        <v>2</v>
      </c>
      <c r="HE76" s="10">
        <v>19</v>
      </c>
      <c r="HF76" s="10">
        <v>4</v>
      </c>
      <c r="HG76" s="10">
        <v>0</v>
      </c>
      <c r="HH76" s="10">
        <v>0</v>
      </c>
      <c r="HI76" s="12">
        <v>1</v>
      </c>
      <c r="HJ76" s="12">
        <v>18</v>
      </c>
      <c r="HK76" s="12">
        <v>13</v>
      </c>
      <c r="HL76" s="11">
        <v>1</v>
      </c>
      <c r="HM76" s="11">
        <v>11</v>
      </c>
      <c r="HN76" s="11">
        <v>3</v>
      </c>
      <c r="HO76" s="11">
        <v>9</v>
      </c>
      <c r="HP76" s="11">
        <v>6</v>
      </c>
      <c r="HQ76" s="11">
        <v>58</v>
      </c>
      <c r="HR76" s="11">
        <v>1</v>
      </c>
      <c r="HS76" s="10">
        <v>4</v>
      </c>
      <c r="HT76" s="10">
        <v>4</v>
      </c>
      <c r="HU76" s="10">
        <v>6</v>
      </c>
      <c r="HV76" s="10">
        <v>2</v>
      </c>
      <c r="HW76" s="12">
        <v>2</v>
      </c>
      <c r="HX76" s="12">
        <v>55</v>
      </c>
      <c r="HY76" s="12">
        <v>354</v>
      </c>
    </row>
    <row r="77" spans="1:233" x14ac:dyDescent="0.2">
      <c r="A77" s="24">
        <v>48</v>
      </c>
      <c r="B77" s="8">
        <v>43956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P77" s="12"/>
      <c r="AQ77" s="12"/>
      <c r="AR77" s="12"/>
      <c r="AS77" s="11"/>
      <c r="AT77" s="11"/>
      <c r="AU77" s="11"/>
      <c r="AV77" s="11"/>
      <c r="AW77" s="11"/>
      <c r="AX77" s="11"/>
      <c r="AY77" s="11"/>
      <c r="BD77" s="12"/>
      <c r="BE77" s="12"/>
      <c r="BF77" s="12"/>
      <c r="BG77" s="11"/>
      <c r="BH77" s="11"/>
      <c r="BI77" s="11"/>
      <c r="BJ77" s="11"/>
      <c r="BK77" s="11"/>
      <c r="BL77" s="11"/>
      <c r="BM77" s="11"/>
      <c r="BR77" s="12"/>
      <c r="BS77" s="12"/>
      <c r="BT77" s="12"/>
      <c r="BU77" s="11"/>
      <c r="BV77" s="11"/>
      <c r="BW77" s="11"/>
      <c r="BX77" s="11"/>
      <c r="BY77" s="11"/>
      <c r="BZ77" s="11"/>
      <c r="CA77" s="11"/>
      <c r="CF77" s="12"/>
      <c r="CG77" s="12"/>
      <c r="CH77" s="12"/>
      <c r="CI77" s="11"/>
      <c r="CJ77" s="11"/>
      <c r="CK77" s="11"/>
      <c r="CL77" s="11"/>
      <c r="CM77" s="11"/>
      <c r="CN77" s="11"/>
      <c r="CO77" s="11"/>
      <c r="CT77" s="12"/>
      <c r="CU77" s="12"/>
      <c r="CV77" s="12"/>
      <c r="CW77" s="11"/>
      <c r="CX77" s="11"/>
      <c r="CY77" s="11"/>
      <c r="CZ77" s="11"/>
      <c r="DA77" s="11"/>
      <c r="DB77" s="11"/>
      <c r="DC77" s="11"/>
      <c r="DH77" s="12"/>
      <c r="DI77" s="12"/>
      <c r="DJ77" s="12"/>
      <c r="DK77" s="11"/>
      <c r="DL77" s="11"/>
      <c r="DM77" s="11"/>
      <c r="DN77" s="11"/>
      <c r="DO77" s="11"/>
      <c r="DP77" s="11"/>
      <c r="DQ77" s="11"/>
      <c r="DV77" s="12"/>
      <c r="DW77" s="12"/>
      <c r="DX77" s="12"/>
      <c r="DY77" s="11"/>
      <c r="DZ77" s="11"/>
      <c r="EA77" s="11"/>
      <c r="EB77" s="11"/>
      <c r="EC77" s="11"/>
      <c r="ED77" s="11"/>
      <c r="EE77" s="11"/>
      <c r="EJ77" s="12"/>
      <c r="EK77" s="12"/>
      <c r="EL77" s="12"/>
      <c r="EM77" s="11"/>
      <c r="EN77" s="11"/>
      <c r="EO77" s="11"/>
      <c r="EP77" s="11"/>
      <c r="EQ77" s="11"/>
      <c r="ER77" s="11"/>
      <c r="ES77" s="11"/>
      <c r="EX77" s="12"/>
      <c r="EY77" s="12"/>
      <c r="EZ77" s="12"/>
      <c r="FA77" s="11"/>
      <c r="FB77" s="11"/>
      <c r="FC77" s="11"/>
      <c r="FD77" s="11"/>
      <c r="FE77" s="11"/>
      <c r="FF77" s="11"/>
      <c r="FG77" s="11"/>
      <c r="FL77" s="12"/>
      <c r="FM77" s="12"/>
      <c r="FN77" s="12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N77" s="12"/>
      <c r="GO77" s="12"/>
      <c r="GP77" s="12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I77" s="12"/>
      <c r="HJ77" s="12"/>
      <c r="HK77" s="12"/>
      <c r="HL77" s="11"/>
      <c r="HM77" s="11"/>
      <c r="HN77" s="11"/>
      <c r="HO77" s="11"/>
      <c r="HP77" s="11"/>
      <c r="HQ77" s="11"/>
      <c r="HR77" s="11"/>
      <c r="HW77" s="12"/>
      <c r="HX77" s="12"/>
      <c r="HY77" s="12"/>
    </row>
    <row r="78" spans="1:233" x14ac:dyDescent="0.2">
      <c r="B78" s="8">
        <v>43957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P78" s="12"/>
      <c r="AQ78" s="12"/>
      <c r="AR78" s="12"/>
      <c r="AS78" s="11"/>
      <c r="AT78" s="11"/>
      <c r="AU78" s="11"/>
      <c r="AV78" s="11"/>
      <c r="AW78" s="11"/>
      <c r="AX78" s="11"/>
      <c r="AY78" s="11"/>
      <c r="BD78" s="12"/>
      <c r="BE78" s="12"/>
      <c r="BF78" s="12"/>
      <c r="BG78" s="11"/>
      <c r="BH78" s="11"/>
      <c r="BI78" s="11"/>
      <c r="BJ78" s="11"/>
      <c r="BK78" s="11"/>
      <c r="BL78" s="11"/>
      <c r="BM78" s="11"/>
      <c r="BR78" s="12"/>
      <c r="BS78" s="12"/>
      <c r="BT78" s="12"/>
      <c r="BU78" s="11"/>
      <c r="BV78" s="11"/>
      <c r="BW78" s="11"/>
      <c r="BX78" s="11"/>
      <c r="BY78" s="11"/>
      <c r="BZ78" s="11"/>
      <c r="CA78" s="11"/>
      <c r="CF78" s="12"/>
      <c r="CG78" s="12"/>
      <c r="CH78" s="12"/>
      <c r="CI78" s="11"/>
      <c r="CJ78" s="11"/>
      <c r="CK78" s="11"/>
      <c r="CL78" s="11"/>
      <c r="CM78" s="11"/>
      <c r="CN78" s="11"/>
      <c r="CO78" s="11"/>
      <c r="CT78" s="12"/>
      <c r="CU78" s="12"/>
      <c r="CV78" s="12"/>
      <c r="CW78" s="11"/>
      <c r="CX78" s="11"/>
      <c r="CY78" s="11"/>
      <c r="CZ78" s="11"/>
      <c r="DA78" s="11"/>
      <c r="DB78" s="11"/>
      <c r="DC78" s="11"/>
      <c r="DH78" s="12"/>
      <c r="DI78" s="12"/>
      <c r="DJ78" s="12"/>
      <c r="DK78" s="11"/>
      <c r="DL78" s="11"/>
      <c r="DM78" s="11"/>
      <c r="DN78" s="11"/>
      <c r="DO78" s="11"/>
      <c r="DP78" s="11"/>
      <c r="DQ78" s="11"/>
      <c r="DV78" s="12"/>
      <c r="DW78" s="12"/>
      <c r="DX78" s="12"/>
      <c r="DY78" s="11"/>
      <c r="DZ78" s="11"/>
      <c r="EA78" s="11"/>
      <c r="EB78" s="11"/>
      <c r="EC78" s="11"/>
      <c r="ED78" s="11"/>
      <c r="EE78" s="11"/>
      <c r="EJ78" s="12"/>
      <c r="EK78" s="12"/>
      <c r="EL78" s="12"/>
      <c r="EM78" s="11"/>
      <c r="EN78" s="11"/>
      <c r="EO78" s="11"/>
      <c r="EP78" s="11"/>
      <c r="EQ78" s="11"/>
      <c r="ER78" s="11"/>
      <c r="ES78" s="11"/>
      <c r="EX78" s="12"/>
      <c r="EY78" s="12"/>
      <c r="EZ78" s="12"/>
      <c r="FA78" s="11"/>
      <c r="FB78" s="11"/>
      <c r="FC78" s="11"/>
      <c r="FD78" s="11"/>
      <c r="FE78" s="11"/>
      <c r="FF78" s="11"/>
      <c r="FG78" s="11"/>
      <c r="FL78" s="12"/>
      <c r="FM78" s="12"/>
      <c r="FN78" s="12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N78" s="12"/>
      <c r="GO78" s="12"/>
      <c r="GP78" s="12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I78" s="12"/>
      <c r="HJ78" s="12"/>
      <c r="HK78" s="12"/>
      <c r="HL78" s="11"/>
      <c r="HM78" s="11"/>
      <c r="HN78" s="11"/>
      <c r="HO78" s="11"/>
      <c r="HP78" s="11"/>
      <c r="HQ78" s="11"/>
      <c r="HR78" s="11"/>
      <c r="HW78" s="12"/>
      <c r="HX78" s="12"/>
      <c r="HY78" s="12"/>
    </row>
    <row r="79" spans="1:233" x14ac:dyDescent="0.2">
      <c r="B79" s="8">
        <v>43958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B79" s="12"/>
      <c r="AC79" s="12"/>
      <c r="AD79" s="12"/>
      <c r="AE79" s="11"/>
      <c r="AF79" s="11"/>
      <c r="AG79" s="11"/>
      <c r="AH79" s="11"/>
      <c r="AI79" s="11"/>
      <c r="AJ79" s="11"/>
      <c r="AK79" s="11"/>
      <c r="AP79" s="12"/>
      <c r="AQ79" s="12"/>
      <c r="AR79" s="12"/>
      <c r="AS79" s="11"/>
      <c r="AT79" s="11"/>
      <c r="AU79" s="11"/>
      <c r="AV79" s="11"/>
      <c r="AW79" s="11"/>
      <c r="AX79" s="11"/>
      <c r="AY79" s="11"/>
      <c r="BD79" s="12"/>
      <c r="BE79" s="12"/>
      <c r="BF79" s="12"/>
      <c r="BG79" s="11"/>
      <c r="BH79" s="11"/>
      <c r="BI79" s="11"/>
      <c r="BJ79" s="11"/>
      <c r="BK79" s="11"/>
      <c r="BL79" s="11"/>
      <c r="BM79" s="11"/>
      <c r="BR79" s="12"/>
      <c r="BS79" s="12"/>
      <c r="BT79" s="12"/>
      <c r="BU79" s="11"/>
      <c r="BV79" s="11"/>
      <c r="BW79" s="11"/>
      <c r="BX79" s="11"/>
      <c r="BY79" s="11"/>
      <c r="BZ79" s="11"/>
      <c r="CA79" s="11"/>
      <c r="CF79" s="12"/>
      <c r="CG79" s="12"/>
      <c r="CH79" s="12"/>
      <c r="CI79" s="11"/>
      <c r="CJ79" s="11"/>
      <c r="CK79" s="11"/>
      <c r="CL79" s="11"/>
      <c r="CM79" s="11"/>
      <c r="CN79" s="11"/>
      <c r="CO79" s="11"/>
      <c r="CT79" s="12"/>
      <c r="CU79" s="12"/>
      <c r="CV79" s="12"/>
      <c r="CW79" s="11"/>
      <c r="CX79" s="11"/>
      <c r="CY79" s="11"/>
      <c r="CZ79" s="11"/>
      <c r="DA79" s="11"/>
      <c r="DB79" s="11"/>
      <c r="DC79" s="11"/>
      <c r="DH79" s="12"/>
      <c r="DI79" s="12"/>
      <c r="DJ79" s="12"/>
      <c r="DK79" s="11"/>
      <c r="DL79" s="11"/>
      <c r="DM79" s="11"/>
      <c r="DN79" s="11"/>
      <c r="DO79" s="11"/>
      <c r="DP79" s="11"/>
      <c r="DQ79" s="11"/>
      <c r="DV79" s="12"/>
      <c r="DW79" s="12"/>
      <c r="DX79" s="12"/>
      <c r="DY79" s="11"/>
      <c r="DZ79" s="11"/>
      <c r="EA79" s="11"/>
      <c r="EB79" s="11"/>
      <c r="EC79" s="11"/>
      <c r="ED79" s="11"/>
      <c r="EE79" s="11"/>
      <c r="EJ79" s="12"/>
      <c r="EK79" s="12"/>
      <c r="EL79" s="12"/>
      <c r="EM79" s="11"/>
      <c r="EN79" s="11"/>
      <c r="EO79" s="11"/>
      <c r="EP79" s="11"/>
      <c r="EQ79" s="11"/>
      <c r="ER79" s="11"/>
      <c r="ES79" s="11"/>
      <c r="EX79" s="12"/>
      <c r="EY79" s="12"/>
      <c r="EZ79" s="12"/>
      <c r="FA79" s="11"/>
      <c r="FB79" s="11"/>
      <c r="FC79" s="11"/>
      <c r="FD79" s="11"/>
      <c r="FE79" s="11"/>
      <c r="FF79" s="11"/>
      <c r="FG79" s="11"/>
      <c r="FL79" s="12"/>
      <c r="FM79" s="12"/>
      <c r="FN79" s="12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N79" s="12"/>
      <c r="GO79" s="12"/>
      <c r="GP79" s="12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I79" s="12"/>
      <c r="HJ79" s="12"/>
      <c r="HK79" s="12"/>
      <c r="HL79" s="11"/>
      <c r="HM79" s="11"/>
      <c r="HN79" s="11"/>
      <c r="HO79" s="11"/>
      <c r="HP79" s="11"/>
      <c r="HQ79" s="11"/>
      <c r="HR79" s="11"/>
      <c r="HW79" s="12"/>
      <c r="HX79" s="12"/>
      <c r="HY79" s="12"/>
    </row>
    <row r="80" spans="1:233" x14ac:dyDescent="0.2">
      <c r="B80" s="8">
        <v>43959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B80" s="12"/>
      <c r="AC80" s="12"/>
      <c r="AD80" s="12"/>
      <c r="AE80" s="11"/>
      <c r="AF80" s="11"/>
      <c r="AG80" s="11"/>
      <c r="AH80" s="11"/>
      <c r="AI80" s="11"/>
      <c r="AJ80" s="11"/>
      <c r="AK80" s="11"/>
      <c r="AP80" s="12"/>
      <c r="AQ80" s="12"/>
      <c r="AR80" s="12"/>
      <c r="AS80" s="11"/>
      <c r="AT80" s="11"/>
      <c r="AU80" s="11"/>
      <c r="AV80" s="11"/>
      <c r="AW80" s="11"/>
      <c r="AX80" s="11"/>
      <c r="AY80" s="11"/>
      <c r="BD80" s="12"/>
      <c r="BE80" s="12"/>
      <c r="BF80" s="12"/>
      <c r="BG80" s="11"/>
      <c r="BH80" s="11"/>
      <c r="BI80" s="11"/>
      <c r="BJ80" s="11"/>
      <c r="BK80" s="11"/>
      <c r="BL80" s="11"/>
      <c r="BM80" s="11"/>
      <c r="BR80" s="12"/>
      <c r="BS80" s="12"/>
      <c r="BT80" s="12"/>
      <c r="BU80" s="11"/>
      <c r="BV80" s="11"/>
      <c r="BW80" s="11"/>
      <c r="BX80" s="11"/>
      <c r="BY80" s="11"/>
      <c r="BZ80" s="11"/>
      <c r="CA80" s="11"/>
      <c r="CF80" s="12"/>
      <c r="CG80" s="12"/>
      <c r="CH80" s="12"/>
      <c r="CI80" s="11"/>
      <c r="CJ80" s="11"/>
      <c r="CK80" s="11"/>
      <c r="CL80" s="11"/>
      <c r="CM80" s="11"/>
      <c r="CN80" s="11"/>
      <c r="CO80" s="11"/>
      <c r="CT80" s="12"/>
      <c r="CU80" s="12"/>
      <c r="CV80" s="12"/>
      <c r="CW80" s="11"/>
      <c r="CX80" s="11"/>
      <c r="CY80" s="11"/>
      <c r="CZ80" s="11"/>
      <c r="DA80" s="11"/>
      <c r="DB80" s="11"/>
      <c r="DC80" s="11"/>
      <c r="DH80" s="12"/>
      <c r="DI80" s="12"/>
      <c r="DJ80" s="12"/>
      <c r="DK80" s="11"/>
      <c r="DL80" s="11"/>
      <c r="DM80" s="11"/>
      <c r="DN80" s="11"/>
      <c r="DO80" s="11"/>
      <c r="DP80" s="11"/>
      <c r="DQ80" s="11"/>
      <c r="DV80" s="12"/>
      <c r="DW80" s="12"/>
      <c r="DX80" s="12"/>
      <c r="DY80" s="11"/>
      <c r="DZ80" s="11"/>
      <c r="EA80" s="11"/>
      <c r="EB80" s="11"/>
      <c r="EC80" s="11"/>
      <c r="ED80" s="11"/>
      <c r="EE80" s="11"/>
      <c r="EJ80" s="12"/>
      <c r="EK80" s="12"/>
      <c r="EL80" s="12"/>
      <c r="EM80" s="11"/>
      <c r="EN80" s="11"/>
      <c r="EO80" s="11"/>
      <c r="EP80" s="11"/>
      <c r="EQ80" s="11"/>
      <c r="ER80" s="11"/>
      <c r="ES80" s="11"/>
      <c r="EX80" s="12"/>
      <c r="EY80" s="12"/>
      <c r="EZ80" s="12"/>
      <c r="FA80" s="11"/>
      <c r="FB80" s="11"/>
      <c r="FC80" s="11"/>
      <c r="FD80" s="11"/>
      <c r="FE80" s="11"/>
      <c r="FF80" s="11"/>
      <c r="FG80" s="11"/>
      <c r="FL80" s="12"/>
      <c r="FM80" s="12"/>
      <c r="FN80" s="12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N80" s="12"/>
      <c r="GO80" s="12"/>
      <c r="GP80" s="12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I80" s="12"/>
      <c r="HJ80" s="12"/>
      <c r="HK80" s="12"/>
      <c r="HL80" s="11"/>
      <c r="HM80" s="11"/>
      <c r="HN80" s="11"/>
      <c r="HO80" s="11"/>
      <c r="HP80" s="11"/>
      <c r="HQ80" s="11"/>
      <c r="HR80" s="11"/>
      <c r="HW80" s="12"/>
      <c r="HX80" s="12"/>
      <c r="HY80" s="12"/>
    </row>
    <row r="81" spans="2:233" x14ac:dyDescent="0.2">
      <c r="B81" s="8">
        <v>43960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B81" s="12"/>
      <c r="AC81" s="12"/>
      <c r="AD81" s="12"/>
      <c r="AE81" s="11"/>
      <c r="AF81" s="11"/>
      <c r="AG81" s="11"/>
      <c r="AH81" s="11"/>
      <c r="AI81" s="11"/>
      <c r="AJ81" s="11"/>
      <c r="AK81" s="11"/>
      <c r="AP81" s="12"/>
      <c r="AQ81" s="12"/>
      <c r="AR81" s="12"/>
      <c r="AS81" s="11"/>
      <c r="AT81" s="11"/>
      <c r="AU81" s="11"/>
      <c r="AV81" s="11"/>
      <c r="AW81" s="11"/>
      <c r="AX81" s="11"/>
      <c r="AY81" s="11"/>
      <c r="BD81" s="12"/>
      <c r="BE81" s="12"/>
      <c r="BF81" s="12"/>
      <c r="BG81" s="11"/>
      <c r="BH81" s="11"/>
      <c r="BI81" s="11"/>
      <c r="BJ81" s="11"/>
      <c r="BK81" s="11"/>
      <c r="BL81" s="11"/>
      <c r="BM81" s="11"/>
      <c r="BR81" s="12"/>
      <c r="BS81" s="12"/>
      <c r="BT81" s="12"/>
      <c r="BU81" s="11"/>
      <c r="BV81" s="11"/>
      <c r="BW81" s="11"/>
      <c r="BX81" s="11"/>
      <c r="BY81" s="11"/>
      <c r="BZ81" s="11"/>
      <c r="CA81" s="11"/>
      <c r="CF81" s="12"/>
      <c r="CG81" s="12"/>
      <c r="CH81" s="12"/>
      <c r="CI81" s="11"/>
      <c r="CJ81" s="11"/>
      <c r="CK81" s="11"/>
      <c r="CL81" s="11"/>
      <c r="CM81" s="11"/>
      <c r="CN81" s="11"/>
      <c r="CO81" s="11"/>
      <c r="CT81" s="12"/>
      <c r="CU81" s="12"/>
      <c r="CV81" s="12"/>
      <c r="CW81" s="11"/>
      <c r="CX81" s="11"/>
      <c r="CY81" s="11"/>
      <c r="CZ81" s="11"/>
      <c r="DA81" s="11"/>
      <c r="DB81" s="11"/>
      <c r="DC81" s="11"/>
      <c r="DH81" s="12"/>
      <c r="DI81" s="12"/>
      <c r="DJ81" s="12"/>
      <c r="DK81" s="11"/>
      <c r="DL81" s="11"/>
      <c r="DM81" s="11"/>
      <c r="DN81" s="11"/>
      <c r="DO81" s="11"/>
      <c r="DP81" s="11"/>
      <c r="DQ81" s="11"/>
      <c r="DV81" s="12"/>
      <c r="DW81" s="12"/>
      <c r="DX81" s="12"/>
      <c r="DY81" s="11"/>
      <c r="DZ81" s="11"/>
      <c r="EA81" s="11"/>
      <c r="EB81" s="11"/>
      <c r="EC81" s="11"/>
      <c r="ED81" s="11"/>
      <c r="EE81" s="11"/>
      <c r="EJ81" s="12"/>
      <c r="EK81" s="12"/>
      <c r="EL81" s="12"/>
      <c r="EM81" s="11"/>
      <c r="EN81" s="11"/>
      <c r="EO81" s="11"/>
      <c r="EP81" s="11"/>
      <c r="EQ81" s="11"/>
      <c r="ER81" s="11"/>
      <c r="ES81" s="11"/>
      <c r="EX81" s="12"/>
      <c r="EY81" s="12"/>
      <c r="EZ81" s="12"/>
      <c r="FA81" s="11"/>
      <c r="FB81" s="11"/>
      <c r="FC81" s="11"/>
      <c r="FD81" s="11"/>
      <c r="FE81" s="11"/>
      <c r="FF81" s="11"/>
      <c r="FG81" s="11"/>
      <c r="FL81" s="12"/>
      <c r="FM81" s="12"/>
      <c r="FN81" s="12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N81" s="12"/>
      <c r="GO81" s="12"/>
      <c r="GP81" s="12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I81" s="12"/>
      <c r="HJ81" s="12"/>
      <c r="HK81" s="12"/>
      <c r="HL81" s="11"/>
      <c r="HM81" s="11"/>
      <c r="HN81" s="11"/>
      <c r="HO81" s="11"/>
      <c r="HP81" s="11"/>
      <c r="HQ81" s="11"/>
      <c r="HR81" s="11"/>
      <c r="HW81" s="12"/>
      <c r="HX81" s="12"/>
      <c r="HY81" s="12"/>
    </row>
    <row r="82" spans="2:233" x14ac:dyDescent="0.2">
      <c r="B82" s="8">
        <v>43961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B82" s="12"/>
      <c r="AC82" s="12"/>
      <c r="AD82" s="12"/>
      <c r="AE82" s="11"/>
      <c r="AF82" s="11"/>
      <c r="AG82" s="11"/>
      <c r="AH82" s="11"/>
      <c r="AI82" s="11"/>
      <c r="AJ82" s="11"/>
      <c r="AK82" s="11"/>
      <c r="AP82" s="12"/>
      <c r="AQ82" s="12"/>
      <c r="AR82" s="12"/>
      <c r="AS82" s="11"/>
      <c r="AT82" s="11"/>
      <c r="AU82" s="11"/>
      <c r="AV82" s="11"/>
      <c r="AW82" s="11"/>
      <c r="AX82" s="11"/>
      <c r="AY82" s="11"/>
      <c r="BD82" s="12"/>
      <c r="BE82" s="12"/>
      <c r="BF82" s="12"/>
      <c r="BG82" s="11"/>
      <c r="BH82" s="11"/>
      <c r="BI82" s="11"/>
      <c r="BJ82" s="11"/>
      <c r="BK82" s="11"/>
      <c r="BL82" s="11"/>
      <c r="BM82" s="11"/>
      <c r="BR82" s="12"/>
      <c r="BS82" s="12"/>
      <c r="BT82" s="12"/>
      <c r="BU82" s="11"/>
      <c r="BV82" s="11"/>
      <c r="BW82" s="11"/>
      <c r="BX82" s="11"/>
      <c r="BY82" s="11"/>
      <c r="BZ82" s="11"/>
      <c r="CA82" s="11"/>
      <c r="CF82" s="12"/>
      <c r="CG82" s="12"/>
      <c r="CH82" s="12"/>
      <c r="CI82" s="11"/>
      <c r="CJ82" s="11"/>
      <c r="CK82" s="11"/>
      <c r="CL82" s="11"/>
      <c r="CM82" s="11"/>
      <c r="CN82" s="11"/>
      <c r="CO82" s="11"/>
      <c r="CT82" s="12"/>
      <c r="CU82" s="12"/>
      <c r="CV82" s="12"/>
      <c r="CW82" s="11"/>
      <c r="CX82" s="11"/>
      <c r="CY82" s="11"/>
      <c r="CZ82" s="11"/>
      <c r="DA82" s="11"/>
      <c r="DB82" s="11"/>
      <c r="DC82" s="11"/>
      <c r="DH82" s="12"/>
      <c r="DI82" s="12"/>
      <c r="DJ82" s="12"/>
      <c r="DK82" s="11"/>
      <c r="DL82" s="11"/>
      <c r="DM82" s="11"/>
      <c r="DN82" s="11"/>
      <c r="DO82" s="11"/>
      <c r="DP82" s="11"/>
      <c r="DQ82" s="11"/>
      <c r="DV82" s="12"/>
      <c r="DW82" s="12"/>
      <c r="DX82" s="12"/>
      <c r="DY82" s="11"/>
      <c r="DZ82" s="11"/>
      <c r="EA82" s="11"/>
      <c r="EB82" s="11"/>
      <c r="EC82" s="11"/>
      <c r="ED82" s="11"/>
      <c r="EE82" s="11"/>
      <c r="EJ82" s="12"/>
      <c r="EK82" s="12"/>
      <c r="EL82" s="12"/>
      <c r="EM82" s="11"/>
      <c r="EN82" s="11"/>
      <c r="EO82" s="11"/>
      <c r="EP82" s="11"/>
      <c r="EQ82" s="11"/>
      <c r="ER82" s="11"/>
      <c r="ES82" s="11"/>
      <c r="EX82" s="12"/>
      <c r="EY82" s="12"/>
      <c r="EZ82" s="12"/>
      <c r="FA82" s="11"/>
      <c r="FB82" s="11"/>
      <c r="FC82" s="11"/>
      <c r="FD82" s="11"/>
      <c r="FE82" s="11"/>
      <c r="FF82" s="11"/>
      <c r="FG82" s="11"/>
      <c r="FL82" s="12"/>
      <c r="FM82" s="12"/>
      <c r="FN82" s="12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N82" s="12"/>
      <c r="GO82" s="12"/>
      <c r="GP82" s="12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I82" s="12"/>
      <c r="HJ82" s="12"/>
      <c r="HK82" s="12"/>
      <c r="HL82" s="11"/>
      <c r="HM82" s="11"/>
      <c r="HN82" s="11"/>
      <c r="HO82" s="11"/>
      <c r="HP82" s="11"/>
      <c r="HQ82" s="11"/>
      <c r="HR82" s="11"/>
      <c r="HW82" s="12"/>
      <c r="HX82" s="12"/>
      <c r="HY82" s="12"/>
    </row>
    <row r="83" spans="2:233" x14ac:dyDescent="0.2">
      <c r="B83" s="8">
        <v>43962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B83" s="12"/>
      <c r="AC83" s="12"/>
      <c r="AD83" s="12"/>
      <c r="AE83" s="11"/>
      <c r="AF83" s="11"/>
      <c r="AG83" s="11"/>
      <c r="AH83" s="11"/>
      <c r="AI83" s="11"/>
      <c r="AJ83" s="11"/>
      <c r="AK83" s="11"/>
      <c r="AP83" s="12"/>
      <c r="AQ83" s="12"/>
      <c r="AR83" s="12"/>
      <c r="AS83" s="11"/>
      <c r="AT83" s="11"/>
      <c r="AU83" s="11"/>
      <c r="AV83" s="11"/>
      <c r="AW83" s="11"/>
      <c r="AX83" s="11"/>
      <c r="AY83" s="11"/>
      <c r="BD83" s="12"/>
      <c r="BE83" s="12"/>
      <c r="BF83" s="12"/>
      <c r="BG83" s="11"/>
      <c r="BH83" s="11"/>
      <c r="BI83" s="11"/>
      <c r="BJ83" s="11"/>
      <c r="BK83" s="11"/>
      <c r="BL83" s="11"/>
      <c r="BM83" s="11"/>
      <c r="BR83" s="12"/>
      <c r="BS83" s="12"/>
      <c r="BT83" s="12"/>
      <c r="BU83" s="11"/>
      <c r="BV83" s="11"/>
      <c r="BW83" s="11"/>
      <c r="BX83" s="11"/>
      <c r="BY83" s="11"/>
      <c r="BZ83" s="11"/>
      <c r="CA83" s="11"/>
      <c r="CF83" s="12"/>
      <c r="CG83" s="12"/>
      <c r="CH83" s="12"/>
      <c r="CI83" s="11"/>
      <c r="CJ83" s="11"/>
      <c r="CK83" s="11"/>
      <c r="CL83" s="11"/>
      <c r="CM83" s="11"/>
      <c r="CN83" s="11"/>
      <c r="CO83" s="11"/>
      <c r="CT83" s="12"/>
      <c r="CU83" s="12"/>
      <c r="CV83" s="12"/>
      <c r="CW83" s="11"/>
      <c r="CX83" s="11"/>
      <c r="CY83" s="11"/>
      <c r="CZ83" s="11"/>
      <c r="DA83" s="11"/>
      <c r="DB83" s="11"/>
      <c r="DC83" s="11"/>
      <c r="DH83" s="12"/>
      <c r="DI83" s="12"/>
      <c r="DJ83" s="12"/>
      <c r="DK83" s="11"/>
      <c r="DL83" s="11"/>
      <c r="DM83" s="11"/>
      <c r="DN83" s="11"/>
      <c r="DO83" s="11"/>
      <c r="DP83" s="11"/>
      <c r="DQ83" s="11"/>
      <c r="DV83" s="12"/>
      <c r="DW83" s="12"/>
      <c r="DX83" s="12"/>
      <c r="DY83" s="11"/>
      <c r="DZ83" s="11"/>
      <c r="EA83" s="11"/>
      <c r="EB83" s="11"/>
      <c r="EC83" s="11"/>
      <c r="ED83" s="11"/>
      <c r="EE83" s="11"/>
      <c r="EJ83" s="12"/>
      <c r="EK83" s="12"/>
      <c r="EL83" s="12"/>
      <c r="EM83" s="11"/>
      <c r="EN83" s="11"/>
      <c r="EO83" s="11"/>
      <c r="EP83" s="11"/>
      <c r="EQ83" s="11"/>
      <c r="ER83" s="11"/>
      <c r="ES83" s="11"/>
      <c r="EX83" s="12"/>
      <c r="EY83" s="12"/>
      <c r="EZ83" s="12"/>
      <c r="FA83" s="11"/>
      <c r="FB83" s="11"/>
      <c r="FC83" s="11"/>
      <c r="FD83" s="11"/>
      <c r="FE83" s="11"/>
      <c r="FF83" s="11"/>
      <c r="FG83" s="11"/>
      <c r="FL83" s="12"/>
      <c r="FM83" s="12"/>
      <c r="FN83" s="12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N83" s="12"/>
      <c r="GO83" s="12"/>
      <c r="GP83" s="12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I83" s="12"/>
      <c r="HJ83" s="12"/>
      <c r="HK83" s="12"/>
      <c r="HL83" s="11"/>
      <c r="HM83" s="11"/>
      <c r="HN83" s="11"/>
      <c r="HO83" s="11"/>
      <c r="HP83" s="11"/>
      <c r="HQ83" s="11"/>
      <c r="HR83" s="11"/>
      <c r="HW83" s="12"/>
      <c r="HX83" s="12"/>
      <c r="HY83" s="12"/>
    </row>
    <row r="84" spans="2:233" x14ac:dyDescent="0.2">
      <c r="B84" s="8">
        <v>43963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B84" s="12"/>
      <c r="AC84" s="12"/>
      <c r="AD84" s="12"/>
      <c r="AE84" s="11"/>
      <c r="AF84" s="11"/>
      <c r="AG84" s="11"/>
      <c r="AH84" s="11"/>
      <c r="AI84" s="11"/>
      <c r="AJ84" s="11"/>
      <c r="AK84" s="11"/>
      <c r="AP84" s="12"/>
      <c r="AQ84" s="12"/>
      <c r="AR84" s="12"/>
      <c r="AS84" s="11"/>
      <c r="AT84" s="11"/>
      <c r="AU84" s="11"/>
      <c r="AV84" s="11"/>
      <c r="AW84" s="11"/>
      <c r="AX84" s="11"/>
      <c r="AY84" s="11"/>
      <c r="BD84" s="12"/>
      <c r="BE84" s="12"/>
      <c r="BF84" s="12"/>
      <c r="BG84" s="11"/>
      <c r="BH84" s="11"/>
      <c r="BI84" s="11"/>
      <c r="BJ84" s="11"/>
      <c r="BK84" s="11"/>
      <c r="BL84" s="11"/>
      <c r="BM84" s="11"/>
      <c r="BR84" s="12"/>
      <c r="BS84" s="12"/>
      <c r="BT84" s="12"/>
      <c r="BU84" s="11"/>
      <c r="BV84" s="11"/>
      <c r="BW84" s="11"/>
      <c r="BX84" s="11"/>
      <c r="BY84" s="11"/>
      <c r="BZ84" s="11"/>
      <c r="CA84" s="11"/>
      <c r="CF84" s="12"/>
      <c r="CG84" s="12"/>
      <c r="CH84" s="12"/>
      <c r="CI84" s="11"/>
      <c r="CJ84" s="11"/>
      <c r="CK84" s="11"/>
      <c r="CL84" s="11"/>
      <c r="CM84" s="11"/>
      <c r="CN84" s="11"/>
      <c r="CO84" s="11"/>
      <c r="CT84" s="12"/>
      <c r="CU84" s="12"/>
      <c r="CV84" s="12"/>
      <c r="CW84" s="11"/>
      <c r="CX84" s="11"/>
      <c r="CY84" s="11"/>
      <c r="CZ84" s="11"/>
      <c r="DA84" s="11"/>
      <c r="DB84" s="11"/>
      <c r="DC84" s="11"/>
      <c r="DH84" s="12"/>
      <c r="DI84" s="12"/>
      <c r="DJ84" s="12"/>
      <c r="DK84" s="11"/>
      <c r="DL84" s="11"/>
      <c r="DM84" s="11"/>
      <c r="DN84" s="11"/>
      <c r="DO84" s="11"/>
      <c r="DP84" s="11"/>
      <c r="DQ84" s="11"/>
      <c r="DV84" s="12"/>
      <c r="DW84" s="12"/>
      <c r="DX84" s="12"/>
      <c r="DY84" s="11"/>
      <c r="DZ84" s="11"/>
      <c r="EA84" s="11"/>
      <c r="EB84" s="11"/>
      <c r="EC84" s="11"/>
      <c r="ED84" s="11"/>
      <c r="EE84" s="11"/>
      <c r="EJ84" s="12"/>
      <c r="EK84" s="12"/>
      <c r="EL84" s="12"/>
      <c r="EM84" s="11"/>
      <c r="EN84" s="11"/>
      <c r="EO84" s="11"/>
      <c r="EP84" s="11"/>
      <c r="EQ84" s="11"/>
      <c r="ER84" s="11"/>
      <c r="ES84" s="11"/>
      <c r="EX84" s="12"/>
      <c r="EY84" s="12"/>
      <c r="EZ84" s="12"/>
      <c r="FA84" s="11"/>
      <c r="FB84" s="11"/>
      <c r="FC84" s="11"/>
      <c r="FD84" s="11"/>
      <c r="FE84" s="11"/>
      <c r="FF84" s="11"/>
      <c r="FG84" s="11"/>
      <c r="FL84" s="12"/>
      <c r="FM84" s="12"/>
      <c r="FN84" s="12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N84" s="12"/>
      <c r="GO84" s="12"/>
      <c r="GP84" s="12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I84" s="12"/>
      <c r="HJ84" s="12"/>
      <c r="HK84" s="12"/>
      <c r="HL84" s="11"/>
      <c r="HM84" s="11"/>
      <c r="HN84" s="11"/>
      <c r="HO84" s="11"/>
      <c r="HP84" s="11"/>
      <c r="HQ84" s="11"/>
      <c r="HR84" s="11"/>
      <c r="HW84" s="12"/>
      <c r="HX84" s="12"/>
      <c r="HY84" s="12"/>
    </row>
    <row r="85" spans="2:233" x14ac:dyDescent="0.2">
      <c r="B85" s="8">
        <v>43964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B85" s="12"/>
      <c r="AC85" s="12"/>
      <c r="AD85" s="12"/>
      <c r="AE85" s="11"/>
      <c r="AF85" s="11"/>
      <c r="AG85" s="11"/>
      <c r="AH85" s="11"/>
      <c r="AI85" s="11"/>
      <c r="AJ85" s="11"/>
      <c r="AK85" s="11"/>
      <c r="AP85" s="12"/>
      <c r="AQ85" s="12"/>
      <c r="AR85" s="12"/>
      <c r="AS85" s="11"/>
      <c r="AT85" s="11"/>
      <c r="AU85" s="11"/>
      <c r="AV85" s="11"/>
      <c r="AW85" s="11"/>
      <c r="AX85" s="11"/>
      <c r="AY85" s="11"/>
      <c r="BD85" s="12"/>
      <c r="BE85" s="12"/>
      <c r="BF85" s="12"/>
      <c r="BG85" s="11"/>
      <c r="BH85" s="11"/>
      <c r="BI85" s="11"/>
      <c r="BJ85" s="11"/>
      <c r="BK85" s="11"/>
      <c r="BL85" s="11"/>
      <c r="BM85" s="11"/>
      <c r="BR85" s="12"/>
      <c r="BS85" s="12"/>
      <c r="BT85" s="12"/>
      <c r="BU85" s="11"/>
      <c r="BV85" s="11"/>
      <c r="BW85" s="11"/>
      <c r="BX85" s="11"/>
      <c r="BY85" s="11"/>
      <c r="BZ85" s="11"/>
      <c r="CA85" s="11"/>
      <c r="CF85" s="12"/>
      <c r="CG85" s="12"/>
      <c r="CH85" s="12"/>
      <c r="CI85" s="11"/>
      <c r="CJ85" s="11"/>
      <c r="CK85" s="11"/>
      <c r="CL85" s="11"/>
      <c r="CM85" s="11"/>
      <c r="CN85" s="11"/>
      <c r="CO85" s="11"/>
      <c r="CT85" s="12"/>
      <c r="CU85" s="12"/>
      <c r="CV85" s="12"/>
      <c r="CW85" s="11"/>
      <c r="CX85" s="11"/>
      <c r="CY85" s="11"/>
      <c r="CZ85" s="11"/>
      <c r="DA85" s="11"/>
      <c r="DB85" s="11"/>
      <c r="DC85" s="11"/>
      <c r="DH85" s="12"/>
      <c r="DI85" s="12"/>
      <c r="DJ85" s="12"/>
      <c r="DK85" s="11"/>
      <c r="DL85" s="11"/>
      <c r="DM85" s="11"/>
      <c r="DN85" s="11"/>
      <c r="DO85" s="11"/>
      <c r="DP85" s="11"/>
      <c r="DQ85" s="11"/>
      <c r="DV85" s="12"/>
      <c r="DW85" s="12"/>
      <c r="DX85" s="12"/>
      <c r="DY85" s="11"/>
      <c r="DZ85" s="11"/>
      <c r="EA85" s="11"/>
      <c r="EB85" s="11"/>
      <c r="EC85" s="11"/>
      <c r="ED85" s="11"/>
      <c r="EE85" s="11"/>
      <c r="EJ85" s="12"/>
      <c r="EK85" s="12"/>
      <c r="EL85" s="12"/>
      <c r="EM85" s="11"/>
      <c r="EN85" s="11"/>
      <c r="EO85" s="11"/>
      <c r="EP85" s="11"/>
      <c r="EQ85" s="11"/>
      <c r="ER85" s="11"/>
      <c r="ES85" s="11"/>
      <c r="EX85" s="12"/>
      <c r="EY85" s="12"/>
      <c r="EZ85" s="12"/>
      <c r="FA85" s="11"/>
      <c r="FB85" s="11"/>
      <c r="FC85" s="11"/>
      <c r="FD85" s="11"/>
      <c r="FE85" s="11"/>
      <c r="FF85" s="11"/>
      <c r="FG85" s="11"/>
      <c r="FL85" s="12"/>
      <c r="FM85" s="12"/>
      <c r="FN85" s="12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N85" s="12"/>
      <c r="GO85" s="12"/>
      <c r="GP85" s="12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I85" s="12"/>
      <c r="HJ85" s="12"/>
      <c r="HK85" s="12"/>
      <c r="HL85" s="11"/>
      <c r="HM85" s="11"/>
      <c r="HN85" s="11"/>
      <c r="HO85" s="11"/>
      <c r="HP85" s="11"/>
      <c r="HQ85" s="11"/>
      <c r="HR85" s="11"/>
      <c r="HW85" s="12"/>
      <c r="HX85" s="12"/>
      <c r="HY85" s="12"/>
    </row>
    <row r="86" spans="2:233" x14ac:dyDescent="0.2">
      <c r="B86" s="8">
        <v>43965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B86" s="12"/>
      <c r="AC86" s="12"/>
      <c r="AD86" s="12"/>
      <c r="AE86" s="11"/>
      <c r="AF86" s="11"/>
      <c r="AG86" s="11"/>
      <c r="AH86" s="11"/>
      <c r="AI86" s="11"/>
      <c r="AJ86" s="11"/>
      <c r="AK86" s="11"/>
      <c r="AP86" s="12"/>
      <c r="AQ86" s="12"/>
      <c r="AR86" s="12"/>
      <c r="AS86" s="11"/>
      <c r="AT86" s="11"/>
      <c r="AU86" s="11"/>
      <c r="AV86" s="11"/>
      <c r="AW86" s="11"/>
      <c r="AX86" s="11"/>
      <c r="AY86" s="11"/>
      <c r="BD86" s="12"/>
      <c r="BE86" s="12"/>
      <c r="BF86" s="12"/>
      <c r="BG86" s="11"/>
      <c r="BH86" s="11"/>
      <c r="BI86" s="11"/>
      <c r="BJ86" s="11"/>
      <c r="BK86" s="11"/>
      <c r="BL86" s="11"/>
      <c r="BM86" s="11"/>
      <c r="BR86" s="12"/>
      <c r="BS86" s="12"/>
      <c r="BT86" s="12"/>
      <c r="BU86" s="11"/>
      <c r="BV86" s="11"/>
      <c r="BW86" s="11"/>
      <c r="BX86" s="11"/>
      <c r="BY86" s="11"/>
      <c r="BZ86" s="11"/>
      <c r="CA86" s="11"/>
      <c r="CF86" s="12"/>
      <c r="CG86" s="12"/>
      <c r="CH86" s="12"/>
      <c r="CI86" s="11"/>
      <c r="CJ86" s="11"/>
      <c r="CK86" s="11"/>
      <c r="CL86" s="11"/>
      <c r="CM86" s="11"/>
      <c r="CN86" s="11"/>
      <c r="CO86" s="11"/>
      <c r="CT86" s="12"/>
      <c r="CU86" s="12"/>
      <c r="CV86" s="12"/>
      <c r="CW86" s="11"/>
      <c r="CX86" s="11"/>
      <c r="CY86" s="11"/>
      <c r="CZ86" s="11"/>
      <c r="DA86" s="11"/>
      <c r="DB86" s="11"/>
      <c r="DC86" s="11"/>
      <c r="DH86" s="12"/>
      <c r="DI86" s="12"/>
      <c r="DJ86" s="12"/>
      <c r="DK86" s="11"/>
      <c r="DL86" s="11"/>
      <c r="DM86" s="11"/>
      <c r="DN86" s="11"/>
      <c r="DO86" s="11"/>
      <c r="DP86" s="11"/>
      <c r="DQ86" s="11"/>
      <c r="DV86" s="12"/>
      <c r="DW86" s="12"/>
      <c r="DX86" s="12"/>
      <c r="DY86" s="11"/>
      <c r="DZ86" s="11"/>
      <c r="EA86" s="11"/>
      <c r="EB86" s="11"/>
      <c r="EC86" s="11"/>
      <c r="ED86" s="11"/>
      <c r="EE86" s="11"/>
      <c r="EJ86" s="12"/>
      <c r="EK86" s="12"/>
      <c r="EL86" s="12"/>
      <c r="EM86" s="11"/>
      <c r="EN86" s="11"/>
      <c r="EO86" s="11"/>
      <c r="EP86" s="11"/>
      <c r="EQ86" s="11"/>
      <c r="ER86" s="11"/>
      <c r="ES86" s="11"/>
      <c r="EX86" s="12"/>
      <c r="EY86" s="12"/>
      <c r="EZ86" s="12"/>
      <c r="FA86" s="11"/>
      <c r="FB86" s="11"/>
      <c r="FC86" s="11"/>
      <c r="FD86" s="11"/>
      <c r="FE86" s="11"/>
      <c r="FF86" s="11"/>
      <c r="FG86" s="11"/>
      <c r="FL86" s="12"/>
      <c r="FM86" s="12"/>
      <c r="FN86" s="12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N86" s="12"/>
      <c r="GO86" s="12"/>
      <c r="GP86" s="12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I86" s="12"/>
      <c r="HJ86" s="12"/>
      <c r="HK86" s="12"/>
      <c r="HL86" s="11"/>
      <c r="HM86" s="11"/>
      <c r="HN86" s="11"/>
      <c r="HO86" s="11"/>
      <c r="HP86" s="11"/>
      <c r="HQ86" s="11"/>
      <c r="HR86" s="11"/>
      <c r="HW86" s="12"/>
      <c r="HX86" s="12"/>
      <c r="HY86" s="12"/>
    </row>
    <row r="87" spans="2:233" x14ac:dyDescent="0.2">
      <c r="B87" s="8">
        <v>43966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B87" s="12"/>
      <c r="AC87" s="12"/>
      <c r="AD87" s="12"/>
      <c r="AE87" s="11"/>
      <c r="AF87" s="11"/>
      <c r="AG87" s="11"/>
      <c r="AH87" s="11"/>
      <c r="AI87" s="11"/>
      <c r="AJ87" s="11"/>
      <c r="AK87" s="11"/>
      <c r="AP87" s="12"/>
      <c r="AQ87" s="12"/>
      <c r="AR87" s="12"/>
      <c r="AS87" s="11"/>
      <c r="AT87" s="11"/>
      <c r="AU87" s="11"/>
      <c r="AV87" s="11"/>
      <c r="AW87" s="11"/>
      <c r="AX87" s="11"/>
      <c r="AY87" s="11"/>
      <c r="BD87" s="12"/>
      <c r="BE87" s="12"/>
      <c r="BF87" s="12"/>
      <c r="BG87" s="11"/>
      <c r="BH87" s="11"/>
      <c r="BI87" s="11"/>
      <c r="BJ87" s="11"/>
      <c r="BK87" s="11"/>
      <c r="BL87" s="11"/>
      <c r="BM87" s="11"/>
      <c r="BR87" s="12"/>
      <c r="BS87" s="12"/>
      <c r="BT87" s="12"/>
      <c r="BU87" s="11"/>
      <c r="BV87" s="11"/>
      <c r="BW87" s="11"/>
      <c r="BX87" s="11"/>
      <c r="BY87" s="11"/>
      <c r="BZ87" s="11"/>
      <c r="CA87" s="11"/>
      <c r="CF87" s="12"/>
      <c r="CG87" s="12"/>
      <c r="CH87" s="12"/>
      <c r="CI87" s="11"/>
      <c r="CJ87" s="11"/>
      <c r="CK87" s="11"/>
      <c r="CL87" s="11"/>
      <c r="CM87" s="11"/>
      <c r="CN87" s="11"/>
      <c r="CO87" s="11"/>
      <c r="CT87" s="12"/>
      <c r="CU87" s="12"/>
      <c r="CV87" s="12"/>
      <c r="CW87" s="11"/>
      <c r="CX87" s="11"/>
      <c r="CY87" s="11"/>
      <c r="CZ87" s="11"/>
      <c r="DA87" s="11"/>
      <c r="DB87" s="11"/>
      <c r="DC87" s="11"/>
      <c r="DH87" s="12"/>
      <c r="DI87" s="12"/>
      <c r="DJ87" s="12"/>
      <c r="DK87" s="11"/>
      <c r="DL87" s="11"/>
      <c r="DM87" s="11"/>
      <c r="DN87" s="11"/>
      <c r="DO87" s="11"/>
      <c r="DP87" s="11"/>
      <c r="DQ87" s="11"/>
      <c r="DV87" s="12"/>
      <c r="DW87" s="12"/>
      <c r="DX87" s="12"/>
      <c r="DY87" s="11"/>
      <c r="DZ87" s="11"/>
      <c r="EA87" s="11"/>
      <c r="EB87" s="11"/>
      <c r="EC87" s="11"/>
      <c r="ED87" s="11"/>
      <c r="EE87" s="11"/>
      <c r="EJ87" s="12"/>
      <c r="EK87" s="12"/>
      <c r="EL87" s="12"/>
      <c r="EM87" s="11"/>
      <c r="EN87" s="11"/>
      <c r="EO87" s="11"/>
      <c r="EP87" s="11"/>
      <c r="EQ87" s="11"/>
      <c r="ER87" s="11"/>
      <c r="ES87" s="11"/>
      <c r="EX87" s="12"/>
      <c r="EY87" s="12"/>
      <c r="EZ87" s="12"/>
      <c r="FA87" s="11"/>
      <c r="FB87" s="11"/>
      <c r="FC87" s="11"/>
      <c r="FD87" s="11"/>
      <c r="FE87" s="11"/>
      <c r="FF87" s="11"/>
      <c r="FG87" s="11"/>
      <c r="FL87" s="12"/>
      <c r="FM87" s="12"/>
      <c r="FN87" s="12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N87" s="12"/>
      <c r="GO87" s="12"/>
      <c r="GP87" s="12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I87" s="12"/>
      <c r="HJ87" s="12"/>
      <c r="HK87" s="12"/>
      <c r="HL87" s="11"/>
      <c r="HM87" s="11"/>
      <c r="HN87" s="11"/>
      <c r="HO87" s="11"/>
      <c r="HP87" s="11"/>
      <c r="HQ87" s="11"/>
      <c r="HR87" s="11"/>
      <c r="HW87" s="12"/>
      <c r="HX87" s="12"/>
      <c r="HY87" s="12"/>
    </row>
    <row r="88" spans="2:233" x14ac:dyDescent="0.2">
      <c r="B88" s="8">
        <v>43967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B88" s="12"/>
      <c r="AC88" s="12"/>
      <c r="AD88" s="12"/>
      <c r="AE88" s="11"/>
      <c r="AF88" s="11"/>
      <c r="AG88" s="11"/>
      <c r="AH88" s="11"/>
      <c r="AI88" s="11"/>
      <c r="AJ88" s="11"/>
      <c r="AK88" s="11"/>
      <c r="AP88" s="12"/>
      <c r="AQ88" s="12"/>
      <c r="AR88" s="12"/>
      <c r="AS88" s="11"/>
      <c r="AT88" s="11"/>
      <c r="AU88" s="11"/>
      <c r="AV88" s="11"/>
      <c r="AW88" s="11"/>
      <c r="AX88" s="11"/>
      <c r="AY88" s="11"/>
      <c r="BD88" s="12"/>
      <c r="BE88" s="12"/>
      <c r="BF88" s="12"/>
      <c r="BG88" s="11"/>
      <c r="BH88" s="11"/>
      <c r="BI88" s="11"/>
      <c r="BJ88" s="11"/>
      <c r="BK88" s="11"/>
      <c r="BL88" s="11"/>
      <c r="BM88" s="11"/>
      <c r="BR88" s="12"/>
      <c r="BS88" s="12"/>
      <c r="BT88" s="12"/>
      <c r="BU88" s="11"/>
      <c r="BV88" s="11"/>
      <c r="BW88" s="11"/>
      <c r="BX88" s="11"/>
      <c r="BY88" s="11"/>
      <c r="BZ88" s="11"/>
      <c r="CA88" s="11"/>
      <c r="CF88" s="12"/>
      <c r="CG88" s="12"/>
      <c r="CH88" s="12"/>
      <c r="CI88" s="11"/>
      <c r="CJ88" s="11"/>
      <c r="CK88" s="11"/>
      <c r="CL88" s="11"/>
      <c r="CM88" s="11"/>
      <c r="CN88" s="11"/>
      <c r="CO88" s="11"/>
      <c r="CT88" s="12"/>
      <c r="CU88" s="12"/>
      <c r="CV88" s="12"/>
      <c r="CW88" s="11"/>
      <c r="CX88" s="11"/>
      <c r="CY88" s="11"/>
      <c r="CZ88" s="11"/>
      <c r="DA88" s="11"/>
      <c r="DB88" s="11"/>
      <c r="DC88" s="11"/>
      <c r="DH88" s="12"/>
      <c r="DI88" s="12"/>
      <c r="DJ88" s="12"/>
      <c r="DK88" s="11"/>
      <c r="DL88" s="11"/>
      <c r="DM88" s="11"/>
      <c r="DN88" s="11"/>
      <c r="DO88" s="11"/>
      <c r="DP88" s="11"/>
      <c r="DQ88" s="11"/>
      <c r="DV88" s="12"/>
      <c r="DW88" s="12"/>
      <c r="DX88" s="12"/>
      <c r="DY88" s="11"/>
      <c r="DZ88" s="11"/>
      <c r="EA88" s="11"/>
      <c r="EB88" s="11"/>
      <c r="EC88" s="11"/>
      <c r="ED88" s="11"/>
      <c r="EE88" s="11"/>
      <c r="EJ88" s="12"/>
      <c r="EK88" s="12"/>
      <c r="EL88" s="12"/>
      <c r="EM88" s="11"/>
      <c r="EN88" s="11"/>
      <c r="EO88" s="11"/>
      <c r="EP88" s="11"/>
      <c r="EQ88" s="11"/>
      <c r="ER88" s="11"/>
      <c r="ES88" s="11"/>
      <c r="EX88" s="12"/>
      <c r="EY88" s="12"/>
      <c r="EZ88" s="12"/>
      <c r="FA88" s="11"/>
      <c r="FB88" s="11"/>
      <c r="FC88" s="11"/>
      <c r="FD88" s="11"/>
      <c r="FE88" s="11"/>
      <c r="FF88" s="11"/>
      <c r="FG88" s="11"/>
      <c r="FL88" s="12"/>
      <c r="FM88" s="12"/>
      <c r="FN88" s="12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N88" s="12"/>
      <c r="GO88" s="12"/>
      <c r="GP88" s="12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I88" s="12"/>
      <c r="HJ88" s="12"/>
      <c r="HK88" s="12"/>
      <c r="HL88" s="11"/>
      <c r="HM88" s="11"/>
      <c r="HN88" s="11"/>
      <c r="HO88" s="11"/>
      <c r="HP88" s="11"/>
      <c r="HQ88" s="11"/>
      <c r="HR88" s="11"/>
      <c r="HW88" s="12"/>
      <c r="HX88" s="12"/>
      <c r="HY88" s="12"/>
    </row>
    <row r="89" spans="2:233" x14ac:dyDescent="0.2">
      <c r="B89" s="8">
        <v>43968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B89" s="12"/>
      <c r="AC89" s="12"/>
      <c r="AD89" s="12"/>
      <c r="AE89" s="11"/>
      <c r="AF89" s="11"/>
      <c r="AG89" s="11"/>
      <c r="AH89" s="11"/>
      <c r="AI89" s="11"/>
      <c r="AJ89" s="11"/>
      <c r="AK89" s="11"/>
      <c r="AP89" s="12"/>
      <c r="AQ89" s="12"/>
      <c r="AR89" s="12"/>
      <c r="AS89" s="11"/>
      <c r="AT89" s="11"/>
      <c r="AU89" s="11"/>
      <c r="AV89" s="11"/>
      <c r="AW89" s="11"/>
      <c r="AX89" s="11"/>
      <c r="AY89" s="11"/>
      <c r="BD89" s="12"/>
      <c r="BE89" s="12"/>
      <c r="BF89" s="12"/>
      <c r="BG89" s="11"/>
      <c r="BH89" s="11"/>
      <c r="BI89" s="11"/>
      <c r="BJ89" s="11"/>
      <c r="BK89" s="11"/>
      <c r="BL89" s="11"/>
      <c r="BM89" s="11"/>
      <c r="BR89" s="12"/>
      <c r="BS89" s="12"/>
      <c r="BT89" s="12"/>
      <c r="BU89" s="11"/>
      <c r="BV89" s="11"/>
      <c r="BW89" s="11"/>
      <c r="BX89" s="11"/>
      <c r="BY89" s="11"/>
      <c r="BZ89" s="11"/>
      <c r="CA89" s="11"/>
      <c r="CF89" s="12"/>
      <c r="CG89" s="12"/>
      <c r="CH89" s="12"/>
      <c r="CI89" s="11"/>
      <c r="CJ89" s="11"/>
      <c r="CK89" s="11"/>
      <c r="CL89" s="11"/>
      <c r="CM89" s="11"/>
      <c r="CN89" s="11"/>
      <c r="CO89" s="11"/>
      <c r="CT89" s="12"/>
      <c r="CU89" s="12"/>
      <c r="CV89" s="12"/>
      <c r="CW89" s="11"/>
      <c r="CX89" s="11"/>
      <c r="CY89" s="11"/>
      <c r="CZ89" s="11"/>
      <c r="DA89" s="11"/>
      <c r="DB89" s="11"/>
      <c r="DC89" s="11"/>
      <c r="DH89" s="12"/>
      <c r="DI89" s="12"/>
      <c r="DJ89" s="12"/>
      <c r="DK89" s="11"/>
      <c r="DL89" s="11"/>
      <c r="DM89" s="11"/>
      <c r="DN89" s="11"/>
      <c r="DO89" s="11"/>
      <c r="DP89" s="11"/>
      <c r="DQ89" s="11"/>
      <c r="DV89" s="12"/>
      <c r="DW89" s="12"/>
      <c r="DX89" s="12"/>
      <c r="DY89" s="11"/>
      <c r="DZ89" s="11"/>
      <c r="EA89" s="11"/>
      <c r="EB89" s="11"/>
      <c r="EC89" s="11"/>
      <c r="ED89" s="11"/>
      <c r="EE89" s="11"/>
      <c r="EJ89" s="12"/>
      <c r="EK89" s="12"/>
      <c r="EL89" s="12"/>
      <c r="EM89" s="11"/>
      <c r="EN89" s="11"/>
      <c r="EO89" s="11"/>
      <c r="EP89" s="11"/>
      <c r="EQ89" s="11"/>
      <c r="ER89" s="11"/>
      <c r="ES89" s="11"/>
      <c r="EX89" s="12"/>
      <c r="EY89" s="12"/>
      <c r="EZ89" s="12"/>
      <c r="FA89" s="11"/>
      <c r="FB89" s="11"/>
      <c r="FC89" s="11"/>
      <c r="FD89" s="11"/>
      <c r="FE89" s="11"/>
      <c r="FF89" s="11"/>
      <c r="FG89" s="11"/>
      <c r="FL89" s="12"/>
      <c r="FM89" s="12"/>
      <c r="FN89" s="12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N89" s="12"/>
      <c r="GO89" s="12"/>
      <c r="GP89" s="12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I89" s="12"/>
      <c r="HJ89" s="12"/>
      <c r="HK89" s="12"/>
      <c r="HL89" s="11"/>
      <c r="HM89" s="11"/>
      <c r="HN89" s="11"/>
      <c r="HO89" s="11"/>
      <c r="HP89" s="11"/>
      <c r="HQ89" s="11"/>
      <c r="HR89" s="11"/>
      <c r="HW89" s="12"/>
      <c r="HX89" s="12"/>
      <c r="HY89" s="12"/>
    </row>
    <row r="90" spans="2:233" x14ac:dyDescent="0.2">
      <c r="B90" s="8">
        <v>43969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P90" s="12"/>
      <c r="AQ90" s="12"/>
      <c r="AR90" s="12"/>
      <c r="AS90" s="11"/>
      <c r="AT90" s="11"/>
      <c r="AU90" s="11"/>
      <c r="AV90" s="11"/>
      <c r="AW90" s="11"/>
      <c r="AX90" s="11"/>
      <c r="AY90" s="11"/>
      <c r="BD90" s="12"/>
      <c r="BE90" s="12"/>
      <c r="BF90" s="12"/>
      <c r="BG90" s="11"/>
      <c r="BH90" s="11"/>
      <c r="BI90" s="11"/>
      <c r="BJ90" s="11"/>
      <c r="BK90" s="11"/>
      <c r="BL90" s="11"/>
      <c r="BM90" s="11"/>
      <c r="BR90" s="12"/>
      <c r="BS90" s="12"/>
      <c r="BT90" s="12"/>
      <c r="BU90" s="11"/>
      <c r="BV90" s="11"/>
      <c r="BW90" s="11"/>
      <c r="BX90" s="11"/>
      <c r="BY90" s="11"/>
      <c r="BZ90" s="11"/>
      <c r="CA90" s="11"/>
      <c r="CF90" s="12"/>
      <c r="CG90" s="12"/>
      <c r="CH90" s="12"/>
      <c r="CI90" s="11"/>
      <c r="CJ90" s="11"/>
      <c r="CK90" s="11"/>
      <c r="CL90" s="11"/>
      <c r="CM90" s="11"/>
      <c r="CN90" s="11"/>
      <c r="CO90" s="11"/>
      <c r="CT90" s="12"/>
      <c r="CU90" s="12"/>
      <c r="CV90" s="12"/>
      <c r="CW90" s="11"/>
      <c r="CX90" s="11"/>
      <c r="CY90" s="11"/>
      <c r="CZ90" s="11"/>
      <c r="DA90" s="11"/>
      <c r="DB90" s="11"/>
      <c r="DC90" s="11"/>
      <c r="DH90" s="12"/>
      <c r="DI90" s="12"/>
      <c r="DJ90" s="12"/>
      <c r="DK90" s="11"/>
      <c r="DL90" s="11"/>
      <c r="DM90" s="11"/>
      <c r="DN90" s="11"/>
      <c r="DO90" s="11"/>
      <c r="DP90" s="11"/>
      <c r="DQ90" s="11"/>
      <c r="DV90" s="12"/>
      <c r="DW90" s="12"/>
      <c r="DX90" s="12"/>
      <c r="DY90" s="11"/>
      <c r="DZ90" s="11"/>
      <c r="EA90" s="11"/>
      <c r="EB90" s="11"/>
      <c r="EC90" s="11"/>
      <c r="ED90" s="11"/>
      <c r="EE90" s="11"/>
      <c r="EJ90" s="12"/>
      <c r="EK90" s="12"/>
      <c r="EL90" s="12"/>
      <c r="EM90" s="11"/>
      <c r="EN90" s="11"/>
      <c r="EO90" s="11"/>
      <c r="EP90" s="11"/>
      <c r="EQ90" s="11"/>
      <c r="ER90" s="11"/>
      <c r="ES90" s="11"/>
      <c r="EX90" s="12"/>
      <c r="EY90" s="12"/>
      <c r="EZ90" s="12"/>
      <c r="FA90" s="11"/>
      <c r="FB90" s="11"/>
      <c r="FC90" s="11"/>
      <c r="FD90" s="11"/>
      <c r="FE90" s="11"/>
      <c r="FF90" s="11"/>
      <c r="FG90" s="11"/>
      <c r="FL90" s="12"/>
      <c r="FM90" s="12"/>
      <c r="FN90" s="12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N90" s="12"/>
      <c r="GO90" s="12"/>
      <c r="GP90" s="12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I90" s="12"/>
      <c r="HJ90" s="12"/>
      <c r="HK90" s="12"/>
      <c r="HL90" s="11"/>
      <c r="HM90" s="11"/>
      <c r="HN90" s="11"/>
      <c r="HO90" s="11"/>
      <c r="HP90" s="11"/>
      <c r="HQ90" s="11"/>
      <c r="HR90" s="11"/>
      <c r="HW90" s="12"/>
      <c r="HX90" s="12"/>
      <c r="HY90" s="12"/>
    </row>
    <row r="91" spans="2:233" x14ac:dyDescent="0.2">
      <c r="B91" s="8">
        <v>43970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B91" s="12"/>
      <c r="AC91" s="12"/>
      <c r="AD91" s="12"/>
      <c r="AE91" s="11"/>
      <c r="AF91" s="11"/>
      <c r="AG91" s="11"/>
      <c r="AH91" s="11"/>
      <c r="AI91" s="11"/>
      <c r="AJ91" s="11"/>
      <c r="AK91" s="11"/>
      <c r="AP91" s="12"/>
      <c r="AQ91" s="12"/>
      <c r="AR91" s="12"/>
      <c r="AS91" s="11"/>
      <c r="AT91" s="11"/>
      <c r="AU91" s="11"/>
      <c r="AV91" s="11"/>
      <c r="AW91" s="11"/>
      <c r="AX91" s="11"/>
      <c r="AY91" s="11"/>
      <c r="BD91" s="12"/>
      <c r="BE91" s="12"/>
      <c r="BF91" s="12"/>
      <c r="BG91" s="11"/>
      <c r="BH91" s="11"/>
      <c r="BI91" s="11"/>
      <c r="BJ91" s="11"/>
      <c r="BK91" s="11"/>
      <c r="BL91" s="11"/>
      <c r="BM91" s="11"/>
      <c r="BR91" s="12"/>
      <c r="BS91" s="12"/>
      <c r="BT91" s="12"/>
      <c r="BU91" s="11"/>
      <c r="BV91" s="11"/>
      <c r="BW91" s="11"/>
      <c r="BX91" s="11"/>
      <c r="BY91" s="11"/>
      <c r="BZ91" s="11"/>
      <c r="CA91" s="11"/>
      <c r="CF91" s="12"/>
      <c r="CG91" s="12"/>
      <c r="CH91" s="12"/>
      <c r="CI91" s="11"/>
      <c r="CJ91" s="11"/>
      <c r="CK91" s="11"/>
      <c r="CL91" s="11"/>
      <c r="CM91" s="11"/>
      <c r="CN91" s="11"/>
      <c r="CO91" s="11"/>
      <c r="CT91" s="12"/>
      <c r="CU91" s="12"/>
      <c r="CV91" s="12"/>
      <c r="CW91" s="11"/>
      <c r="CX91" s="11"/>
      <c r="CY91" s="11"/>
      <c r="CZ91" s="11"/>
      <c r="DA91" s="11"/>
      <c r="DB91" s="11"/>
      <c r="DC91" s="11"/>
      <c r="DH91" s="12"/>
      <c r="DI91" s="12"/>
      <c r="DJ91" s="12"/>
      <c r="DK91" s="11"/>
      <c r="DL91" s="11"/>
      <c r="DM91" s="11"/>
      <c r="DN91" s="11"/>
      <c r="DO91" s="11"/>
      <c r="DP91" s="11"/>
      <c r="DQ91" s="11"/>
      <c r="DV91" s="12"/>
      <c r="DW91" s="12"/>
      <c r="DX91" s="12"/>
      <c r="DY91" s="11"/>
      <c r="DZ91" s="11"/>
      <c r="EA91" s="11"/>
      <c r="EB91" s="11"/>
      <c r="EC91" s="11"/>
      <c r="ED91" s="11"/>
      <c r="EE91" s="11"/>
      <c r="EJ91" s="12"/>
      <c r="EK91" s="12"/>
      <c r="EL91" s="12"/>
      <c r="EM91" s="11"/>
      <c r="EN91" s="11"/>
      <c r="EO91" s="11"/>
      <c r="EP91" s="11"/>
      <c r="EQ91" s="11"/>
      <c r="ER91" s="11"/>
      <c r="ES91" s="11"/>
      <c r="EX91" s="12"/>
      <c r="EY91" s="12"/>
      <c r="EZ91" s="12"/>
      <c r="FA91" s="11"/>
      <c r="FB91" s="11"/>
      <c r="FC91" s="11"/>
      <c r="FD91" s="11"/>
      <c r="FE91" s="11"/>
      <c r="FF91" s="11"/>
      <c r="FG91" s="11"/>
      <c r="FL91" s="12"/>
      <c r="FM91" s="12"/>
      <c r="FN91" s="12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N91" s="12"/>
      <c r="GO91" s="12"/>
      <c r="GP91" s="12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I91" s="12"/>
      <c r="HJ91" s="12"/>
      <c r="HK91" s="12"/>
      <c r="HL91" s="11"/>
      <c r="HM91" s="11"/>
      <c r="HN91" s="11"/>
      <c r="HO91" s="11"/>
      <c r="HP91" s="11"/>
      <c r="HQ91" s="11"/>
      <c r="HR91" s="11"/>
      <c r="HW91" s="12"/>
      <c r="HX91" s="12"/>
      <c r="HY91" s="12"/>
    </row>
    <row r="92" spans="2:233" x14ac:dyDescent="0.2">
      <c r="B92" s="8">
        <v>43971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B92" s="12"/>
      <c r="AC92" s="12"/>
      <c r="AD92" s="12"/>
      <c r="AE92" s="11"/>
      <c r="AF92" s="11"/>
      <c r="AG92" s="11"/>
      <c r="AH92" s="11"/>
      <c r="AI92" s="11"/>
      <c r="AJ92" s="11"/>
      <c r="AK92" s="11"/>
      <c r="AP92" s="12"/>
      <c r="AQ92" s="12"/>
      <c r="AR92" s="12"/>
      <c r="AS92" s="11"/>
      <c r="AT92" s="11"/>
      <c r="AU92" s="11"/>
      <c r="AV92" s="11"/>
      <c r="AW92" s="11"/>
      <c r="AX92" s="11"/>
      <c r="AY92" s="11"/>
      <c r="BD92" s="12"/>
      <c r="BE92" s="12"/>
      <c r="BF92" s="12"/>
      <c r="BG92" s="11"/>
      <c r="BH92" s="11"/>
      <c r="BI92" s="11"/>
      <c r="BJ92" s="11"/>
      <c r="BK92" s="11"/>
      <c r="BL92" s="11"/>
      <c r="BM92" s="11"/>
      <c r="BR92" s="12"/>
      <c r="BS92" s="12"/>
      <c r="BT92" s="12"/>
      <c r="BU92" s="11"/>
      <c r="BV92" s="11"/>
      <c r="BW92" s="11"/>
      <c r="BX92" s="11"/>
      <c r="BY92" s="11"/>
      <c r="BZ92" s="11"/>
      <c r="CA92" s="11"/>
      <c r="CF92" s="12"/>
      <c r="CG92" s="12"/>
      <c r="CH92" s="12"/>
      <c r="CI92" s="11"/>
      <c r="CJ92" s="11"/>
      <c r="CK92" s="11"/>
      <c r="CL92" s="11"/>
      <c r="CM92" s="11"/>
      <c r="CN92" s="11"/>
      <c r="CO92" s="11"/>
      <c r="CT92" s="12"/>
      <c r="CU92" s="12"/>
      <c r="CV92" s="12"/>
      <c r="CW92" s="11"/>
      <c r="CX92" s="11"/>
      <c r="CY92" s="11"/>
      <c r="CZ92" s="11"/>
      <c r="DA92" s="11"/>
      <c r="DB92" s="11"/>
      <c r="DC92" s="11"/>
      <c r="DH92" s="12"/>
      <c r="DI92" s="12"/>
      <c r="DJ92" s="12"/>
      <c r="DK92" s="11"/>
      <c r="DL92" s="11"/>
      <c r="DM92" s="11"/>
      <c r="DN92" s="11"/>
      <c r="DO92" s="11"/>
      <c r="DP92" s="11"/>
      <c r="DQ92" s="11"/>
      <c r="DV92" s="12"/>
      <c r="DW92" s="12"/>
      <c r="DX92" s="12"/>
      <c r="DY92" s="11"/>
      <c r="DZ92" s="11"/>
      <c r="EA92" s="11"/>
      <c r="EB92" s="11"/>
      <c r="EC92" s="11"/>
      <c r="ED92" s="11"/>
      <c r="EE92" s="11"/>
      <c r="EJ92" s="12"/>
      <c r="EK92" s="12"/>
      <c r="EL92" s="12"/>
      <c r="EM92" s="11"/>
      <c r="EN92" s="11"/>
      <c r="EO92" s="11"/>
      <c r="EP92" s="11"/>
      <c r="EQ92" s="11"/>
      <c r="ER92" s="11"/>
      <c r="ES92" s="11"/>
      <c r="EX92" s="12"/>
      <c r="EY92" s="12"/>
      <c r="EZ92" s="12"/>
      <c r="FA92" s="11"/>
      <c r="FB92" s="11"/>
      <c r="FC92" s="11"/>
      <c r="FD92" s="11"/>
      <c r="FE92" s="11"/>
      <c r="FF92" s="11"/>
      <c r="FG92" s="11"/>
      <c r="FL92" s="12"/>
      <c r="FM92" s="12"/>
      <c r="FN92" s="12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N92" s="12"/>
      <c r="GO92" s="12"/>
      <c r="GP92" s="12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I92" s="12"/>
      <c r="HJ92" s="12"/>
      <c r="HK92" s="12"/>
      <c r="HL92" s="11"/>
      <c r="HM92" s="11"/>
      <c r="HN92" s="11"/>
      <c r="HO92" s="11"/>
      <c r="HP92" s="11"/>
      <c r="HQ92" s="11"/>
      <c r="HR92" s="11"/>
      <c r="HW92" s="12"/>
      <c r="HX92" s="12"/>
      <c r="HY92" s="12"/>
    </row>
    <row r="93" spans="2:233" x14ac:dyDescent="0.2">
      <c r="B93" s="8">
        <v>43972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B93" s="12"/>
      <c r="AC93" s="12"/>
      <c r="AD93" s="12"/>
      <c r="AE93" s="11"/>
      <c r="AF93" s="11"/>
      <c r="AG93" s="11"/>
      <c r="AH93" s="11"/>
      <c r="AI93" s="11"/>
      <c r="AJ93" s="11"/>
      <c r="AK93" s="11"/>
      <c r="AP93" s="12"/>
      <c r="AQ93" s="12"/>
      <c r="AR93" s="12"/>
      <c r="AS93" s="11"/>
      <c r="AT93" s="11"/>
      <c r="AU93" s="11"/>
      <c r="AV93" s="11"/>
      <c r="AW93" s="11"/>
      <c r="AX93" s="11"/>
      <c r="AY93" s="11"/>
      <c r="BD93" s="12"/>
      <c r="BE93" s="12"/>
      <c r="BF93" s="12"/>
      <c r="BG93" s="11"/>
      <c r="BH93" s="11"/>
      <c r="BI93" s="11"/>
      <c r="BJ93" s="11"/>
      <c r="BK93" s="11"/>
      <c r="BL93" s="11"/>
      <c r="BM93" s="11"/>
      <c r="BR93" s="12"/>
      <c r="BS93" s="12"/>
      <c r="BT93" s="12"/>
      <c r="BU93" s="11"/>
      <c r="BV93" s="11"/>
      <c r="BW93" s="11"/>
      <c r="BX93" s="11"/>
      <c r="BY93" s="11"/>
      <c r="BZ93" s="11"/>
      <c r="CA93" s="11"/>
      <c r="CF93" s="12"/>
      <c r="CG93" s="12"/>
      <c r="CH93" s="12"/>
      <c r="CI93" s="11"/>
      <c r="CJ93" s="11"/>
      <c r="CK93" s="11"/>
      <c r="CL93" s="11"/>
      <c r="CM93" s="11"/>
      <c r="CN93" s="11"/>
      <c r="CO93" s="11"/>
      <c r="CT93" s="12"/>
      <c r="CU93" s="12"/>
      <c r="CV93" s="12"/>
      <c r="CW93" s="11"/>
      <c r="CX93" s="11"/>
      <c r="CY93" s="11"/>
      <c r="CZ93" s="11"/>
      <c r="DA93" s="11"/>
      <c r="DB93" s="11"/>
      <c r="DC93" s="11"/>
      <c r="DH93" s="12"/>
      <c r="DI93" s="12"/>
      <c r="DJ93" s="12"/>
      <c r="DK93" s="11"/>
      <c r="DL93" s="11"/>
      <c r="DM93" s="11"/>
      <c r="DN93" s="11"/>
      <c r="DO93" s="11"/>
      <c r="DP93" s="11"/>
      <c r="DQ93" s="11"/>
      <c r="DV93" s="12"/>
      <c r="DW93" s="12"/>
      <c r="DX93" s="12"/>
      <c r="DY93" s="11"/>
      <c r="DZ93" s="11"/>
      <c r="EA93" s="11"/>
      <c r="EB93" s="11"/>
      <c r="EC93" s="11"/>
      <c r="ED93" s="11"/>
      <c r="EE93" s="11"/>
      <c r="EJ93" s="12"/>
      <c r="EK93" s="12"/>
      <c r="EL93" s="12"/>
      <c r="EM93" s="11"/>
      <c r="EN93" s="11"/>
      <c r="EO93" s="11"/>
      <c r="EP93" s="11"/>
      <c r="EQ93" s="11"/>
      <c r="ER93" s="11"/>
      <c r="ES93" s="11"/>
      <c r="EX93" s="12"/>
      <c r="EY93" s="12"/>
      <c r="EZ93" s="12"/>
      <c r="FA93" s="11"/>
      <c r="FB93" s="11"/>
      <c r="FC93" s="11"/>
      <c r="FD93" s="11"/>
      <c r="FE93" s="11"/>
      <c r="FF93" s="11"/>
      <c r="FG93" s="11"/>
      <c r="FL93" s="12"/>
      <c r="FM93" s="12"/>
      <c r="FN93" s="12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N93" s="12"/>
      <c r="GO93" s="12"/>
      <c r="GP93" s="12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I93" s="12"/>
      <c r="HJ93" s="12"/>
      <c r="HK93" s="12"/>
      <c r="HL93" s="11"/>
      <c r="HM93" s="11"/>
      <c r="HN93" s="11"/>
      <c r="HO93" s="11"/>
      <c r="HP93" s="11"/>
      <c r="HQ93" s="11"/>
      <c r="HR93" s="11"/>
      <c r="HW93" s="12"/>
      <c r="HX93" s="12"/>
      <c r="HY93" s="12"/>
    </row>
    <row r="94" spans="2:233" x14ac:dyDescent="0.2">
      <c r="B94" s="8">
        <v>43973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P94" s="12"/>
      <c r="AQ94" s="12"/>
      <c r="AR94" s="12"/>
      <c r="AS94" s="11"/>
      <c r="AT94" s="11"/>
      <c r="AU94" s="11"/>
      <c r="AV94" s="11"/>
      <c r="AW94" s="11"/>
      <c r="AX94" s="11"/>
      <c r="AY94" s="11"/>
      <c r="BD94" s="12"/>
      <c r="BE94" s="12"/>
      <c r="BF94" s="12"/>
      <c r="BG94" s="11"/>
      <c r="BH94" s="11"/>
      <c r="BI94" s="11"/>
      <c r="BJ94" s="11"/>
      <c r="BK94" s="11"/>
      <c r="BL94" s="11"/>
      <c r="BM94" s="11"/>
      <c r="BR94" s="12"/>
      <c r="BS94" s="12"/>
      <c r="BT94" s="12"/>
      <c r="BU94" s="11"/>
      <c r="BV94" s="11"/>
      <c r="BW94" s="11"/>
      <c r="BX94" s="11"/>
      <c r="BY94" s="11"/>
      <c r="BZ94" s="11"/>
      <c r="CA94" s="11"/>
      <c r="CF94" s="12"/>
      <c r="CG94" s="12"/>
      <c r="CH94" s="12"/>
      <c r="CI94" s="11"/>
      <c r="CJ94" s="11"/>
      <c r="CK94" s="11"/>
      <c r="CL94" s="11"/>
      <c r="CM94" s="11"/>
      <c r="CN94" s="11"/>
      <c r="CO94" s="11"/>
      <c r="CT94" s="12"/>
      <c r="CU94" s="12"/>
      <c r="CV94" s="12"/>
      <c r="CW94" s="11"/>
      <c r="CX94" s="11"/>
      <c r="CY94" s="11"/>
      <c r="CZ94" s="11"/>
      <c r="DA94" s="11"/>
      <c r="DB94" s="11"/>
      <c r="DC94" s="11"/>
      <c r="DH94" s="12"/>
      <c r="DI94" s="12"/>
      <c r="DJ94" s="12"/>
      <c r="DK94" s="11"/>
      <c r="DL94" s="11"/>
      <c r="DM94" s="11"/>
      <c r="DN94" s="11"/>
      <c r="DO94" s="11"/>
      <c r="DP94" s="11"/>
      <c r="DQ94" s="11"/>
      <c r="DV94" s="12"/>
      <c r="DW94" s="12"/>
      <c r="DX94" s="12"/>
      <c r="DY94" s="11"/>
      <c r="DZ94" s="11"/>
      <c r="EA94" s="11"/>
      <c r="EB94" s="11"/>
      <c r="EC94" s="11"/>
      <c r="ED94" s="11"/>
      <c r="EE94" s="11"/>
      <c r="EJ94" s="12"/>
      <c r="EK94" s="12"/>
      <c r="EL94" s="12"/>
      <c r="EM94" s="11"/>
      <c r="EN94" s="11"/>
      <c r="EO94" s="11"/>
      <c r="EP94" s="11"/>
      <c r="EQ94" s="11"/>
      <c r="ER94" s="11"/>
      <c r="ES94" s="11"/>
      <c r="EX94" s="12"/>
      <c r="EY94" s="12"/>
      <c r="EZ94" s="12"/>
      <c r="FA94" s="11"/>
      <c r="FB94" s="11"/>
      <c r="FC94" s="11"/>
      <c r="FD94" s="11"/>
      <c r="FE94" s="11"/>
      <c r="FF94" s="11"/>
      <c r="FG94" s="11"/>
      <c r="FL94" s="12"/>
      <c r="FM94" s="12"/>
      <c r="FN94" s="12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N94" s="12"/>
      <c r="GO94" s="12"/>
      <c r="GP94" s="12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I94" s="12"/>
      <c r="HJ94" s="12"/>
      <c r="HK94" s="12"/>
      <c r="HL94" s="11"/>
      <c r="HM94" s="11"/>
      <c r="HN94" s="11"/>
      <c r="HO94" s="11"/>
      <c r="HP94" s="11"/>
      <c r="HQ94" s="11"/>
      <c r="HR94" s="11"/>
      <c r="HW94" s="12"/>
      <c r="HX94" s="12"/>
      <c r="HY94" s="12"/>
    </row>
    <row r="95" spans="2:233" x14ac:dyDescent="0.2">
      <c r="B95" s="8">
        <v>43974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B95" s="12"/>
      <c r="AC95" s="12"/>
      <c r="AD95" s="12"/>
      <c r="AE95" s="11"/>
      <c r="AF95" s="11"/>
      <c r="AG95" s="11"/>
      <c r="AH95" s="11"/>
      <c r="AI95" s="11"/>
      <c r="AJ95" s="11"/>
      <c r="AK95" s="11"/>
      <c r="AP95" s="12"/>
      <c r="AQ95" s="12"/>
      <c r="AR95" s="12"/>
      <c r="AS95" s="11"/>
      <c r="AT95" s="11"/>
      <c r="AU95" s="11"/>
      <c r="AV95" s="11"/>
      <c r="AW95" s="11"/>
      <c r="AX95" s="11"/>
      <c r="AY95" s="11"/>
      <c r="BD95" s="12"/>
      <c r="BE95" s="12"/>
      <c r="BF95" s="12"/>
      <c r="BG95" s="11"/>
      <c r="BH95" s="11"/>
      <c r="BI95" s="11"/>
      <c r="BJ95" s="11"/>
      <c r="BK95" s="11"/>
      <c r="BL95" s="11"/>
      <c r="BM95" s="11"/>
      <c r="BR95" s="12"/>
      <c r="BS95" s="12"/>
      <c r="BT95" s="12"/>
      <c r="BU95" s="11"/>
      <c r="BV95" s="11"/>
      <c r="BW95" s="11"/>
      <c r="BX95" s="11"/>
      <c r="BY95" s="11"/>
      <c r="BZ95" s="11"/>
      <c r="CA95" s="11"/>
      <c r="CF95" s="12"/>
      <c r="CG95" s="12"/>
      <c r="CH95" s="12"/>
      <c r="CI95" s="11"/>
      <c r="CJ95" s="11"/>
      <c r="CK95" s="11"/>
      <c r="CL95" s="11"/>
      <c r="CM95" s="11"/>
      <c r="CN95" s="11"/>
      <c r="CO95" s="11"/>
      <c r="CT95" s="12"/>
      <c r="CU95" s="12"/>
      <c r="CV95" s="12"/>
      <c r="CW95" s="11"/>
      <c r="CX95" s="11"/>
      <c r="CY95" s="11"/>
      <c r="CZ95" s="11"/>
      <c r="DA95" s="11"/>
      <c r="DB95" s="11"/>
      <c r="DC95" s="11"/>
      <c r="DH95" s="12"/>
      <c r="DI95" s="12"/>
      <c r="DJ95" s="12"/>
      <c r="DK95" s="11"/>
      <c r="DL95" s="11"/>
      <c r="DM95" s="11"/>
      <c r="DN95" s="11"/>
      <c r="DO95" s="11"/>
      <c r="DP95" s="11"/>
      <c r="DQ95" s="11"/>
      <c r="DV95" s="12"/>
      <c r="DW95" s="12"/>
      <c r="DX95" s="12"/>
      <c r="DY95" s="11"/>
      <c r="DZ95" s="11"/>
      <c r="EA95" s="11"/>
      <c r="EB95" s="11"/>
      <c r="EC95" s="11"/>
      <c r="ED95" s="11"/>
      <c r="EE95" s="11"/>
      <c r="EJ95" s="12"/>
      <c r="EK95" s="12"/>
      <c r="EL95" s="12"/>
      <c r="EM95" s="11"/>
      <c r="EN95" s="11"/>
      <c r="EO95" s="11"/>
      <c r="EP95" s="11"/>
      <c r="EQ95" s="11"/>
      <c r="ER95" s="11"/>
      <c r="ES95" s="11"/>
      <c r="EX95" s="12"/>
      <c r="EY95" s="12"/>
      <c r="EZ95" s="12"/>
      <c r="FA95" s="11"/>
      <c r="FB95" s="11"/>
      <c r="FC95" s="11"/>
      <c r="FD95" s="11"/>
      <c r="FE95" s="11"/>
      <c r="FF95" s="11"/>
      <c r="FG95" s="11"/>
      <c r="FL95" s="12"/>
      <c r="FM95" s="12"/>
      <c r="FN95" s="12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N95" s="12"/>
      <c r="GO95" s="12"/>
      <c r="GP95" s="12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I95" s="12"/>
      <c r="HJ95" s="12"/>
      <c r="HK95" s="12"/>
      <c r="HL95" s="11"/>
      <c r="HM95" s="11"/>
      <c r="HN95" s="11"/>
      <c r="HO95" s="11"/>
      <c r="HP95" s="11"/>
      <c r="HQ95" s="11"/>
      <c r="HR95" s="11"/>
      <c r="HW95" s="12"/>
      <c r="HX95" s="12"/>
      <c r="HY95" s="12"/>
    </row>
    <row r="96" spans="2:233" x14ac:dyDescent="0.2">
      <c r="B96" s="8">
        <v>43975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B96" s="12"/>
      <c r="AC96" s="12"/>
      <c r="AD96" s="12"/>
      <c r="AE96" s="11"/>
      <c r="AF96" s="11"/>
      <c r="AG96" s="11"/>
      <c r="AH96" s="11"/>
      <c r="AI96" s="11"/>
      <c r="AJ96" s="11"/>
      <c r="AK96" s="11"/>
      <c r="AP96" s="12"/>
      <c r="AQ96" s="12"/>
      <c r="AR96" s="12"/>
      <c r="AS96" s="11"/>
      <c r="AT96" s="11"/>
      <c r="AU96" s="11"/>
      <c r="AV96" s="11"/>
      <c r="AW96" s="11"/>
      <c r="AX96" s="11"/>
      <c r="AY96" s="11"/>
      <c r="BD96" s="12"/>
      <c r="BE96" s="12"/>
      <c r="BF96" s="12"/>
      <c r="BG96" s="11"/>
      <c r="BH96" s="11"/>
      <c r="BI96" s="11"/>
      <c r="BJ96" s="11"/>
      <c r="BK96" s="11"/>
      <c r="BL96" s="11"/>
      <c r="BM96" s="11"/>
      <c r="BR96" s="12"/>
      <c r="BS96" s="12"/>
      <c r="BT96" s="12"/>
      <c r="BU96" s="11"/>
      <c r="BV96" s="11"/>
      <c r="BW96" s="11"/>
      <c r="BX96" s="11"/>
      <c r="BY96" s="11"/>
      <c r="BZ96" s="11"/>
      <c r="CA96" s="11"/>
      <c r="CF96" s="12"/>
      <c r="CG96" s="12"/>
      <c r="CH96" s="12"/>
      <c r="CI96" s="11"/>
      <c r="CJ96" s="11"/>
      <c r="CK96" s="11"/>
      <c r="CL96" s="11"/>
      <c r="CM96" s="11"/>
      <c r="CN96" s="11"/>
      <c r="CO96" s="11"/>
      <c r="CT96" s="12"/>
      <c r="CU96" s="12"/>
      <c r="CV96" s="12"/>
      <c r="CW96" s="11"/>
      <c r="CX96" s="11"/>
      <c r="CY96" s="11"/>
      <c r="CZ96" s="11"/>
      <c r="DA96" s="11"/>
      <c r="DB96" s="11"/>
      <c r="DC96" s="11"/>
      <c r="DH96" s="12"/>
      <c r="DI96" s="12"/>
      <c r="DJ96" s="12"/>
      <c r="DK96" s="11"/>
      <c r="DL96" s="11"/>
      <c r="DM96" s="11"/>
      <c r="DN96" s="11"/>
      <c r="DO96" s="11"/>
      <c r="DP96" s="11"/>
      <c r="DQ96" s="11"/>
      <c r="DV96" s="12"/>
      <c r="DW96" s="12"/>
      <c r="DX96" s="12"/>
      <c r="DY96" s="11"/>
      <c r="DZ96" s="11"/>
      <c r="EA96" s="11"/>
      <c r="EB96" s="11"/>
      <c r="EC96" s="11"/>
      <c r="ED96" s="11"/>
      <c r="EE96" s="11"/>
      <c r="EJ96" s="12"/>
      <c r="EK96" s="12"/>
      <c r="EL96" s="12"/>
      <c r="EM96" s="11"/>
      <c r="EN96" s="11"/>
      <c r="EO96" s="11"/>
      <c r="EP96" s="11"/>
      <c r="EQ96" s="11"/>
      <c r="ER96" s="11"/>
      <c r="ES96" s="11"/>
      <c r="EX96" s="12"/>
      <c r="EY96" s="12"/>
      <c r="EZ96" s="12"/>
      <c r="FA96" s="11"/>
      <c r="FB96" s="11"/>
      <c r="FC96" s="11"/>
      <c r="FD96" s="11"/>
      <c r="FE96" s="11"/>
      <c r="FF96" s="11"/>
      <c r="FG96" s="11"/>
      <c r="FL96" s="12"/>
      <c r="FM96" s="12"/>
      <c r="FN96" s="12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N96" s="12"/>
      <c r="GO96" s="12"/>
      <c r="GP96" s="12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I96" s="12"/>
      <c r="HJ96" s="12"/>
      <c r="HK96" s="12"/>
      <c r="HL96" s="11"/>
      <c r="HM96" s="11"/>
      <c r="HN96" s="11"/>
      <c r="HO96" s="11"/>
      <c r="HP96" s="11"/>
      <c r="HQ96" s="11"/>
      <c r="HR96" s="11"/>
      <c r="HW96" s="12"/>
      <c r="HX96" s="12"/>
      <c r="HY96" s="12"/>
    </row>
    <row r="97" spans="2:233" x14ac:dyDescent="0.2">
      <c r="B97" s="8">
        <v>43976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B97" s="12"/>
      <c r="AC97" s="12"/>
      <c r="AD97" s="12"/>
      <c r="AE97" s="11"/>
      <c r="AF97" s="11"/>
      <c r="AG97" s="11"/>
      <c r="AH97" s="11"/>
      <c r="AI97" s="11"/>
      <c r="AJ97" s="11"/>
      <c r="AK97" s="11"/>
      <c r="AP97" s="12"/>
      <c r="AQ97" s="12"/>
      <c r="AR97" s="12"/>
      <c r="AS97" s="11"/>
      <c r="AT97" s="11"/>
      <c r="AU97" s="11"/>
      <c r="AV97" s="11"/>
      <c r="AW97" s="11"/>
      <c r="AX97" s="11"/>
      <c r="AY97" s="11"/>
      <c r="BD97" s="12"/>
      <c r="BE97" s="12"/>
      <c r="BF97" s="12"/>
      <c r="BG97" s="11"/>
      <c r="BH97" s="11"/>
      <c r="BI97" s="11"/>
      <c r="BJ97" s="11"/>
      <c r="BK97" s="11"/>
      <c r="BL97" s="11"/>
      <c r="BM97" s="11"/>
      <c r="BR97" s="12"/>
      <c r="BS97" s="12"/>
      <c r="BT97" s="12"/>
      <c r="BU97" s="11"/>
      <c r="BV97" s="11"/>
      <c r="BW97" s="11"/>
      <c r="BX97" s="11"/>
      <c r="BY97" s="11"/>
      <c r="BZ97" s="11"/>
      <c r="CA97" s="11"/>
      <c r="CF97" s="12"/>
      <c r="CG97" s="12"/>
      <c r="CH97" s="12"/>
      <c r="CI97" s="11"/>
      <c r="CJ97" s="11"/>
      <c r="CK97" s="11"/>
      <c r="CL97" s="11"/>
      <c r="CM97" s="11"/>
      <c r="CN97" s="11"/>
      <c r="CO97" s="11"/>
      <c r="CT97" s="12"/>
      <c r="CU97" s="12"/>
      <c r="CV97" s="12"/>
      <c r="CW97" s="11"/>
      <c r="CX97" s="11"/>
      <c r="CY97" s="11"/>
      <c r="CZ97" s="11"/>
      <c r="DA97" s="11"/>
      <c r="DB97" s="11"/>
      <c r="DC97" s="11"/>
      <c r="DH97" s="12"/>
      <c r="DI97" s="12"/>
      <c r="DJ97" s="12"/>
      <c r="DK97" s="11"/>
      <c r="DL97" s="11"/>
      <c r="DM97" s="11"/>
      <c r="DN97" s="11"/>
      <c r="DO97" s="11"/>
      <c r="DP97" s="11"/>
      <c r="DQ97" s="11"/>
      <c r="DV97" s="12"/>
      <c r="DW97" s="12"/>
      <c r="DX97" s="12"/>
      <c r="DY97" s="11"/>
      <c r="DZ97" s="11"/>
      <c r="EA97" s="11"/>
      <c r="EB97" s="11"/>
      <c r="EC97" s="11"/>
      <c r="ED97" s="11"/>
      <c r="EE97" s="11"/>
      <c r="EJ97" s="12"/>
      <c r="EK97" s="12"/>
      <c r="EL97" s="12"/>
      <c r="EM97" s="11"/>
      <c r="EN97" s="11"/>
      <c r="EO97" s="11"/>
      <c r="EP97" s="11"/>
      <c r="EQ97" s="11"/>
      <c r="ER97" s="11"/>
      <c r="ES97" s="11"/>
      <c r="EX97" s="12"/>
      <c r="EY97" s="12"/>
      <c r="EZ97" s="12"/>
      <c r="FA97" s="11"/>
      <c r="FB97" s="11"/>
      <c r="FC97" s="11"/>
      <c r="FD97" s="11"/>
      <c r="FE97" s="11"/>
      <c r="FF97" s="11"/>
      <c r="FG97" s="11"/>
      <c r="FL97" s="12"/>
      <c r="FM97" s="12"/>
      <c r="FN97" s="12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N97" s="12"/>
      <c r="GO97" s="12"/>
      <c r="GP97" s="12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I97" s="12"/>
      <c r="HJ97" s="12"/>
      <c r="HK97" s="12"/>
      <c r="HL97" s="11"/>
      <c r="HM97" s="11"/>
      <c r="HN97" s="11"/>
      <c r="HO97" s="11"/>
      <c r="HP97" s="11"/>
      <c r="HQ97" s="11"/>
      <c r="HR97" s="11"/>
      <c r="HW97" s="12"/>
      <c r="HX97" s="12"/>
      <c r="HY97" s="12"/>
    </row>
    <row r="98" spans="2:233" x14ac:dyDescent="0.2">
      <c r="B98" s="8">
        <v>43977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P98" s="12"/>
      <c r="AQ98" s="12"/>
      <c r="AR98" s="12"/>
      <c r="AS98" s="11"/>
      <c r="AT98" s="11"/>
      <c r="AU98" s="11"/>
      <c r="AV98" s="11"/>
      <c r="AW98" s="11"/>
      <c r="AX98" s="11"/>
      <c r="AY98" s="11"/>
      <c r="BD98" s="12"/>
      <c r="BE98" s="12"/>
      <c r="BF98" s="12"/>
      <c r="BG98" s="11"/>
      <c r="BH98" s="11"/>
      <c r="BI98" s="11"/>
      <c r="BJ98" s="11"/>
      <c r="BK98" s="11"/>
      <c r="BL98" s="11"/>
      <c r="BM98" s="11"/>
      <c r="BR98" s="12"/>
      <c r="BS98" s="12"/>
      <c r="BT98" s="12"/>
      <c r="BU98" s="11"/>
      <c r="BV98" s="11"/>
      <c r="BW98" s="11"/>
      <c r="BX98" s="11"/>
      <c r="BY98" s="11"/>
      <c r="BZ98" s="11"/>
      <c r="CA98" s="11"/>
      <c r="CF98" s="12"/>
      <c r="CG98" s="12"/>
      <c r="CH98" s="12"/>
      <c r="CI98" s="11"/>
      <c r="CJ98" s="11"/>
      <c r="CK98" s="11"/>
      <c r="CL98" s="11"/>
      <c r="CM98" s="11"/>
      <c r="CN98" s="11"/>
      <c r="CO98" s="11"/>
      <c r="CT98" s="12"/>
      <c r="CU98" s="12"/>
      <c r="CV98" s="12"/>
      <c r="CW98" s="11"/>
      <c r="CX98" s="11"/>
      <c r="CY98" s="11"/>
      <c r="CZ98" s="11"/>
      <c r="DA98" s="11"/>
      <c r="DB98" s="11"/>
      <c r="DC98" s="11"/>
      <c r="DH98" s="12"/>
      <c r="DI98" s="12"/>
      <c r="DJ98" s="12"/>
      <c r="DK98" s="11"/>
      <c r="DL98" s="11"/>
      <c r="DM98" s="11"/>
      <c r="DN98" s="11"/>
      <c r="DO98" s="11"/>
      <c r="DP98" s="11"/>
      <c r="DQ98" s="11"/>
      <c r="DV98" s="12"/>
      <c r="DW98" s="12"/>
      <c r="DX98" s="12"/>
      <c r="DY98" s="11"/>
      <c r="DZ98" s="11"/>
      <c r="EA98" s="11"/>
      <c r="EB98" s="11"/>
      <c r="EC98" s="11"/>
      <c r="ED98" s="11"/>
      <c r="EE98" s="11"/>
      <c r="EJ98" s="12"/>
      <c r="EK98" s="12"/>
      <c r="EL98" s="12"/>
      <c r="EM98" s="11"/>
      <c r="EN98" s="11"/>
      <c r="EO98" s="11"/>
      <c r="EP98" s="11"/>
      <c r="EQ98" s="11"/>
      <c r="ER98" s="11"/>
      <c r="ES98" s="11"/>
      <c r="EX98" s="12"/>
      <c r="EY98" s="12"/>
      <c r="EZ98" s="12"/>
      <c r="FA98" s="11"/>
      <c r="FB98" s="11"/>
      <c r="FC98" s="11"/>
      <c r="FD98" s="11"/>
      <c r="FE98" s="11"/>
      <c r="FF98" s="11"/>
      <c r="FG98" s="11"/>
      <c r="FL98" s="12"/>
      <c r="FM98" s="12"/>
      <c r="FN98" s="12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N98" s="12"/>
      <c r="GO98" s="12"/>
      <c r="GP98" s="12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I98" s="12"/>
      <c r="HJ98" s="12"/>
      <c r="HK98" s="12"/>
      <c r="HL98" s="11"/>
      <c r="HM98" s="11"/>
      <c r="HN98" s="11"/>
      <c r="HO98" s="11"/>
      <c r="HP98" s="11"/>
      <c r="HQ98" s="11"/>
      <c r="HR98" s="11"/>
      <c r="HW98" s="12"/>
      <c r="HX98" s="12"/>
      <c r="HY98" s="12"/>
    </row>
    <row r="99" spans="2:233" x14ac:dyDescent="0.2">
      <c r="B99" s="8">
        <v>43978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P99" s="12"/>
      <c r="AQ99" s="12"/>
      <c r="AR99" s="12"/>
      <c r="AS99" s="11"/>
      <c r="AT99" s="11"/>
      <c r="AU99" s="11"/>
      <c r="AV99" s="11"/>
      <c r="AW99" s="11"/>
      <c r="AX99" s="11"/>
      <c r="AY99" s="11"/>
      <c r="BD99" s="12"/>
      <c r="BE99" s="12"/>
      <c r="BF99" s="12"/>
      <c r="BG99" s="11"/>
      <c r="BH99" s="11"/>
      <c r="BI99" s="11"/>
      <c r="BJ99" s="11"/>
      <c r="BK99" s="11"/>
      <c r="BL99" s="11"/>
      <c r="BM99" s="11"/>
      <c r="BR99" s="12"/>
      <c r="BS99" s="12"/>
      <c r="BT99" s="12"/>
      <c r="BU99" s="11"/>
      <c r="BV99" s="11"/>
      <c r="BW99" s="11"/>
      <c r="BX99" s="11"/>
      <c r="BY99" s="11"/>
      <c r="BZ99" s="11"/>
      <c r="CA99" s="11"/>
      <c r="CF99" s="12"/>
      <c r="CG99" s="12"/>
      <c r="CH99" s="12"/>
      <c r="CI99" s="11"/>
      <c r="CJ99" s="11"/>
      <c r="CK99" s="11"/>
      <c r="CL99" s="11"/>
      <c r="CM99" s="11"/>
      <c r="CN99" s="11"/>
      <c r="CO99" s="11"/>
      <c r="CT99" s="12"/>
      <c r="CU99" s="12"/>
      <c r="CV99" s="12"/>
      <c r="CW99" s="11"/>
      <c r="CX99" s="11"/>
      <c r="CY99" s="11"/>
      <c r="CZ99" s="11"/>
      <c r="DA99" s="11"/>
      <c r="DB99" s="11"/>
      <c r="DC99" s="11"/>
      <c r="DH99" s="12"/>
      <c r="DI99" s="12"/>
      <c r="DJ99" s="12"/>
      <c r="DK99" s="11"/>
      <c r="DL99" s="11"/>
      <c r="DM99" s="11"/>
      <c r="DN99" s="11"/>
      <c r="DO99" s="11"/>
      <c r="DP99" s="11"/>
      <c r="DQ99" s="11"/>
      <c r="DV99" s="12"/>
      <c r="DW99" s="12"/>
      <c r="DX99" s="12"/>
      <c r="DY99" s="11"/>
      <c r="DZ99" s="11"/>
      <c r="EA99" s="11"/>
      <c r="EB99" s="11"/>
      <c r="EC99" s="11"/>
      <c r="ED99" s="11"/>
      <c r="EE99" s="11"/>
      <c r="EJ99" s="12"/>
      <c r="EK99" s="12"/>
      <c r="EL99" s="12"/>
      <c r="EM99" s="11"/>
      <c r="EN99" s="11"/>
      <c r="EO99" s="11"/>
      <c r="EP99" s="11"/>
      <c r="EQ99" s="11"/>
      <c r="ER99" s="11"/>
      <c r="ES99" s="11"/>
      <c r="EX99" s="12"/>
      <c r="EY99" s="12"/>
      <c r="EZ99" s="12"/>
      <c r="FA99" s="11"/>
      <c r="FB99" s="11"/>
      <c r="FC99" s="11"/>
      <c r="FD99" s="11"/>
      <c r="FE99" s="11"/>
      <c r="FF99" s="11"/>
      <c r="FG99" s="11"/>
      <c r="FL99" s="12"/>
      <c r="FM99" s="12"/>
      <c r="FN99" s="12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N99" s="12"/>
      <c r="GO99" s="12"/>
      <c r="GP99" s="12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I99" s="12"/>
      <c r="HJ99" s="12"/>
      <c r="HK99" s="12"/>
      <c r="HL99" s="11"/>
      <c r="HM99" s="11"/>
      <c r="HN99" s="11"/>
      <c r="HO99" s="11"/>
      <c r="HP99" s="11"/>
      <c r="HQ99" s="11"/>
      <c r="HR99" s="11"/>
      <c r="HW99" s="12"/>
      <c r="HX99" s="12"/>
      <c r="HY99" s="12"/>
    </row>
    <row r="100" spans="2:233" x14ac:dyDescent="0.2">
      <c r="B100" s="8">
        <v>43979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B100" s="12"/>
      <c r="AC100" s="12"/>
      <c r="AD100" s="12"/>
      <c r="AE100" s="11"/>
      <c r="AF100" s="11"/>
      <c r="AG100" s="11"/>
      <c r="AH100" s="11"/>
      <c r="AI100" s="11"/>
      <c r="AJ100" s="11"/>
      <c r="AK100" s="11"/>
      <c r="AP100" s="12"/>
      <c r="AQ100" s="12"/>
      <c r="AR100" s="12"/>
      <c r="AS100" s="11"/>
      <c r="AT100" s="11"/>
      <c r="AU100" s="11"/>
      <c r="AV100" s="11"/>
      <c r="AW100" s="11"/>
      <c r="AX100" s="11"/>
      <c r="AY100" s="11"/>
      <c r="BD100" s="12"/>
      <c r="BE100" s="12"/>
      <c r="BF100" s="12"/>
      <c r="BG100" s="11"/>
      <c r="BH100" s="11"/>
      <c r="BI100" s="11"/>
      <c r="BJ100" s="11"/>
      <c r="BK100" s="11"/>
      <c r="BL100" s="11"/>
      <c r="BM100" s="11"/>
      <c r="BR100" s="12"/>
      <c r="BS100" s="12"/>
      <c r="BT100" s="12"/>
      <c r="BU100" s="11"/>
      <c r="BV100" s="11"/>
      <c r="BW100" s="11"/>
      <c r="BX100" s="11"/>
      <c r="BY100" s="11"/>
      <c r="BZ100" s="11"/>
      <c r="CA100" s="11"/>
      <c r="CF100" s="12"/>
      <c r="CG100" s="12"/>
      <c r="CH100" s="12"/>
      <c r="CI100" s="11"/>
      <c r="CJ100" s="11"/>
      <c r="CK100" s="11"/>
      <c r="CL100" s="11"/>
      <c r="CM100" s="11"/>
      <c r="CN100" s="11"/>
      <c r="CO100" s="11"/>
      <c r="CT100" s="12"/>
      <c r="CU100" s="12"/>
      <c r="CV100" s="12"/>
      <c r="CW100" s="11"/>
      <c r="CX100" s="11"/>
      <c r="CY100" s="11"/>
      <c r="CZ100" s="11"/>
      <c r="DA100" s="11"/>
      <c r="DB100" s="11"/>
      <c r="DC100" s="11"/>
      <c r="DH100" s="12"/>
      <c r="DI100" s="12"/>
      <c r="DJ100" s="12"/>
      <c r="DK100" s="11"/>
      <c r="DL100" s="11"/>
      <c r="DM100" s="11"/>
      <c r="DN100" s="11"/>
      <c r="DO100" s="11"/>
      <c r="DP100" s="11"/>
      <c r="DQ100" s="11"/>
      <c r="DV100" s="12"/>
      <c r="DW100" s="12"/>
      <c r="DX100" s="12"/>
      <c r="DY100" s="11"/>
      <c r="DZ100" s="11"/>
      <c r="EA100" s="11"/>
      <c r="EB100" s="11"/>
      <c r="EC100" s="11"/>
      <c r="ED100" s="11"/>
      <c r="EE100" s="11"/>
      <c r="EJ100" s="12"/>
      <c r="EK100" s="12"/>
      <c r="EL100" s="12"/>
      <c r="EM100" s="11"/>
      <c r="EN100" s="11"/>
      <c r="EO100" s="11"/>
      <c r="EP100" s="11"/>
      <c r="EQ100" s="11"/>
      <c r="ER100" s="11"/>
      <c r="ES100" s="11"/>
      <c r="EX100" s="12"/>
      <c r="EY100" s="12"/>
      <c r="EZ100" s="12"/>
      <c r="FA100" s="11"/>
      <c r="FB100" s="11"/>
      <c r="FC100" s="11"/>
      <c r="FD100" s="11"/>
      <c r="FE100" s="11"/>
      <c r="FF100" s="11"/>
      <c r="FG100" s="11"/>
      <c r="FL100" s="12"/>
      <c r="FM100" s="12"/>
      <c r="FN100" s="12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N100" s="12"/>
      <c r="GO100" s="12"/>
      <c r="GP100" s="12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I100" s="12"/>
      <c r="HJ100" s="12"/>
      <c r="HK100" s="12"/>
      <c r="HL100" s="11"/>
      <c r="HM100" s="11"/>
      <c r="HN100" s="11"/>
      <c r="HO100" s="11"/>
      <c r="HP100" s="11"/>
      <c r="HQ100" s="11"/>
      <c r="HR100" s="11"/>
      <c r="HW100" s="12"/>
      <c r="HX100" s="12"/>
      <c r="HY100" s="12"/>
    </row>
    <row r="101" spans="2:233" x14ac:dyDescent="0.2">
      <c r="B101" s="8">
        <v>43980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B101" s="12"/>
      <c r="AC101" s="12"/>
      <c r="AD101" s="12"/>
      <c r="AE101" s="11"/>
      <c r="AF101" s="11"/>
      <c r="AG101" s="11"/>
      <c r="AH101" s="11"/>
      <c r="AI101" s="11"/>
      <c r="AJ101" s="11"/>
      <c r="AK101" s="11"/>
      <c r="AP101" s="12"/>
      <c r="AQ101" s="12"/>
      <c r="AR101" s="12"/>
      <c r="AS101" s="11"/>
      <c r="AT101" s="11"/>
      <c r="AU101" s="11"/>
      <c r="AV101" s="11"/>
      <c r="AW101" s="11"/>
      <c r="AX101" s="11"/>
      <c r="AY101" s="11"/>
      <c r="BD101" s="12"/>
      <c r="BE101" s="12"/>
      <c r="BF101" s="12"/>
      <c r="BG101" s="11"/>
      <c r="BH101" s="11"/>
      <c r="BI101" s="11"/>
      <c r="BJ101" s="11"/>
      <c r="BK101" s="11"/>
      <c r="BL101" s="11"/>
      <c r="BM101" s="11"/>
      <c r="BR101" s="12"/>
      <c r="BS101" s="12"/>
      <c r="BT101" s="12"/>
      <c r="BU101" s="11"/>
      <c r="BV101" s="11"/>
      <c r="BW101" s="11"/>
      <c r="BX101" s="11"/>
      <c r="BY101" s="11"/>
      <c r="BZ101" s="11"/>
      <c r="CA101" s="11"/>
      <c r="CF101" s="12"/>
      <c r="CG101" s="12"/>
      <c r="CH101" s="12"/>
      <c r="CI101" s="11"/>
      <c r="CJ101" s="11"/>
      <c r="CK101" s="11"/>
      <c r="CL101" s="11"/>
      <c r="CM101" s="11"/>
      <c r="CN101" s="11"/>
      <c r="CO101" s="11"/>
      <c r="CT101" s="12"/>
      <c r="CU101" s="12"/>
      <c r="CV101" s="12"/>
      <c r="CW101" s="11"/>
      <c r="CX101" s="11"/>
      <c r="CY101" s="11"/>
      <c r="CZ101" s="11"/>
      <c r="DA101" s="11"/>
      <c r="DB101" s="11"/>
      <c r="DC101" s="11"/>
      <c r="DH101" s="12"/>
      <c r="DI101" s="12"/>
      <c r="DJ101" s="12"/>
      <c r="DK101" s="11"/>
      <c r="DL101" s="11"/>
      <c r="DM101" s="11"/>
      <c r="DN101" s="11"/>
      <c r="DO101" s="11"/>
      <c r="DP101" s="11"/>
      <c r="DQ101" s="11"/>
      <c r="DV101" s="12"/>
      <c r="DW101" s="12"/>
      <c r="DX101" s="12"/>
      <c r="DY101" s="11"/>
      <c r="DZ101" s="11"/>
      <c r="EA101" s="11"/>
      <c r="EB101" s="11"/>
      <c r="EC101" s="11"/>
      <c r="ED101" s="11"/>
      <c r="EE101" s="11"/>
      <c r="EJ101" s="12"/>
      <c r="EK101" s="12"/>
      <c r="EL101" s="12"/>
      <c r="EM101" s="11"/>
      <c r="EN101" s="11"/>
      <c r="EO101" s="11"/>
      <c r="EP101" s="11"/>
      <c r="EQ101" s="11"/>
      <c r="ER101" s="11"/>
      <c r="ES101" s="11"/>
      <c r="EX101" s="12"/>
      <c r="EY101" s="12"/>
      <c r="EZ101" s="12"/>
      <c r="FA101" s="11"/>
      <c r="FB101" s="11"/>
      <c r="FC101" s="11"/>
      <c r="FD101" s="11"/>
      <c r="FE101" s="11"/>
      <c r="FF101" s="11"/>
      <c r="FG101" s="11"/>
      <c r="FL101" s="12"/>
      <c r="FM101" s="12"/>
      <c r="FN101" s="12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N101" s="12"/>
      <c r="GO101" s="12"/>
      <c r="GP101" s="12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I101" s="12"/>
      <c r="HJ101" s="12"/>
      <c r="HK101" s="12"/>
      <c r="HL101" s="11"/>
      <c r="HM101" s="11"/>
      <c r="HN101" s="11"/>
      <c r="HO101" s="11"/>
      <c r="HP101" s="11"/>
      <c r="HQ101" s="11"/>
      <c r="HR101" s="11"/>
      <c r="HW101" s="12"/>
      <c r="HX101" s="12"/>
      <c r="HY101" s="12"/>
    </row>
    <row r="102" spans="2:233" x14ac:dyDescent="0.2">
      <c r="B102" s="8">
        <v>43981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P102" s="12"/>
      <c r="AQ102" s="12"/>
      <c r="AR102" s="12"/>
      <c r="AS102" s="11"/>
      <c r="AT102" s="11"/>
      <c r="AU102" s="11"/>
      <c r="AV102" s="11"/>
      <c r="AW102" s="11"/>
      <c r="AX102" s="11"/>
      <c r="AY102" s="11"/>
      <c r="BD102" s="12"/>
      <c r="BE102" s="12"/>
      <c r="BF102" s="12"/>
      <c r="BG102" s="11"/>
      <c r="BH102" s="11"/>
      <c r="BI102" s="11"/>
      <c r="BJ102" s="11"/>
      <c r="BK102" s="11"/>
      <c r="BL102" s="11"/>
      <c r="BM102" s="11"/>
      <c r="BR102" s="12"/>
      <c r="BS102" s="12"/>
      <c r="BT102" s="12"/>
      <c r="BU102" s="11"/>
      <c r="BV102" s="11"/>
      <c r="BW102" s="11"/>
      <c r="BX102" s="11"/>
      <c r="BY102" s="11"/>
      <c r="BZ102" s="11"/>
      <c r="CA102" s="11"/>
      <c r="CF102" s="12"/>
      <c r="CG102" s="12"/>
      <c r="CH102" s="12"/>
      <c r="CI102" s="11"/>
      <c r="CJ102" s="11"/>
      <c r="CK102" s="11"/>
      <c r="CL102" s="11"/>
      <c r="CM102" s="11"/>
      <c r="CN102" s="11"/>
      <c r="CO102" s="11"/>
      <c r="CT102" s="12"/>
      <c r="CU102" s="12"/>
      <c r="CV102" s="12"/>
      <c r="CW102" s="11"/>
      <c r="CX102" s="11"/>
      <c r="CY102" s="11"/>
      <c r="CZ102" s="11"/>
      <c r="DA102" s="11"/>
      <c r="DB102" s="11"/>
      <c r="DC102" s="11"/>
      <c r="DH102" s="12"/>
      <c r="DI102" s="12"/>
      <c r="DJ102" s="12"/>
      <c r="DK102" s="11"/>
      <c r="DL102" s="11"/>
      <c r="DM102" s="11"/>
      <c r="DN102" s="11"/>
      <c r="DO102" s="11"/>
      <c r="DP102" s="11"/>
      <c r="DQ102" s="11"/>
      <c r="DV102" s="12"/>
      <c r="DW102" s="12"/>
      <c r="DX102" s="12"/>
      <c r="DY102" s="11"/>
      <c r="DZ102" s="11"/>
      <c r="EA102" s="11"/>
      <c r="EB102" s="11"/>
      <c r="EC102" s="11"/>
      <c r="ED102" s="11"/>
      <c r="EE102" s="11"/>
      <c r="EJ102" s="12"/>
      <c r="EK102" s="12"/>
      <c r="EL102" s="12"/>
      <c r="EM102" s="11"/>
      <c r="EN102" s="11"/>
      <c r="EO102" s="11"/>
      <c r="EP102" s="11"/>
      <c r="EQ102" s="11"/>
      <c r="ER102" s="11"/>
      <c r="ES102" s="11"/>
      <c r="EX102" s="12"/>
      <c r="EY102" s="12"/>
      <c r="EZ102" s="12"/>
      <c r="FA102" s="11"/>
      <c r="FB102" s="11"/>
      <c r="FC102" s="11"/>
      <c r="FD102" s="11"/>
      <c r="FE102" s="11"/>
      <c r="FF102" s="11"/>
      <c r="FG102" s="11"/>
      <c r="FL102" s="12"/>
      <c r="FM102" s="12"/>
      <c r="FN102" s="12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N102" s="12"/>
      <c r="GO102" s="12"/>
      <c r="GP102" s="12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I102" s="12"/>
      <c r="HJ102" s="12"/>
      <c r="HK102" s="12"/>
      <c r="HL102" s="11"/>
      <c r="HM102" s="11"/>
      <c r="HN102" s="11"/>
      <c r="HO102" s="11"/>
      <c r="HP102" s="11"/>
      <c r="HQ102" s="11"/>
      <c r="HR102" s="11"/>
      <c r="HW102" s="12"/>
      <c r="HX102" s="12"/>
      <c r="HY102" s="12"/>
    </row>
    <row r="103" spans="2:233" x14ac:dyDescent="0.2">
      <c r="B103" s="8">
        <v>43982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P103" s="12"/>
      <c r="AQ103" s="12"/>
      <c r="AR103" s="12"/>
      <c r="AS103" s="11"/>
      <c r="AT103" s="11"/>
      <c r="AU103" s="11"/>
      <c r="AV103" s="11"/>
      <c r="AW103" s="11"/>
      <c r="AX103" s="11"/>
      <c r="AY103" s="11"/>
      <c r="BD103" s="12"/>
      <c r="BE103" s="12"/>
      <c r="BF103" s="12"/>
      <c r="BG103" s="11"/>
      <c r="BH103" s="11"/>
      <c r="BI103" s="11"/>
      <c r="BJ103" s="11"/>
      <c r="BK103" s="11"/>
      <c r="BL103" s="11"/>
      <c r="BM103" s="11"/>
      <c r="BR103" s="12"/>
      <c r="BS103" s="12"/>
      <c r="BT103" s="12"/>
      <c r="BU103" s="11"/>
      <c r="BV103" s="11"/>
      <c r="BW103" s="11"/>
      <c r="BX103" s="11"/>
      <c r="BY103" s="11"/>
      <c r="BZ103" s="11"/>
      <c r="CA103" s="11"/>
      <c r="CF103" s="12"/>
      <c r="CG103" s="12"/>
      <c r="CH103" s="12"/>
      <c r="CI103" s="11"/>
      <c r="CJ103" s="11"/>
      <c r="CK103" s="11"/>
      <c r="CL103" s="11"/>
      <c r="CM103" s="11"/>
      <c r="CN103" s="11"/>
      <c r="CO103" s="11"/>
      <c r="CT103" s="12"/>
      <c r="CU103" s="12"/>
      <c r="CV103" s="12"/>
      <c r="CW103" s="11"/>
      <c r="CX103" s="11"/>
      <c r="CY103" s="11"/>
      <c r="CZ103" s="11"/>
      <c r="DA103" s="11"/>
      <c r="DB103" s="11"/>
      <c r="DC103" s="11"/>
      <c r="DH103" s="12"/>
      <c r="DI103" s="12"/>
      <c r="DJ103" s="12"/>
      <c r="DK103" s="11"/>
      <c r="DL103" s="11"/>
      <c r="DM103" s="11"/>
      <c r="DN103" s="11"/>
      <c r="DO103" s="11"/>
      <c r="DP103" s="11"/>
      <c r="DQ103" s="11"/>
      <c r="DV103" s="12"/>
      <c r="DW103" s="12"/>
      <c r="DX103" s="12"/>
      <c r="DY103" s="11"/>
      <c r="DZ103" s="11"/>
      <c r="EA103" s="11"/>
      <c r="EB103" s="11"/>
      <c r="EC103" s="11"/>
      <c r="ED103" s="11"/>
      <c r="EE103" s="11"/>
      <c r="EJ103" s="12"/>
      <c r="EK103" s="12"/>
      <c r="EL103" s="12"/>
      <c r="EM103" s="11"/>
      <c r="EN103" s="11"/>
      <c r="EO103" s="11"/>
      <c r="EP103" s="11"/>
      <c r="EQ103" s="11"/>
      <c r="ER103" s="11"/>
      <c r="ES103" s="11"/>
      <c r="EX103" s="12"/>
      <c r="EY103" s="12"/>
      <c r="EZ103" s="12"/>
      <c r="FA103" s="11"/>
      <c r="FB103" s="11"/>
      <c r="FC103" s="11"/>
      <c r="FD103" s="11"/>
      <c r="FE103" s="11"/>
      <c r="FF103" s="11"/>
      <c r="FG103" s="11"/>
      <c r="FL103" s="12"/>
      <c r="FM103" s="12"/>
      <c r="FN103" s="12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N103" s="12"/>
      <c r="GO103" s="12"/>
      <c r="GP103" s="12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I103" s="12"/>
      <c r="HJ103" s="12"/>
      <c r="HK103" s="12"/>
      <c r="HL103" s="11"/>
      <c r="HM103" s="11"/>
      <c r="HN103" s="11"/>
      <c r="HO103" s="11"/>
      <c r="HP103" s="11"/>
      <c r="HQ103" s="11"/>
      <c r="HR103" s="11"/>
      <c r="HW103" s="12"/>
      <c r="HX103" s="12"/>
      <c r="HY103" s="12"/>
    </row>
    <row r="104" spans="2:233" x14ac:dyDescent="0.2">
      <c r="B104" s="8">
        <v>43983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B104" s="12"/>
      <c r="AC104" s="12"/>
      <c r="AD104" s="12"/>
      <c r="AE104" s="11"/>
      <c r="AF104" s="11"/>
      <c r="AG104" s="11"/>
      <c r="AH104" s="11"/>
      <c r="AI104" s="11"/>
      <c r="AJ104" s="11"/>
      <c r="AK104" s="11"/>
      <c r="AP104" s="12"/>
      <c r="AQ104" s="12"/>
      <c r="AR104" s="12"/>
      <c r="AS104" s="11"/>
      <c r="AT104" s="11"/>
      <c r="AU104" s="11"/>
      <c r="AV104" s="11"/>
      <c r="AW104" s="11"/>
      <c r="AX104" s="11"/>
      <c r="AY104" s="11"/>
      <c r="BD104" s="12"/>
      <c r="BE104" s="12"/>
      <c r="BF104" s="12"/>
      <c r="BG104" s="11"/>
      <c r="BH104" s="11"/>
      <c r="BI104" s="11"/>
      <c r="BJ104" s="11"/>
      <c r="BK104" s="11"/>
      <c r="BL104" s="11"/>
      <c r="BM104" s="11"/>
      <c r="BR104" s="12"/>
      <c r="BS104" s="12"/>
      <c r="BT104" s="12"/>
      <c r="BU104" s="11"/>
      <c r="BV104" s="11"/>
      <c r="BW104" s="11"/>
      <c r="BX104" s="11"/>
      <c r="BY104" s="11"/>
      <c r="BZ104" s="11"/>
      <c r="CA104" s="11"/>
      <c r="CF104" s="12"/>
      <c r="CG104" s="12"/>
      <c r="CH104" s="12"/>
      <c r="CI104" s="11"/>
      <c r="CJ104" s="11"/>
      <c r="CK104" s="11"/>
      <c r="CL104" s="11"/>
      <c r="CM104" s="11"/>
      <c r="CN104" s="11"/>
      <c r="CO104" s="11"/>
      <c r="CT104" s="12"/>
      <c r="CU104" s="12"/>
      <c r="CV104" s="12"/>
      <c r="CW104" s="11"/>
      <c r="CX104" s="11"/>
      <c r="CY104" s="11"/>
      <c r="CZ104" s="11"/>
      <c r="DA104" s="11"/>
      <c r="DB104" s="11"/>
      <c r="DC104" s="11"/>
      <c r="DH104" s="12"/>
      <c r="DI104" s="12"/>
      <c r="DJ104" s="12"/>
      <c r="DK104" s="11"/>
      <c r="DL104" s="11"/>
      <c r="DM104" s="11"/>
      <c r="DN104" s="11"/>
      <c r="DO104" s="11"/>
      <c r="DP104" s="11"/>
      <c r="DQ104" s="11"/>
      <c r="DV104" s="12"/>
      <c r="DW104" s="12"/>
      <c r="DX104" s="12"/>
      <c r="DY104" s="11"/>
      <c r="DZ104" s="11"/>
      <c r="EA104" s="11"/>
      <c r="EB104" s="11"/>
      <c r="EC104" s="11"/>
      <c r="ED104" s="11"/>
      <c r="EE104" s="11"/>
      <c r="EJ104" s="12"/>
      <c r="EK104" s="12"/>
      <c r="EL104" s="12"/>
      <c r="EM104" s="11"/>
      <c r="EN104" s="11"/>
      <c r="EO104" s="11"/>
      <c r="EP104" s="11"/>
      <c r="EQ104" s="11"/>
      <c r="ER104" s="11"/>
      <c r="ES104" s="11"/>
      <c r="EX104" s="12"/>
      <c r="EY104" s="12"/>
      <c r="EZ104" s="12"/>
      <c r="FA104" s="11"/>
      <c r="FB104" s="11"/>
      <c r="FC104" s="11"/>
      <c r="FD104" s="11"/>
      <c r="FE104" s="11"/>
      <c r="FF104" s="11"/>
      <c r="FG104" s="11"/>
      <c r="FL104" s="12"/>
      <c r="FM104" s="12"/>
      <c r="FN104" s="12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N104" s="12"/>
      <c r="GO104" s="12"/>
      <c r="GP104" s="12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I104" s="12"/>
      <c r="HJ104" s="12"/>
      <c r="HK104" s="12"/>
      <c r="HL104" s="11"/>
      <c r="HM104" s="11"/>
      <c r="HN104" s="11"/>
      <c r="HO104" s="11"/>
      <c r="HP104" s="11"/>
      <c r="HQ104" s="11"/>
      <c r="HR104" s="11"/>
      <c r="HW104" s="12"/>
      <c r="HX104" s="12"/>
      <c r="HY104" s="12"/>
    </row>
    <row r="105" spans="2:233" x14ac:dyDescent="0.2">
      <c r="B105" s="8">
        <v>43984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B105" s="12"/>
      <c r="AC105" s="12"/>
      <c r="AD105" s="12"/>
      <c r="AE105" s="11"/>
      <c r="AF105" s="11"/>
      <c r="AG105" s="11"/>
      <c r="AH105" s="11"/>
      <c r="AI105" s="11"/>
      <c r="AJ105" s="11"/>
      <c r="AK105" s="11"/>
      <c r="AP105" s="12"/>
      <c r="AQ105" s="12"/>
      <c r="AR105" s="12"/>
      <c r="AS105" s="11"/>
      <c r="AT105" s="11"/>
      <c r="AU105" s="11"/>
      <c r="AV105" s="11"/>
      <c r="AW105" s="11"/>
      <c r="AX105" s="11"/>
      <c r="AY105" s="11"/>
      <c r="BD105" s="12"/>
      <c r="BE105" s="12"/>
      <c r="BF105" s="12"/>
      <c r="BG105" s="11"/>
      <c r="BH105" s="11"/>
      <c r="BI105" s="11"/>
      <c r="BJ105" s="11"/>
      <c r="BK105" s="11"/>
      <c r="BL105" s="11"/>
      <c r="BM105" s="11"/>
      <c r="BR105" s="12"/>
      <c r="BS105" s="12"/>
      <c r="BT105" s="12"/>
      <c r="BU105" s="11"/>
      <c r="BV105" s="11"/>
      <c r="BW105" s="11"/>
      <c r="BX105" s="11"/>
      <c r="BY105" s="11"/>
      <c r="BZ105" s="11"/>
      <c r="CA105" s="11"/>
      <c r="CF105" s="12"/>
      <c r="CG105" s="12"/>
      <c r="CH105" s="12"/>
      <c r="CI105" s="11"/>
      <c r="CJ105" s="11"/>
      <c r="CK105" s="11"/>
      <c r="CL105" s="11"/>
      <c r="CM105" s="11"/>
      <c r="CN105" s="11"/>
      <c r="CO105" s="11"/>
      <c r="CT105" s="12"/>
      <c r="CU105" s="12"/>
      <c r="CV105" s="12"/>
      <c r="CW105" s="11"/>
      <c r="CX105" s="11"/>
      <c r="CY105" s="11"/>
      <c r="CZ105" s="11"/>
      <c r="DA105" s="11"/>
      <c r="DB105" s="11"/>
      <c r="DC105" s="11"/>
      <c r="DH105" s="12"/>
      <c r="DI105" s="12"/>
      <c r="DJ105" s="12"/>
      <c r="DK105" s="11"/>
      <c r="DL105" s="11"/>
      <c r="DM105" s="11"/>
      <c r="DN105" s="11"/>
      <c r="DO105" s="11"/>
      <c r="DP105" s="11"/>
      <c r="DQ105" s="11"/>
      <c r="DV105" s="12"/>
      <c r="DW105" s="12"/>
      <c r="DX105" s="12"/>
      <c r="DY105" s="11"/>
      <c r="DZ105" s="11"/>
      <c r="EA105" s="11"/>
      <c r="EB105" s="11"/>
      <c r="EC105" s="11"/>
      <c r="ED105" s="11"/>
      <c r="EE105" s="11"/>
      <c r="EJ105" s="12"/>
      <c r="EK105" s="12"/>
      <c r="EL105" s="12"/>
      <c r="EM105" s="11"/>
      <c r="EN105" s="11"/>
      <c r="EO105" s="11"/>
      <c r="EP105" s="11"/>
      <c r="EQ105" s="11"/>
      <c r="ER105" s="11"/>
      <c r="ES105" s="11"/>
      <c r="EX105" s="12"/>
      <c r="EY105" s="12"/>
      <c r="EZ105" s="12"/>
      <c r="FA105" s="11"/>
      <c r="FB105" s="11"/>
      <c r="FC105" s="11"/>
      <c r="FD105" s="11"/>
      <c r="FE105" s="11"/>
      <c r="FF105" s="11"/>
      <c r="FG105" s="11"/>
      <c r="FL105" s="12"/>
      <c r="FM105" s="12"/>
      <c r="FN105" s="12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N105" s="12"/>
      <c r="GO105" s="12"/>
      <c r="GP105" s="12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I105" s="12"/>
      <c r="HJ105" s="12"/>
      <c r="HK105" s="12"/>
      <c r="HL105" s="11"/>
      <c r="HM105" s="11"/>
      <c r="HN105" s="11"/>
      <c r="HO105" s="11"/>
      <c r="HP105" s="11"/>
      <c r="HQ105" s="11"/>
      <c r="HR105" s="11"/>
      <c r="HW105" s="12"/>
      <c r="HX105" s="12"/>
      <c r="HY105" s="12"/>
    </row>
    <row r="106" spans="2:233" x14ac:dyDescent="0.2">
      <c r="B106" s="8">
        <v>43985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B106" s="12"/>
      <c r="AC106" s="12"/>
      <c r="AD106" s="12"/>
      <c r="AE106" s="11"/>
      <c r="AF106" s="11"/>
      <c r="AG106" s="11"/>
      <c r="AH106" s="11"/>
      <c r="AI106" s="11"/>
      <c r="AJ106" s="11"/>
      <c r="AK106" s="11"/>
      <c r="AP106" s="12"/>
      <c r="AQ106" s="12"/>
      <c r="AR106" s="12"/>
      <c r="AS106" s="11"/>
      <c r="AT106" s="11"/>
      <c r="AU106" s="11"/>
      <c r="AV106" s="11"/>
      <c r="AW106" s="11"/>
      <c r="AX106" s="11"/>
      <c r="AY106" s="11"/>
      <c r="BD106" s="12"/>
      <c r="BE106" s="12"/>
      <c r="BF106" s="12"/>
      <c r="BG106" s="11"/>
      <c r="BH106" s="11"/>
      <c r="BI106" s="11"/>
      <c r="BJ106" s="11"/>
      <c r="BK106" s="11"/>
      <c r="BL106" s="11"/>
      <c r="BM106" s="11"/>
      <c r="BR106" s="12"/>
      <c r="BS106" s="12"/>
      <c r="BT106" s="12"/>
      <c r="BU106" s="11"/>
      <c r="BV106" s="11"/>
      <c r="BW106" s="11"/>
      <c r="BX106" s="11"/>
      <c r="BY106" s="11"/>
      <c r="BZ106" s="11"/>
      <c r="CA106" s="11"/>
      <c r="CF106" s="12"/>
      <c r="CG106" s="12"/>
      <c r="CH106" s="12"/>
      <c r="CI106" s="11"/>
      <c r="CJ106" s="11"/>
      <c r="CK106" s="11"/>
      <c r="CL106" s="11"/>
      <c r="CM106" s="11"/>
      <c r="CN106" s="11"/>
      <c r="CO106" s="11"/>
      <c r="CT106" s="12"/>
      <c r="CU106" s="12"/>
      <c r="CV106" s="12"/>
      <c r="CW106" s="11"/>
      <c r="CX106" s="11"/>
      <c r="CY106" s="11"/>
      <c r="CZ106" s="11"/>
      <c r="DA106" s="11"/>
      <c r="DB106" s="11"/>
      <c r="DC106" s="11"/>
      <c r="DH106" s="12"/>
      <c r="DI106" s="12"/>
      <c r="DJ106" s="12"/>
      <c r="DK106" s="11"/>
      <c r="DL106" s="11"/>
      <c r="DM106" s="11"/>
      <c r="DN106" s="11"/>
      <c r="DO106" s="11"/>
      <c r="DP106" s="11"/>
      <c r="DQ106" s="11"/>
      <c r="DV106" s="12"/>
      <c r="DW106" s="12"/>
      <c r="DX106" s="12"/>
      <c r="DY106" s="11"/>
      <c r="DZ106" s="11"/>
      <c r="EA106" s="11"/>
      <c r="EB106" s="11"/>
      <c r="EC106" s="11"/>
      <c r="ED106" s="11"/>
      <c r="EE106" s="11"/>
      <c r="EJ106" s="12"/>
      <c r="EK106" s="12"/>
      <c r="EL106" s="12"/>
      <c r="EM106" s="11"/>
      <c r="EN106" s="11"/>
      <c r="EO106" s="11"/>
      <c r="EP106" s="11"/>
      <c r="EQ106" s="11"/>
      <c r="ER106" s="11"/>
      <c r="ES106" s="11"/>
      <c r="EX106" s="12"/>
      <c r="EY106" s="12"/>
      <c r="EZ106" s="12"/>
      <c r="FA106" s="11"/>
      <c r="FB106" s="11"/>
      <c r="FC106" s="11"/>
      <c r="FD106" s="11"/>
      <c r="FE106" s="11"/>
      <c r="FF106" s="11"/>
      <c r="FG106" s="11"/>
      <c r="FL106" s="12"/>
      <c r="FM106" s="12"/>
      <c r="FN106" s="12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N106" s="12"/>
      <c r="GO106" s="12"/>
      <c r="GP106" s="12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I106" s="12"/>
      <c r="HJ106" s="12"/>
      <c r="HK106" s="12"/>
      <c r="HL106" s="11"/>
      <c r="HM106" s="11"/>
      <c r="HN106" s="11"/>
      <c r="HO106" s="11"/>
      <c r="HP106" s="11"/>
      <c r="HQ106" s="11"/>
      <c r="HR106" s="11"/>
      <c r="HW106" s="12"/>
      <c r="HX106" s="12"/>
      <c r="HY106" s="12"/>
    </row>
    <row r="107" spans="2:233" x14ac:dyDescent="0.2">
      <c r="B107" s="8">
        <v>43986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B107" s="12"/>
      <c r="AC107" s="12"/>
      <c r="AD107" s="12"/>
      <c r="AE107" s="11"/>
      <c r="AF107" s="11"/>
      <c r="AG107" s="11"/>
      <c r="AH107" s="11"/>
      <c r="AI107" s="11"/>
      <c r="AJ107" s="11"/>
      <c r="AK107" s="11"/>
      <c r="AP107" s="12"/>
      <c r="AQ107" s="12"/>
      <c r="AR107" s="12"/>
      <c r="AS107" s="11"/>
      <c r="AT107" s="11"/>
      <c r="AU107" s="11"/>
      <c r="AV107" s="11"/>
      <c r="AW107" s="11"/>
      <c r="AX107" s="11"/>
      <c r="AY107" s="11"/>
      <c r="BD107" s="12"/>
      <c r="BE107" s="12"/>
      <c r="BF107" s="12"/>
      <c r="BG107" s="11"/>
      <c r="BH107" s="11"/>
      <c r="BI107" s="11"/>
      <c r="BJ107" s="11"/>
      <c r="BK107" s="11"/>
      <c r="BL107" s="11"/>
      <c r="BM107" s="11"/>
      <c r="BR107" s="12"/>
      <c r="BS107" s="12"/>
      <c r="BT107" s="12"/>
      <c r="BU107" s="11"/>
      <c r="BV107" s="11"/>
      <c r="BW107" s="11"/>
      <c r="BX107" s="11"/>
      <c r="BY107" s="11"/>
      <c r="BZ107" s="11"/>
      <c r="CA107" s="11"/>
      <c r="CF107" s="12"/>
      <c r="CG107" s="12"/>
      <c r="CH107" s="12"/>
      <c r="CI107" s="11"/>
      <c r="CJ107" s="11"/>
      <c r="CK107" s="11"/>
      <c r="CL107" s="11"/>
      <c r="CM107" s="11"/>
      <c r="CN107" s="11"/>
      <c r="CO107" s="11"/>
      <c r="CT107" s="12"/>
      <c r="CU107" s="12"/>
      <c r="CV107" s="12"/>
      <c r="CW107" s="11"/>
      <c r="CX107" s="11"/>
      <c r="CY107" s="11"/>
      <c r="CZ107" s="11"/>
      <c r="DA107" s="11"/>
      <c r="DB107" s="11"/>
      <c r="DC107" s="11"/>
      <c r="DH107" s="12"/>
      <c r="DI107" s="12"/>
      <c r="DJ107" s="12"/>
      <c r="DK107" s="11"/>
      <c r="DL107" s="11"/>
      <c r="DM107" s="11"/>
      <c r="DN107" s="11"/>
      <c r="DO107" s="11"/>
      <c r="DP107" s="11"/>
      <c r="DQ107" s="11"/>
      <c r="DV107" s="12"/>
      <c r="DW107" s="12"/>
      <c r="DX107" s="12"/>
      <c r="DY107" s="11"/>
      <c r="DZ107" s="11"/>
      <c r="EA107" s="11"/>
      <c r="EB107" s="11"/>
      <c r="EC107" s="11"/>
      <c r="ED107" s="11"/>
      <c r="EE107" s="11"/>
      <c r="EJ107" s="12"/>
      <c r="EK107" s="12"/>
      <c r="EL107" s="12"/>
      <c r="EM107" s="11"/>
      <c r="EN107" s="11"/>
      <c r="EO107" s="11"/>
      <c r="EP107" s="11"/>
      <c r="EQ107" s="11"/>
      <c r="ER107" s="11"/>
      <c r="ES107" s="11"/>
      <c r="EX107" s="12"/>
      <c r="EY107" s="12"/>
      <c r="EZ107" s="12"/>
      <c r="FA107" s="11"/>
      <c r="FB107" s="11"/>
      <c r="FC107" s="11"/>
      <c r="FD107" s="11"/>
      <c r="FE107" s="11"/>
      <c r="FF107" s="11"/>
      <c r="FG107" s="11"/>
      <c r="FL107" s="12"/>
      <c r="FM107" s="12"/>
      <c r="FN107" s="12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N107" s="12"/>
      <c r="GO107" s="12"/>
      <c r="GP107" s="12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I107" s="12"/>
      <c r="HJ107" s="12"/>
      <c r="HK107" s="12"/>
      <c r="HL107" s="11"/>
      <c r="HM107" s="11"/>
      <c r="HN107" s="11"/>
      <c r="HO107" s="11"/>
      <c r="HP107" s="11"/>
      <c r="HQ107" s="11"/>
      <c r="HR107" s="11"/>
      <c r="HW107" s="12"/>
      <c r="HX107" s="12"/>
      <c r="HY107" s="12"/>
    </row>
    <row r="108" spans="2:233" x14ac:dyDescent="0.2">
      <c r="B108" s="8">
        <v>43987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B108" s="12"/>
      <c r="AC108" s="12"/>
      <c r="AD108" s="12"/>
      <c r="AE108" s="11"/>
      <c r="AF108" s="11"/>
      <c r="AG108" s="11"/>
      <c r="AH108" s="11"/>
      <c r="AI108" s="11"/>
      <c r="AJ108" s="11"/>
      <c r="AK108" s="11"/>
      <c r="AP108" s="12"/>
      <c r="AQ108" s="12"/>
      <c r="AR108" s="12"/>
      <c r="AS108" s="11"/>
      <c r="AT108" s="11"/>
      <c r="AU108" s="11"/>
      <c r="AV108" s="11"/>
      <c r="AW108" s="11"/>
      <c r="AX108" s="11"/>
      <c r="AY108" s="11"/>
      <c r="BD108" s="12"/>
      <c r="BE108" s="12"/>
      <c r="BF108" s="12"/>
      <c r="BG108" s="11"/>
      <c r="BH108" s="11"/>
      <c r="BI108" s="11"/>
      <c r="BJ108" s="11"/>
      <c r="BK108" s="11"/>
      <c r="BL108" s="11"/>
      <c r="BM108" s="11"/>
      <c r="BR108" s="12"/>
      <c r="BS108" s="12"/>
      <c r="BT108" s="12"/>
      <c r="BU108" s="11"/>
      <c r="BV108" s="11"/>
      <c r="BW108" s="11"/>
      <c r="BX108" s="11"/>
      <c r="BY108" s="11"/>
      <c r="BZ108" s="11"/>
      <c r="CA108" s="11"/>
      <c r="CF108" s="12"/>
      <c r="CG108" s="12"/>
      <c r="CH108" s="12"/>
      <c r="CI108" s="11"/>
      <c r="CJ108" s="11"/>
      <c r="CK108" s="11"/>
      <c r="CL108" s="11"/>
      <c r="CM108" s="11"/>
      <c r="CN108" s="11"/>
      <c r="CO108" s="11"/>
      <c r="CT108" s="12"/>
      <c r="CU108" s="12"/>
      <c r="CV108" s="12"/>
      <c r="CW108" s="11"/>
      <c r="CX108" s="11"/>
      <c r="CY108" s="11"/>
      <c r="CZ108" s="11"/>
      <c r="DA108" s="11"/>
      <c r="DB108" s="11"/>
      <c r="DC108" s="11"/>
      <c r="DH108" s="12"/>
      <c r="DI108" s="12"/>
      <c r="DJ108" s="12"/>
      <c r="DK108" s="11"/>
      <c r="DL108" s="11"/>
      <c r="DM108" s="11"/>
      <c r="DN108" s="11"/>
      <c r="DO108" s="11"/>
      <c r="DP108" s="11"/>
      <c r="DQ108" s="11"/>
      <c r="DV108" s="12"/>
      <c r="DW108" s="12"/>
      <c r="DX108" s="12"/>
      <c r="DY108" s="11"/>
      <c r="DZ108" s="11"/>
      <c r="EA108" s="11"/>
      <c r="EB108" s="11"/>
      <c r="EC108" s="11"/>
      <c r="ED108" s="11"/>
      <c r="EE108" s="11"/>
      <c r="EJ108" s="12"/>
      <c r="EK108" s="12"/>
      <c r="EL108" s="12"/>
      <c r="EM108" s="11"/>
      <c r="EN108" s="11"/>
      <c r="EO108" s="11"/>
      <c r="EP108" s="11"/>
      <c r="EQ108" s="11"/>
      <c r="ER108" s="11"/>
      <c r="ES108" s="11"/>
      <c r="EX108" s="12"/>
      <c r="EY108" s="12"/>
      <c r="EZ108" s="12"/>
      <c r="FA108" s="11"/>
      <c r="FB108" s="11"/>
      <c r="FC108" s="11"/>
      <c r="FD108" s="11"/>
      <c r="FE108" s="11"/>
      <c r="FF108" s="11"/>
      <c r="FG108" s="11"/>
      <c r="FL108" s="12"/>
      <c r="FM108" s="12"/>
      <c r="FN108" s="12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N108" s="12"/>
      <c r="GO108" s="12"/>
      <c r="GP108" s="12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I108" s="12"/>
      <c r="HJ108" s="12"/>
      <c r="HK108" s="12"/>
      <c r="HL108" s="11"/>
      <c r="HM108" s="11"/>
      <c r="HN108" s="11"/>
      <c r="HO108" s="11"/>
      <c r="HP108" s="11"/>
      <c r="HQ108" s="11"/>
      <c r="HR108" s="11"/>
      <c r="HW108" s="12"/>
      <c r="HX108" s="12"/>
      <c r="HY108" s="12"/>
    </row>
    <row r="109" spans="2:233" x14ac:dyDescent="0.2">
      <c r="B109" s="8">
        <v>43988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B109" s="12"/>
      <c r="AC109" s="12"/>
      <c r="AD109" s="12"/>
      <c r="AE109" s="11"/>
      <c r="AF109" s="11"/>
      <c r="AG109" s="11"/>
      <c r="AH109" s="11"/>
      <c r="AI109" s="11"/>
      <c r="AJ109" s="11"/>
      <c r="AK109" s="11"/>
      <c r="AP109" s="12"/>
      <c r="AQ109" s="12"/>
      <c r="AR109" s="12"/>
      <c r="AS109" s="11"/>
      <c r="AT109" s="11"/>
      <c r="AU109" s="11"/>
      <c r="AV109" s="11"/>
      <c r="AW109" s="11"/>
      <c r="AX109" s="11"/>
      <c r="AY109" s="11"/>
      <c r="BD109" s="12"/>
      <c r="BE109" s="12"/>
      <c r="BF109" s="12"/>
      <c r="BG109" s="11"/>
      <c r="BH109" s="11"/>
      <c r="BI109" s="11"/>
      <c r="BJ109" s="11"/>
      <c r="BK109" s="11"/>
      <c r="BL109" s="11"/>
      <c r="BM109" s="11"/>
      <c r="BR109" s="12"/>
      <c r="BS109" s="12"/>
      <c r="BT109" s="12"/>
      <c r="BU109" s="11"/>
      <c r="BV109" s="11"/>
      <c r="BW109" s="11"/>
      <c r="BX109" s="11"/>
      <c r="BY109" s="11"/>
      <c r="BZ109" s="11"/>
      <c r="CA109" s="11"/>
      <c r="CF109" s="12"/>
      <c r="CG109" s="12"/>
      <c r="CH109" s="12"/>
      <c r="CI109" s="11"/>
      <c r="CJ109" s="11"/>
      <c r="CK109" s="11"/>
      <c r="CL109" s="11"/>
      <c r="CM109" s="11"/>
      <c r="CN109" s="11"/>
      <c r="CO109" s="11"/>
      <c r="CT109" s="12"/>
      <c r="CU109" s="12"/>
      <c r="CV109" s="12"/>
      <c r="CW109" s="11"/>
      <c r="CX109" s="11"/>
      <c r="CY109" s="11"/>
      <c r="CZ109" s="11"/>
      <c r="DA109" s="11"/>
      <c r="DB109" s="11"/>
      <c r="DC109" s="11"/>
      <c r="DH109" s="12"/>
      <c r="DI109" s="12"/>
      <c r="DJ109" s="12"/>
      <c r="DK109" s="11"/>
      <c r="DL109" s="11"/>
      <c r="DM109" s="11"/>
      <c r="DN109" s="11"/>
      <c r="DO109" s="11"/>
      <c r="DP109" s="11"/>
      <c r="DQ109" s="11"/>
      <c r="DV109" s="12"/>
      <c r="DW109" s="12"/>
      <c r="DX109" s="12"/>
      <c r="DY109" s="11"/>
      <c r="DZ109" s="11"/>
      <c r="EA109" s="11"/>
      <c r="EB109" s="11"/>
      <c r="EC109" s="11"/>
      <c r="ED109" s="11"/>
      <c r="EE109" s="11"/>
      <c r="EJ109" s="12"/>
      <c r="EK109" s="12"/>
      <c r="EL109" s="12"/>
      <c r="EM109" s="11"/>
      <c r="EN109" s="11"/>
      <c r="EO109" s="11"/>
      <c r="EP109" s="11"/>
      <c r="EQ109" s="11"/>
      <c r="ER109" s="11"/>
      <c r="ES109" s="11"/>
      <c r="EX109" s="12"/>
      <c r="EY109" s="12"/>
      <c r="EZ109" s="12"/>
      <c r="FA109" s="11"/>
      <c r="FB109" s="11"/>
      <c r="FC109" s="11"/>
      <c r="FD109" s="11"/>
      <c r="FE109" s="11"/>
      <c r="FF109" s="11"/>
      <c r="FG109" s="11"/>
      <c r="FL109" s="12"/>
      <c r="FM109" s="12"/>
      <c r="FN109" s="12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N109" s="12"/>
      <c r="GO109" s="12"/>
      <c r="GP109" s="12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I109" s="12"/>
      <c r="HJ109" s="12"/>
      <c r="HK109" s="12"/>
      <c r="HL109" s="11"/>
      <c r="HM109" s="11"/>
      <c r="HN109" s="11"/>
      <c r="HO109" s="11"/>
      <c r="HP109" s="11"/>
      <c r="HQ109" s="11"/>
      <c r="HR109" s="11"/>
      <c r="HW109" s="12"/>
      <c r="HX109" s="12"/>
      <c r="HY109" s="12"/>
    </row>
    <row r="110" spans="2:233" x14ac:dyDescent="0.2">
      <c r="B110" s="8">
        <v>43989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B110" s="12"/>
      <c r="AC110" s="12"/>
      <c r="AD110" s="12"/>
      <c r="AE110" s="11"/>
      <c r="AF110" s="11"/>
      <c r="AG110" s="11"/>
      <c r="AH110" s="11"/>
      <c r="AI110" s="11"/>
      <c r="AJ110" s="11"/>
      <c r="AK110" s="11"/>
      <c r="AP110" s="12"/>
      <c r="AQ110" s="12"/>
      <c r="AR110" s="12"/>
      <c r="AS110" s="11"/>
      <c r="AT110" s="11"/>
      <c r="AU110" s="11"/>
      <c r="AV110" s="11"/>
      <c r="AW110" s="11"/>
      <c r="AX110" s="11"/>
      <c r="AY110" s="11"/>
      <c r="BD110" s="12"/>
      <c r="BE110" s="12"/>
      <c r="BF110" s="12"/>
      <c r="BG110" s="11"/>
      <c r="BH110" s="11"/>
      <c r="BI110" s="11"/>
      <c r="BJ110" s="11"/>
      <c r="BK110" s="11"/>
      <c r="BL110" s="11"/>
      <c r="BM110" s="11"/>
      <c r="BR110" s="12"/>
      <c r="BS110" s="12"/>
      <c r="BT110" s="12"/>
      <c r="BU110" s="11"/>
      <c r="BV110" s="11"/>
      <c r="BW110" s="11"/>
      <c r="BX110" s="11"/>
      <c r="BY110" s="11"/>
      <c r="BZ110" s="11"/>
      <c r="CA110" s="11"/>
      <c r="CF110" s="12"/>
      <c r="CG110" s="12"/>
      <c r="CH110" s="12"/>
      <c r="CI110" s="11"/>
      <c r="CJ110" s="11"/>
      <c r="CK110" s="11"/>
      <c r="CL110" s="11"/>
      <c r="CM110" s="11"/>
      <c r="CN110" s="11"/>
      <c r="CO110" s="11"/>
      <c r="CT110" s="12"/>
      <c r="CU110" s="12"/>
      <c r="CV110" s="12"/>
      <c r="CW110" s="11"/>
      <c r="CX110" s="11"/>
      <c r="CY110" s="11"/>
      <c r="CZ110" s="11"/>
      <c r="DA110" s="11"/>
      <c r="DB110" s="11"/>
      <c r="DC110" s="11"/>
      <c r="DH110" s="12"/>
      <c r="DI110" s="12"/>
      <c r="DJ110" s="12"/>
      <c r="DK110" s="11"/>
      <c r="DL110" s="11"/>
      <c r="DM110" s="11"/>
      <c r="DN110" s="11"/>
      <c r="DO110" s="11"/>
      <c r="DP110" s="11"/>
      <c r="DQ110" s="11"/>
      <c r="DV110" s="12"/>
      <c r="DW110" s="12"/>
      <c r="DX110" s="12"/>
      <c r="DY110" s="11"/>
      <c r="DZ110" s="11"/>
      <c r="EA110" s="11"/>
      <c r="EB110" s="11"/>
      <c r="EC110" s="11"/>
      <c r="ED110" s="11"/>
      <c r="EE110" s="11"/>
      <c r="EJ110" s="12"/>
      <c r="EK110" s="12"/>
      <c r="EL110" s="12"/>
      <c r="EM110" s="11"/>
      <c r="EN110" s="11"/>
      <c r="EO110" s="11"/>
      <c r="EP110" s="11"/>
      <c r="EQ110" s="11"/>
      <c r="ER110" s="11"/>
      <c r="ES110" s="11"/>
      <c r="EX110" s="12"/>
      <c r="EY110" s="12"/>
      <c r="EZ110" s="12"/>
      <c r="FA110" s="11"/>
      <c r="FB110" s="11"/>
      <c r="FC110" s="11"/>
      <c r="FD110" s="11"/>
      <c r="FE110" s="11"/>
      <c r="FF110" s="11"/>
      <c r="FG110" s="11"/>
      <c r="FL110" s="12"/>
      <c r="FM110" s="12"/>
      <c r="FN110" s="12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N110" s="12"/>
      <c r="GO110" s="12"/>
      <c r="GP110" s="12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I110" s="12"/>
      <c r="HJ110" s="12"/>
      <c r="HK110" s="12"/>
      <c r="HL110" s="11"/>
      <c r="HM110" s="11"/>
      <c r="HN110" s="11"/>
      <c r="HO110" s="11"/>
      <c r="HP110" s="11"/>
      <c r="HQ110" s="11"/>
      <c r="HR110" s="11"/>
      <c r="HW110" s="12"/>
      <c r="HX110" s="12"/>
      <c r="HY110" s="12"/>
    </row>
    <row r="111" spans="2:233" x14ac:dyDescent="0.2">
      <c r="B111" s="8">
        <v>43990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B111" s="12"/>
      <c r="AC111" s="12"/>
      <c r="AD111" s="12"/>
      <c r="AE111" s="11"/>
      <c r="AF111" s="11"/>
      <c r="AG111" s="11"/>
      <c r="AH111" s="11"/>
      <c r="AI111" s="11"/>
      <c r="AJ111" s="11"/>
      <c r="AK111" s="11"/>
      <c r="AP111" s="12"/>
      <c r="AQ111" s="12"/>
      <c r="AR111" s="12"/>
      <c r="AS111" s="11"/>
      <c r="AT111" s="11"/>
      <c r="AU111" s="11"/>
      <c r="AV111" s="11"/>
      <c r="AW111" s="11"/>
      <c r="AX111" s="11"/>
      <c r="AY111" s="11"/>
      <c r="BD111" s="12"/>
      <c r="BE111" s="12"/>
      <c r="BF111" s="12"/>
      <c r="BG111" s="11"/>
      <c r="BH111" s="11"/>
      <c r="BI111" s="11"/>
      <c r="BJ111" s="11"/>
      <c r="BK111" s="11"/>
      <c r="BL111" s="11"/>
      <c r="BM111" s="11"/>
      <c r="BR111" s="12"/>
      <c r="BS111" s="12"/>
      <c r="BT111" s="12"/>
      <c r="BU111" s="11"/>
      <c r="BV111" s="11"/>
      <c r="BW111" s="11"/>
      <c r="BX111" s="11"/>
      <c r="BY111" s="11"/>
      <c r="BZ111" s="11"/>
      <c r="CA111" s="11"/>
      <c r="CF111" s="12"/>
      <c r="CG111" s="12"/>
      <c r="CH111" s="12"/>
      <c r="CI111" s="11"/>
      <c r="CJ111" s="11"/>
      <c r="CK111" s="11"/>
      <c r="CL111" s="11"/>
      <c r="CM111" s="11"/>
      <c r="CN111" s="11"/>
      <c r="CO111" s="11"/>
      <c r="CT111" s="12"/>
      <c r="CU111" s="12"/>
      <c r="CV111" s="12"/>
      <c r="CW111" s="11"/>
      <c r="CX111" s="11"/>
      <c r="CY111" s="11"/>
      <c r="CZ111" s="11"/>
      <c r="DA111" s="11"/>
      <c r="DB111" s="11"/>
      <c r="DC111" s="11"/>
      <c r="DH111" s="12"/>
      <c r="DI111" s="12"/>
      <c r="DJ111" s="12"/>
      <c r="DK111" s="11"/>
      <c r="DL111" s="11"/>
      <c r="DM111" s="11"/>
      <c r="DN111" s="11"/>
      <c r="DO111" s="11"/>
      <c r="DP111" s="11"/>
      <c r="DQ111" s="11"/>
      <c r="DV111" s="12"/>
      <c r="DW111" s="12"/>
      <c r="DX111" s="12"/>
      <c r="DY111" s="11"/>
      <c r="DZ111" s="11"/>
      <c r="EA111" s="11"/>
      <c r="EB111" s="11"/>
      <c r="EC111" s="11"/>
      <c r="ED111" s="11"/>
      <c r="EE111" s="11"/>
      <c r="EJ111" s="12"/>
      <c r="EK111" s="12"/>
      <c r="EL111" s="12"/>
      <c r="EM111" s="11"/>
      <c r="EN111" s="11"/>
      <c r="EO111" s="11"/>
      <c r="EP111" s="11"/>
      <c r="EQ111" s="11"/>
      <c r="ER111" s="11"/>
      <c r="ES111" s="11"/>
      <c r="EX111" s="12"/>
      <c r="EY111" s="12"/>
      <c r="EZ111" s="12"/>
      <c r="FA111" s="11"/>
      <c r="FB111" s="11"/>
      <c r="FC111" s="11"/>
      <c r="FD111" s="11"/>
      <c r="FE111" s="11"/>
      <c r="FF111" s="11"/>
      <c r="FG111" s="11"/>
      <c r="FL111" s="12"/>
      <c r="FM111" s="12"/>
      <c r="FN111" s="12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N111" s="12"/>
      <c r="GO111" s="12"/>
      <c r="GP111" s="12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I111" s="12"/>
      <c r="HJ111" s="12"/>
      <c r="HK111" s="12"/>
      <c r="HL111" s="11"/>
      <c r="HM111" s="11"/>
      <c r="HN111" s="11"/>
      <c r="HO111" s="11"/>
      <c r="HP111" s="11"/>
      <c r="HQ111" s="11"/>
      <c r="HR111" s="11"/>
      <c r="HW111" s="12"/>
      <c r="HX111" s="12"/>
      <c r="HY111" s="12"/>
    </row>
    <row r="112" spans="2:233" x14ac:dyDescent="0.2">
      <c r="B112" s="8">
        <v>43991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B112" s="12"/>
      <c r="AC112" s="12"/>
      <c r="AD112" s="12"/>
      <c r="AE112" s="11"/>
      <c r="AF112" s="11"/>
      <c r="AG112" s="11"/>
      <c r="AH112" s="11"/>
      <c r="AI112" s="11"/>
      <c r="AJ112" s="11"/>
      <c r="AK112" s="11"/>
      <c r="AP112" s="12"/>
      <c r="AQ112" s="12"/>
      <c r="AR112" s="12"/>
      <c r="AS112" s="11"/>
      <c r="AT112" s="11"/>
      <c r="AU112" s="11"/>
      <c r="AV112" s="11"/>
      <c r="AW112" s="11"/>
      <c r="AX112" s="11"/>
      <c r="AY112" s="11"/>
      <c r="BD112" s="12"/>
      <c r="BE112" s="12"/>
      <c r="BF112" s="12"/>
      <c r="BG112" s="11"/>
      <c r="BH112" s="11"/>
      <c r="BI112" s="11"/>
      <c r="BJ112" s="11"/>
      <c r="BK112" s="11"/>
      <c r="BL112" s="11"/>
      <c r="BM112" s="11"/>
      <c r="BR112" s="12"/>
      <c r="BS112" s="12"/>
      <c r="BT112" s="12"/>
      <c r="BU112" s="11"/>
      <c r="BV112" s="11"/>
      <c r="BW112" s="11"/>
      <c r="BX112" s="11"/>
      <c r="BY112" s="11"/>
      <c r="BZ112" s="11"/>
      <c r="CA112" s="11"/>
      <c r="CF112" s="12"/>
      <c r="CG112" s="12"/>
      <c r="CH112" s="12"/>
      <c r="CI112" s="11"/>
      <c r="CJ112" s="11"/>
      <c r="CK112" s="11"/>
      <c r="CL112" s="11"/>
      <c r="CM112" s="11"/>
      <c r="CN112" s="11"/>
      <c r="CO112" s="11"/>
      <c r="CT112" s="12"/>
      <c r="CU112" s="12"/>
      <c r="CV112" s="12"/>
      <c r="CW112" s="11"/>
      <c r="CX112" s="11"/>
      <c r="CY112" s="11"/>
      <c r="CZ112" s="11"/>
      <c r="DA112" s="11"/>
      <c r="DB112" s="11"/>
      <c r="DC112" s="11"/>
      <c r="DH112" s="12"/>
      <c r="DI112" s="12"/>
      <c r="DJ112" s="12"/>
      <c r="DK112" s="11"/>
      <c r="DL112" s="11"/>
      <c r="DM112" s="11"/>
      <c r="DN112" s="11"/>
      <c r="DO112" s="11"/>
      <c r="DP112" s="11"/>
      <c r="DQ112" s="11"/>
      <c r="DV112" s="12"/>
      <c r="DW112" s="12"/>
      <c r="DX112" s="12"/>
      <c r="DY112" s="11"/>
      <c r="DZ112" s="11"/>
      <c r="EA112" s="11"/>
      <c r="EB112" s="11"/>
      <c r="EC112" s="11"/>
      <c r="ED112" s="11"/>
      <c r="EE112" s="11"/>
      <c r="EJ112" s="12"/>
      <c r="EK112" s="12"/>
      <c r="EL112" s="12"/>
      <c r="EM112" s="11"/>
      <c r="EN112" s="11"/>
      <c r="EO112" s="11"/>
      <c r="EP112" s="11"/>
      <c r="EQ112" s="11"/>
      <c r="ER112" s="11"/>
      <c r="ES112" s="11"/>
      <c r="EX112" s="12"/>
      <c r="EY112" s="12"/>
      <c r="EZ112" s="12"/>
      <c r="FA112" s="11"/>
      <c r="FB112" s="11"/>
      <c r="FC112" s="11"/>
      <c r="FD112" s="11"/>
      <c r="FE112" s="11"/>
      <c r="FF112" s="11"/>
      <c r="FG112" s="11"/>
      <c r="FL112" s="12"/>
      <c r="FM112" s="12"/>
      <c r="FN112" s="12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N112" s="12"/>
      <c r="GO112" s="12"/>
      <c r="GP112" s="12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I112" s="12"/>
      <c r="HJ112" s="12"/>
      <c r="HK112" s="12"/>
      <c r="HL112" s="11"/>
      <c r="HM112" s="11"/>
      <c r="HN112" s="11"/>
      <c r="HO112" s="11"/>
      <c r="HP112" s="11"/>
      <c r="HQ112" s="11"/>
      <c r="HR112" s="11"/>
      <c r="HW112" s="12"/>
      <c r="HX112" s="12"/>
      <c r="HY112" s="12"/>
    </row>
    <row r="113" spans="2:233" x14ac:dyDescent="0.2">
      <c r="B113" s="8">
        <v>43992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B113" s="12"/>
      <c r="AC113" s="12"/>
      <c r="AD113" s="12"/>
      <c r="AE113" s="11"/>
      <c r="AF113" s="11"/>
      <c r="AG113" s="11"/>
      <c r="AH113" s="11"/>
      <c r="AI113" s="11"/>
      <c r="AJ113" s="11"/>
      <c r="AK113" s="11"/>
      <c r="AP113" s="12"/>
      <c r="AQ113" s="12"/>
      <c r="AR113" s="12"/>
      <c r="AS113" s="11"/>
      <c r="AT113" s="11"/>
      <c r="AU113" s="11"/>
      <c r="AV113" s="11"/>
      <c r="AW113" s="11"/>
      <c r="AX113" s="11"/>
      <c r="AY113" s="11"/>
      <c r="BD113" s="12"/>
      <c r="BE113" s="12"/>
      <c r="BF113" s="12"/>
      <c r="BG113" s="11"/>
      <c r="BH113" s="11"/>
      <c r="BI113" s="11"/>
      <c r="BJ113" s="11"/>
      <c r="BK113" s="11"/>
      <c r="BL113" s="11"/>
      <c r="BM113" s="11"/>
      <c r="BR113" s="12"/>
      <c r="BS113" s="12"/>
      <c r="BT113" s="12"/>
      <c r="BU113" s="11"/>
      <c r="BV113" s="11"/>
      <c r="BW113" s="11"/>
      <c r="BX113" s="11"/>
      <c r="BY113" s="11"/>
      <c r="BZ113" s="11"/>
      <c r="CA113" s="11"/>
      <c r="CF113" s="12"/>
      <c r="CG113" s="12"/>
      <c r="CH113" s="12"/>
      <c r="CI113" s="11"/>
      <c r="CJ113" s="11"/>
      <c r="CK113" s="11"/>
      <c r="CL113" s="11"/>
      <c r="CM113" s="11"/>
      <c r="CN113" s="11"/>
      <c r="CO113" s="11"/>
      <c r="CT113" s="12"/>
      <c r="CU113" s="12"/>
      <c r="CV113" s="12"/>
      <c r="CW113" s="11"/>
      <c r="CX113" s="11"/>
      <c r="CY113" s="11"/>
      <c r="CZ113" s="11"/>
      <c r="DA113" s="11"/>
      <c r="DB113" s="11"/>
      <c r="DC113" s="11"/>
      <c r="DH113" s="12"/>
      <c r="DI113" s="12"/>
      <c r="DJ113" s="12"/>
      <c r="DK113" s="11"/>
      <c r="DL113" s="11"/>
      <c r="DM113" s="11"/>
      <c r="DN113" s="11"/>
      <c r="DO113" s="11"/>
      <c r="DP113" s="11"/>
      <c r="DQ113" s="11"/>
      <c r="DV113" s="12"/>
      <c r="DW113" s="12"/>
      <c r="DX113" s="12"/>
      <c r="DY113" s="11"/>
      <c r="DZ113" s="11"/>
      <c r="EA113" s="11"/>
      <c r="EB113" s="11"/>
      <c r="EC113" s="11"/>
      <c r="ED113" s="11"/>
      <c r="EE113" s="11"/>
      <c r="EJ113" s="12"/>
      <c r="EK113" s="12"/>
      <c r="EL113" s="12"/>
      <c r="EM113" s="11"/>
      <c r="EN113" s="11"/>
      <c r="EO113" s="11"/>
      <c r="EP113" s="11"/>
      <c r="EQ113" s="11"/>
      <c r="ER113" s="11"/>
      <c r="ES113" s="11"/>
      <c r="EX113" s="12"/>
      <c r="EY113" s="12"/>
      <c r="EZ113" s="12"/>
      <c r="FA113" s="11"/>
      <c r="FB113" s="11"/>
      <c r="FC113" s="11"/>
      <c r="FD113" s="11"/>
      <c r="FE113" s="11"/>
      <c r="FF113" s="11"/>
      <c r="FG113" s="11"/>
      <c r="FL113" s="12"/>
      <c r="FM113" s="12"/>
      <c r="FN113" s="12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N113" s="12"/>
      <c r="GO113" s="12"/>
      <c r="GP113" s="12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I113" s="12"/>
      <c r="HJ113" s="12"/>
      <c r="HK113" s="12"/>
      <c r="HL113" s="11"/>
      <c r="HM113" s="11"/>
      <c r="HN113" s="11"/>
      <c r="HO113" s="11"/>
      <c r="HP113" s="11"/>
      <c r="HQ113" s="11"/>
      <c r="HR113" s="11"/>
      <c r="HW113" s="12"/>
      <c r="HX113" s="12"/>
      <c r="HY113" s="12"/>
    </row>
    <row r="114" spans="2:233" x14ac:dyDescent="0.2">
      <c r="B114" s="8">
        <v>43993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B114" s="12"/>
      <c r="AC114" s="12"/>
      <c r="AD114" s="12"/>
      <c r="AE114" s="11"/>
      <c r="AF114" s="11"/>
      <c r="AG114" s="11"/>
      <c r="AH114" s="11"/>
      <c r="AI114" s="11"/>
      <c r="AJ114" s="11"/>
      <c r="AK114" s="11"/>
      <c r="AP114" s="12"/>
      <c r="AQ114" s="12"/>
      <c r="AR114" s="12"/>
      <c r="AS114" s="11"/>
      <c r="AT114" s="11"/>
      <c r="AU114" s="11"/>
      <c r="AV114" s="11"/>
      <c r="AW114" s="11"/>
      <c r="AX114" s="11"/>
      <c r="AY114" s="11"/>
      <c r="BD114" s="12"/>
      <c r="BE114" s="12"/>
      <c r="BF114" s="12"/>
      <c r="BG114" s="11"/>
      <c r="BH114" s="11"/>
      <c r="BI114" s="11"/>
      <c r="BJ114" s="11"/>
      <c r="BK114" s="11"/>
      <c r="BL114" s="11"/>
      <c r="BM114" s="11"/>
      <c r="BR114" s="12"/>
      <c r="BS114" s="12"/>
      <c r="BT114" s="12"/>
      <c r="BU114" s="11"/>
      <c r="BV114" s="11"/>
      <c r="BW114" s="11"/>
      <c r="BX114" s="11"/>
      <c r="BY114" s="11"/>
      <c r="BZ114" s="11"/>
      <c r="CA114" s="11"/>
      <c r="CF114" s="12"/>
      <c r="CG114" s="12"/>
      <c r="CH114" s="12"/>
      <c r="CI114" s="11"/>
      <c r="CJ114" s="11"/>
      <c r="CK114" s="11"/>
      <c r="CL114" s="11"/>
      <c r="CM114" s="11"/>
      <c r="CN114" s="11"/>
      <c r="CO114" s="11"/>
      <c r="CT114" s="12"/>
      <c r="CU114" s="12"/>
      <c r="CV114" s="12"/>
      <c r="CW114" s="11"/>
      <c r="CX114" s="11"/>
      <c r="CY114" s="11"/>
      <c r="CZ114" s="11"/>
      <c r="DA114" s="11"/>
      <c r="DB114" s="11"/>
      <c r="DC114" s="11"/>
      <c r="DH114" s="12"/>
      <c r="DI114" s="12"/>
      <c r="DJ114" s="12"/>
      <c r="DK114" s="11"/>
      <c r="DL114" s="11"/>
      <c r="DM114" s="11"/>
      <c r="DN114" s="11"/>
      <c r="DO114" s="11"/>
      <c r="DP114" s="11"/>
      <c r="DQ114" s="11"/>
      <c r="DV114" s="12"/>
      <c r="DW114" s="12"/>
      <c r="DX114" s="12"/>
      <c r="DY114" s="11"/>
      <c r="DZ114" s="11"/>
      <c r="EA114" s="11"/>
      <c r="EB114" s="11"/>
      <c r="EC114" s="11"/>
      <c r="ED114" s="11"/>
      <c r="EE114" s="11"/>
      <c r="EJ114" s="12"/>
      <c r="EK114" s="12"/>
      <c r="EL114" s="12"/>
      <c r="EM114" s="11"/>
      <c r="EN114" s="11"/>
      <c r="EO114" s="11"/>
      <c r="EP114" s="11"/>
      <c r="EQ114" s="11"/>
      <c r="ER114" s="11"/>
      <c r="ES114" s="11"/>
      <c r="EX114" s="12"/>
      <c r="EY114" s="12"/>
      <c r="EZ114" s="12"/>
      <c r="FA114" s="11"/>
      <c r="FB114" s="11"/>
      <c r="FC114" s="11"/>
      <c r="FD114" s="11"/>
      <c r="FE114" s="11"/>
      <c r="FF114" s="11"/>
      <c r="FG114" s="11"/>
      <c r="FL114" s="12"/>
      <c r="FM114" s="12"/>
      <c r="FN114" s="12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N114" s="12"/>
      <c r="GO114" s="12"/>
      <c r="GP114" s="12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I114" s="12"/>
      <c r="HJ114" s="12"/>
      <c r="HK114" s="12"/>
      <c r="HL114" s="11"/>
      <c r="HM114" s="11"/>
      <c r="HN114" s="11"/>
      <c r="HO114" s="11"/>
      <c r="HP114" s="11"/>
      <c r="HQ114" s="11"/>
      <c r="HR114" s="11"/>
      <c r="HW114" s="12"/>
      <c r="HX114" s="12"/>
      <c r="HY114" s="12"/>
    </row>
    <row r="115" spans="2:233" x14ac:dyDescent="0.2">
      <c r="B115" s="8">
        <v>43994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P115" s="12"/>
      <c r="AQ115" s="12"/>
      <c r="AR115" s="12"/>
      <c r="AS115" s="11"/>
      <c r="AT115" s="11"/>
      <c r="AU115" s="11"/>
      <c r="AV115" s="11"/>
      <c r="AW115" s="11"/>
      <c r="AX115" s="11"/>
      <c r="AY115" s="11"/>
      <c r="BD115" s="12"/>
      <c r="BE115" s="12"/>
      <c r="BF115" s="12"/>
      <c r="BG115" s="11"/>
      <c r="BH115" s="11"/>
      <c r="BI115" s="11"/>
      <c r="BJ115" s="11"/>
      <c r="BK115" s="11"/>
      <c r="BL115" s="11"/>
      <c r="BM115" s="11"/>
      <c r="BR115" s="12"/>
      <c r="BS115" s="12"/>
      <c r="BT115" s="12"/>
      <c r="BU115" s="11"/>
      <c r="BV115" s="11"/>
      <c r="BW115" s="11"/>
      <c r="BX115" s="11"/>
      <c r="BY115" s="11"/>
      <c r="BZ115" s="11"/>
      <c r="CA115" s="11"/>
      <c r="CF115" s="12"/>
      <c r="CG115" s="12"/>
      <c r="CH115" s="12"/>
      <c r="CI115" s="11"/>
      <c r="CJ115" s="11"/>
      <c r="CK115" s="11"/>
      <c r="CL115" s="11"/>
      <c r="CM115" s="11"/>
      <c r="CN115" s="11"/>
      <c r="CO115" s="11"/>
      <c r="CT115" s="12"/>
      <c r="CU115" s="12"/>
      <c r="CV115" s="12"/>
      <c r="CW115" s="11"/>
      <c r="CX115" s="11"/>
      <c r="CY115" s="11"/>
      <c r="CZ115" s="11"/>
      <c r="DA115" s="11"/>
      <c r="DB115" s="11"/>
      <c r="DC115" s="11"/>
      <c r="DH115" s="12"/>
      <c r="DI115" s="12"/>
      <c r="DJ115" s="12"/>
      <c r="DK115" s="11"/>
      <c r="DL115" s="11"/>
      <c r="DM115" s="11"/>
      <c r="DN115" s="11"/>
      <c r="DO115" s="11"/>
      <c r="DP115" s="11"/>
      <c r="DQ115" s="11"/>
      <c r="DV115" s="12"/>
      <c r="DW115" s="12"/>
      <c r="DX115" s="12"/>
      <c r="DY115" s="11"/>
      <c r="DZ115" s="11"/>
      <c r="EA115" s="11"/>
      <c r="EB115" s="11"/>
      <c r="EC115" s="11"/>
      <c r="ED115" s="11"/>
      <c r="EE115" s="11"/>
      <c r="EJ115" s="12"/>
      <c r="EK115" s="12"/>
      <c r="EL115" s="12"/>
      <c r="EM115" s="11"/>
      <c r="EN115" s="11"/>
      <c r="EO115" s="11"/>
      <c r="EP115" s="11"/>
      <c r="EQ115" s="11"/>
      <c r="ER115" s="11"/>
      <c r="ES115" s="11"/>
      <c r="EX115" s="12"/>
      <c r="EY115" s="12"/>
      <c r="EZ115" s="12"/>
      <c r="FA115" s="11"/>
      <c r="FB115" s="11"/>
      <c r="FC115" s="11"/>
      <c r="FD115" s="11"/>
      <c r="FE115" s="11"/>
      <c r="FF115" s="11"/>
      <c r="FG115" s="11"/>
      <c r="FL115" s="12"/>
      <c r="FM115" s="12"/>
      <c r="FN115" s="12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N115" s="12"/>
      <c r="GO115" s="12"/>
      <c r="GP115" s="12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I115" s="12"/>
      <c r="HJ115" s="12"/>
      <c r="HK115" s="12"/>
      <c r="HL115" s="11"/>
      <c r="HM115" s="11"/>
      <c r="HN115" s="11"/>
      <c r="HO115" s="11"/>
      <c r="HP115" s="11"/>
      <c r="HQ115" s="11"/>
      <c r="HR115" s="11"/>
      <c r="HW115" s="12"/>
      <c r="HX115" s="12"/>
      <c r="HY115" s="12"/>
    </row>
    <row r="116" spans="2:233" x14ac:dyDescent="0.2">
      <c r="B116" s="8">
        <v>43995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B116" s="12"/>
      <c r="AC116" s="12"/>
      <c r="AD116" s="12"/>
      <c r="AE116" s="11"/>
      <c r="AF116" s="11"/>
      <c r="AG116" s="11"/>
      <c r="AH116" s="11"/>
      <c r="AI116" s="11"/>
      <c r="AJ116" s="11"/>
      <c r="AK116" s="11"/>
      <c r="AP116" s="12"/>
      <c r="AQ116" s="12"/>
      <c r="AR116" s="12"/>
      <c r="AS116" s="11"/>
      <c r="AT116" s="11"/>
      <c r="AU116" s="11"/>
      <c r="AV116" s="11"/>
      <c r="AW116" s="11"/>
      <c r="AX116" s="11"/>
      <c r="AY116" s="11"/>
      <c r="BD116" s="12"/>
      <c r="BE116" s="12"/>
      <c r="BF116" s="12"/>
      <c r="BG116" s="11"/>
      <c r="BH116" s="11"/>
      <c r="BI116" s="11"/>
      <c r="BJ116" s="11"/>
      <c r="BK116" s="11"/>
      <c r="BL116" s="11"/>
      <c r="BM116" s="11"/>
      <c r="BR116" s="12"/>
      <c r="BS116" s="12"/>
      <c r="BT116" s="12"/>
      <c r="BU116" s="11"/>
      <c r="BV116" s="11"/>
      <c r="BW116" s="11"/>
      <c r="BX116" s="11"/>
      <c r="BY116" s="11"/>
      <c r="BZ116" s="11"/>
      <c r="CA116" s="11"/>
      <c r="CF116" s="12"/>
      <c r="CG116" s="12"/>
      <c r="CH116" s="12"/>
      <c r="CI116" s="11"/>
      <c r="CJ116" s="11"/>
      <c r="CK116" s="11"/>
      <c r="CL116" s="11"/>
      <c r="CM116" s="11"/>
      <c r="CN116" s="11"/>
      <c r="CO116" s="11"/>
      <c r="CT116" s="12"/>
      <c r="CU116" s="12"/>
      <c r="CV116" s="12"/>
      <c r="CW116" s="11"/>
      <c r="CX116" s="11"/>
      <c r="CY116" s="11"/>
      <c r="CZ116" s="11"/>
      <c r="DA116" s="11"/>
      <c r="DB116" s="11"/>
      <c r="DC116" s="11"/>
      <c r="DH116" s="12"/>
      <c r="DI116" s="12"/>
      <c r="DJ116" s="12"/>
      <c r="DK116" s="11"/>
      <c r="DL116" s="11"/>
      <c r="DM116" s="11"/>
      <c r="DN116" s="11"/>
      <c r="DO116" s="11"/>
      <c r="DP116" s="11"/>
      <c r="DQ116" s="11"/>
      <c r="DV116" s="12"/>
      <c r="DW116" s="12"/>
      <c r="DX116" s="12"/>
      <c r="DY116" s="11"/>
      <c r="DZ116" s="11"/>
      <c r="EA116" s="11"/>
      <c r="EB116" s="11"/>
      <c r="EC116" s="11"/>
      <c r="ED116" s="11"/>
      <c r="EE116" s="11"/>
      <c r="EJ116" s="12"/>
      <c r="EK116" s="12"/>
      <c r="EL116" s="12"/>
      <c r="EM116" s="11"/>
      <c r="EN116" s="11"/>
      <c r="EO116" s="11"/>
      <c r="EP116" s="11"/>
      <c r="EQ116" s="11"/>
      <c r="ER116" s="11"/>
      <c r="ES116" s="11"/>
      <c r="EX116" s="12"/>
      <c r="EY116" s="12"/>
      <c r="EZ116" s="12"/>
      <c r="FA116" s="11"/>
      <c r="FB116" s="11"/>
      <c r="FC116" s="11"/>
      <c r="FD116" s="11"/>
      <c r="FE116" s="11"/>
      <c r="FF116" s="11"/>
      <c r="FG116" s="11"/>
      <c r="FL116" s="12"/>
      <c r="FM116" s="12"/>
      <c r="FN116" s="12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N116" s="12"/>
      <c r="GO116" s="12"/>
      <c r="GP116" s="12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I116" s="12"/>
      <c r="HJ116" s="12"/>
      <c r="HK116" s="12"/>
      <c r="HL116" s="11"/>
      <c r="HM116" s="11"/>
      <c r="HN116" s="11"/>
      <c r="HO116" s="11"/>
      <c r="HP116" s="11"/>
      <c r="HQ116" s="11"/>
      <c r="HR116" s="11"/>
      <c r="HW116" s="12"/>
      <c r="HX116" s="12"/>
      <c r="HY116" s="12"/>
    </row>
    <row r="117" spans="2:233" x14ac:dyDescent="0.2">
      <c r="B117" s="8">
        <v>43996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B117" s="12"/>
      <c r="AC117" s="12"/>
      <c r="AD117" s="12"/>
      <c r="AE117" s="11"/>
      <c r="AF117" s="11"/>
      <c r="AG117" s="11"/>
      <c r="AH117" s="11"/>
      <c r="AI117" s="11"/>
      <c r="AJ117" s="11"/>
      <c r="AK117" s="11"/>
      <c r="AP117" s="12"/>
      <c r="AQ117" s="12"/>
      <c r="AR117" s="12"/>
      <c r="AS117" s="11"/>
      <c r="AT117" s="11"/>
      <c r="AU117" s="11"/>
      <c r="AV117" s="11"/>
      <c r="AW117" s="11"/>
      <c r="AX117" s="11"/>
      <c r="AY117" s="11"/>
      <c r="BD117" s="12"/>
      <c r="BE117" s="12"/>
      <c r="BF117" s="12"/>
      <c r="BG117" s="11"/>
      <c r="BH117" s="11"/>
      <c r="BI117" s="11"/>
      <c r="BJ117" s="11"/>
      <c r="BK117" s="11"/>
      <c r="BL117" s="11"/>
      <c r="BM117" s="11"/>
      <c r="BR117" s="12"/>
      <c r="BS117" s="12"/>
      <c r="BT117" s="12"/>
      <c r="BU117" s="11"/>
      <c r="BV117" s="11"/>
      <c r="BW117" s="11"/>
      <c r="BX117" s="11"/>
      <c r="BY117" s="11"/>
      <c r="BZ117" s="11"/>
      <c r="CA117" s="11"/>
      <c r="CF117" s="12"/>
      <c r="CG117" s="12"/>
      <c r="CH117" s="12"/>
      <c r="CI117" s="11"/>
      <c r="CJ117" s="11"/>
      <c r="CK117" s="11"/>
      <c r="CL117" s="11"/>
      <c r="CM117" s="11"/>
      <c r="CN117" s="11"/>
      <c r="CO117" s="11"/>
      <c r="CT117" s="12"/>
      <c r="CU117" s="12"/>
      <c r="CV117" s="12"/>
      <c r="CW117" s="11"/>
      <c r="CX117" s="11"/>
      <c r="CY117" s="11"/>
      <c r="CZ117" s="11"/>
      <c r="DA117" s="11"/>
      <c r="DB117" s="11"/>
      <c r="DC117" s="11"/>
      <c r="DH117" s="12"/>
      <c r="DI117" s="12"/>
      <c r="DJ117" s="12"/>
      <c r="DK117" s="11"/>
      <c r="DL117" s="11"/>
      <c r="DM117" s="11"/>
      <c r="DN117" s="11"/>
      <c r="DO117" s="11"/>
      <c r="DP117" s="11"/>
      <c r="DQ117" s="11"/>
      <c r="DV117" s="12"/>
      <c r="DW117" s="12"/>
      <c r="DX117" s="12"/>
      <c r="DY117" s="11"/>
      <c r="DZ117" s="11"/>
      <c r="EA117" s="11"/>
      <c r="EB117" s="11"/>
      <c r="EC117" s="11"/>
      <c r="ED117" s="11"/>
      <c r="EE117" s="11"/>
      <c r="EJ117" s="12"/>
      <c r="EK117" s="12"/>
      <c r="EL117" s="12"/>
      <c r="EM117" s="11"/>
      <c r="EN117" s="11"/>
      <c r="EO117" s="11"/>
      <c r="EP117" s="11"/>
      <c r="EQ117" s="11"/>
      <c r="ER117" s="11"/>
      <c r="ES117" s="11"/>
      <c r="EX117" s="12"/>
      <c r="EY117" s="12"/>
      <c r="EZ117" s="12"/>
      <c r="FA117" s="11"/>
      <c r="FB117" s="11"/>
      <c r="FC117" s="11"/>
      <c r="FD117" s="11"/>
      <c r="FE117" s="11"/>
      <c r="FF117" s="11"/>
      <c r="FG117" s="11"/>
      <c r="FL117" s="12"/>
      <c r="FM117" s="12"/>
      <c r="FN117" s="12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N117" s="12"/>
      <c r="GO117" s="12"/>
      <c r="GP117" s="12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I117" s="12"/>
      <c r="HJ117" s="12"/>
      <c r="HK117" s="12"/>
      <c r="HL117" s="11"/>
      <c r="HM117" s="11"/>
      <c r="HN117" s="11"/>
      <c r="HO117" s="11"/>
      <c r="HP117" s="11"/>
      <c r="HQ117" s="11"/>
      <c r="HR117" s="11"/>
      <c r="HW117" s="12"/>
      <c r="HX117" s="12"/>
      <c r="HY117" s="12"/>
    </row>
    <row r="118" spans="2:233" x14ac:dyDescent="0.2">
      <c r="B118" s="8">
        <v>43997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B118" s="12"/>
      <c r="AC118" s="12"/>
      <c r="AD118" s="12"/>
      <c r="AE118" s="11"/>
      <c r="AF118" s="11"/>
      <c r="AG118" s="11"/>
      <c r="AH118" s="11"/>
      <c r="AI118" s="11"/>
      <c r="AJ118" s="11"/>
      <c r="AK118" s="11"/>
      <c r="AP118" s="12"/>
      <c r="AQ118" s="12"/>
      <c r="AR118" s="12"/>
      <c r="AS118" s="11"/>
      <c r="AT118" s="11"/>
      <c r="AU118" s="11"/>
      <c r="AV118" s="11"/>
      <c r="AW118" s="11"/>
      <c r="AX118" s="11"/>
      <c r="AY118" s="11"/>
      <c r="BD118" s="12"/>
      <c r="BE118" s="12"/>
      <c r="BF118" s="12"/>
      <c r="BG118" s="11"/>
      <c r="BH118" s="11"/>
      <c r="BI118" s="11"/>
      <c r="BJ118" s="11"/>
      <c r="BK118" s="11"/>
      <c r="BL118" s="11"/>
      <c r="BM118" s="11"/>
      <c r="BR118" s="12"/>
      <c r="BS118" s="12"/>
      <c r="BT118" s="12"/>
      <c r="BU118" s="11"/>
      <c r="BV118" s="11"/>
      <c r="BW118" s="11"/>
      <c r="BX118" s="11"/>
      <c r="BY118" s="11"/>
      <c r="BZ118" s="11"/>
      <c r="CA118" s="11"/>
      <c r="CF118" s="12"/>
      <c r="CG118" s="12"/>
      <c r="CH118" s="12"/>
      <c r="CI118" s="11"/>
      <c r="CJ118" s="11"/>
      <c r="CK118" s="11"/>
      <c r="CL118" s="11"/>
      <c r="CM118" s="11"/>
      <c r="CN118" s="11"/>
      <c r="CO118" s="11"/>
      <c r="CT118" s="12"/>
      <c r="CU118" s="12"/>
      <c r="CV118" s="12"/>
      <c r="CW118" s="11"/>
      <c r="CX118" s="11"/>
      <c r="CY118" s="11"/>
      <c r="CZ118" s="11"/>
      <c r="DA118" s="11"/>
      <c r="DB118" s="11"/>
      <c r="DC118" s="11"/>
      <c r="DH118" s="12"/>
      <c r="DI118" s="12"/>
      <c r="DJ118" s="12"/>
      <c r="DK118" s="11"/>
      <c r="DL118" s="11"/>
      <c r="DM118" s="11"/>
      <c r="DN118" s="11"/>
      <c r="DO118" s="11"/>
      <c r="DP118" s="11"/>
      <c r="DQ118" s="11"/>
      <c r="DV118" s="12"/>
      <c r="DW118" s="12"/>
      <c r="DX118" s="12"/>
      <c r="DY118" s="11"/>
      <c r="DZ118" s="11"/>
      <c r="EA118" s="11"/>
      <c r="EB118" s="11"/>
      <c r="EC118" s="11"/>
      <c r="ED118" s="11"/>
      <c r="EE118" s="11"/>
      <c r="EJ118" s="12"/>
      <c r="EK118" s="12"/>
      <c r="EL118" s="12"/>
      <c r="EM118" s="11"/>
      <c r="EN118" s="11"/>
      <c r="EO118" s="11"/>
      <c r="EP118" s="11"/>
      <c r="EQ118" s="11"/>
      <c r="ER118" s="11"/>
      <c r="ES118" s="11"/>
      <c r="EX118" s="12"/>
      <c r="EY118" s="12"/>
      <c r="EZ118" s="12"/>
      <c r="FA118" s="11"/>
      <c r="FB118" s="11"/>
      <c r="FC118" s="11"/>
      <c r="FD118" s="11"/>
      <c r="FE118" s="11"/>
      <c r="FF118" s="11"/>
      <c r="FG118" s="11"/>
      <c r="FL118" s="12"/>
      <c r="FM118" s="12"/>
      <c r="FN118" s="12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N118" s="12"/>
      <c r="GO118" s="12"/>
      <c r="GP118" s="12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I118" s="12"/>
      <c r="HJ118" s="12"/>
      <c r="HK118" s="12"/>
      <c r="HL118" s="11"/>
      <c r="HM118" s="11"/>
      <c r="HN118" s="11"/>
      <c r="HO118" s="11"/>
      <c r="HP118" s="11"/>
      <c r="HQ118" s="11"/>
      <c r="HR118" s="11"/>
      <c r="HW118" s="12"/>
      <c r="HX118" s="12"/>
      <c r="HY118" s="12"/>
    </row>
    <row r="119" spans="2:233" x14ac:dyDescent="0.2">
      <c r="B119" s="8">
        <v>43998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B119" s="12"/>
      <c r="AC119" s="12"/>
      <c r="AD119" s="12"/>
      <c r="AE119" s="11"/>
      <c r="AF119" s="11"/>
      <c r="AG119" s="11"/>
      <c r="AH119" s="11"/>
      <c r="AI119" s="11"/>
      <c r="AJ119" s="11"/>
      <c r="AK119" s="11"/>
      <c r="AP119" s="12"/>
      <c r="AQ119" s="12"/>
      <c r="AR119" s="12"/>
      <c r="AS119" s="11"/>
      <c r="AT119" s="11"/>
      <c r="AU119" s="11"/>
      <c r="AV119" s="11"/>
      <c r="AW119" s="11"/>
      <c r="AX119" s="11"/>
      <c r="AY119" s="11"/>
      <c r="BD119" s="12"/>
      <c r="BE119" s="12"/>
      <c r="BF119" s="12"/>
      <c r="BG119" s="11"/>
      <c r="BH119" s="11"/>
      <c r="BI119" s="11"/>
      <c r="BJ119" s="11"/>
      <c r="BK119" s="11"/>
      <c r="BL119" s="11"/>
      <c r="BM119" s="11"/>
      <c r="BR119" s="12"/>
      <c r="BS119" s="12"/>
      <c r="BT119" s="12"/>
      <c r="BU119" s="11"/>
      <c r="BV119" s="11"/>
      <c r="BW119" s="11"/>
      <c r="BX119" s="11"/>
      <c r="BY119" s="11"/>
      <c r="BZ119" s="11"/>
      <c r="CA119" s="11"/>
      <c r="CF119" s="12"/>
      <c r="CG119" s="12"/>
      <c r="CH119" s="12"/>
      <c r="CI119" s="11"/>
      <c r="CJ119" s="11"/>
      <c r="CK119" s="11"/>
      <c r="CL119" s="11"/>
      <c r="CM119" s="11"/>
      <c r="CN119" s="11"/>
      <c r="CO119" s="11"/>
      <c r="CT119" s="12"/>
      <c r="CU119" s="12"/>
      <c r="CV119" s="12"/>
      <c r="CW119" s="11"/>
      <c r="CX119" s="11"/>
      <c r="CY119" s="11"/>
      <c r="CZ119" s="11"/>
      <c r="DA119" s="11"/>
      <c r="DB119" s="11"/>
      <c r="DC119" s="11"/>
      <c r="DH119" s="12"/>
      <c r="DI119" s="12"/>
      <c r="DJ119" s="12"/>
      <c r="DK119" s="11"/>
      <c r="DL119" s="11"/>
      <c r="DM119" s="11"/>
      <c r="DN119" s="11"/>
      <c r="DO119" s="11"/>
      <c r="DP119" s="11"/>
      <c r="DQ119" s="11"/>
      <c r="DV119" s="12"/>
      <c r="DW119" s="12"/>
      <c r="DX119" s="12"/>
      <c r="DY119" s="11"/>
      <c r="DZ119" s="11"/>
      <c r="EA119" s="11"/>
      <c r="EB119" s="11"/>
      <c r="EC119" s="11"/>
      <c r="ED119" s="11"/>
      <c r="EE119" s="11"/>
      <c r="EJ119" s="12"/>
      <c r="EK119" s="12"/>
      <c r="EL119" s="12"/>
      <c r="EM119" s="11"/>
      <c r="EN119" s="11"/>
      <c r="EO119" s="11"/>
      <c r="EP119" s="11"/>
      <c r="EQ119" s="11"/>
      <c r="ER119" s="11"/>
      <c r="ES119" s="11"/>
      <c r="EX119" s="12"/>
      <c r="EY119" s="12"/>
      <c r="EZ119" s="12"/>
      <c r="FA119" s="11"/>
      <c r="FB119" s="11"/>
      <c r="FC119" s="11"/>
      <c r="FD119" s="11"/>
      <c r="FE119" s="11"/>
      <c r="FF119" s="11"/>
      <c r="FG119" s="11"/>
      <c r="FL119" s="12"/>
      <c r="FM119" s="12"/>
      <c r="FN119" s="12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N119" s="12"/>
      <c r="GO119" s="12"/>
      <c r="GP119" s="12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I119" s="12"/>
      <c r="HJ119" s="12"/>
      <c r="HK119" s="12"/>
      <c r="HL119" s="11"/>
      <c r="HM119" s="11"/>
      <c r="HN119" s="11"/>
      <c r="HO119" s="11"/>
      <c r="HP119" s="11"/>
      <c r="HQ119" s="11"/>
      <c r="HR119" s="11"/>
      <c r="HW119" s="12"/>
      <c r="HX119" s="12"/>
      <c r="HY119" s="12"/>
    </row>
    <row r="120" spans="2:233" x14ac:dyDescent="0.2">
      <c r="B120" s="8">
        <v>43999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B120" s="12"/>
      <c r="AC120" s="12"/>
      <c r="AD120" s="12"/>
      <c r="AE120" s="11"/>
      <c r="AF120" s="11"/>
      <c r="AG120" s="11"/>
      <c r="AH120" s="11"/>
      <c r="AI120" s="11"/>
      <c r="AJ120" s="11"/>
      <c r="AK120" s="11"/>
      <c r="AP120" s="12"/>
      <c r="AQ120" s="12"/>
      <c r="AR120" s="12"/>
      <c r="AS120" s="11"/>
      <c r="AT120" s="11"/>
      <c r="AU120" s="11"/>
      <c r="AV120" s="11"/>
      <c r="AW120" s="11"/>
      <c r="AX120" s="11"/>
      <c r="AY120" s="11"/>
      <c r="BD120" s="12"/>
      <c r="BE120" s="12"/>
      <c r="BF120" s="12"/>
      <c r="BG120" s="11"/>
      <c r="BH120" s="11"/>
      <c r="BI120" s="11"/>
      <c r="BJ120" s="11"/>
      <c r="BK120" s="11"/>
      <c r="BL120" s="11"/>
      <c r="BM120" s="11"/>
      <c r="BR120" s="12"/>
      <c r="BS120" s="12"/>
      <c r="BT120" s="12"/>
      <c r="BU120" s="11"/>
      <c r="BV120" s="11"/>
      <c r="BW120" s="11"/>
      <c r="BX120" s="11"/>
      <c r="BY120" s="11"/>
      <c r="BZ120" s="11"/>
      <c r="CA120" s="11"/>
      <c r="CF120" s="12"/>
      <c r="CG120" s="12"/>
      <c r="CH120" s="12"/>
      <c r="CI120" s="11"/>
      <c r="CJ120" s="11"/>
      <c r="CK120" s="11"/>
      <c r="CL120" s="11"/>
      <c r="CM120" s="11"/>
      <c r="CN120" s="11"/>
      <c r="CO120" s="11"/>
      <c r="CT120" s="12"/>
      <c r="CU120" s="12"/>
      <c r="CV120" s="12"/>
      <c r="CW120" s="11"/>
      <c r="CX120" s="11"/>
      <c r="CY120" s="11"/>
      <c r="CZ120" s="11"/>
      <c r="DA120" s="11"/>
      <c r="DB120" s="11"/>
      <c r="DC120" s="11"/>
      <c r="DH120" s="12"/>
      <c r="DI120" s="12"/>
      <c r="DJ120" s="12"/>
      <c r="DK120" s="11"/>
      <c r="DL120" s="11"/>
      <c r="DM120" s="11"/>
      <c r="DN120" s="11"/>
      <c r="DO120" s="11"/>
      <c r="DP120" s="11"/>
      <c r="DQ120" s="11"/>
      <c r="DV120" s="12"/>
      <c r="DW120" s="12"/>
      <c r="DX120" s="12"/>
      <c r="DY120" s="11"/>
      <c r="DZ120" s="11"/>
      <c r="EA120" s="11"/>
      <c r="EB120" s="11"/>
      <c r="EC120" s="11"/>
      <c r="ED120" s="11"/>
      <c r="EE120" s="11"/>
      <c r="EJ120" s="12"/>
      <c r="EK120" s="12"/>
      <c r="EL120" s="12"/>
      <c r="EM120" s="11"/>
      <c r="EN120" s="11"/>
      <c r="EO120" s="11"/>
      <c r="EP120" s="11"/>
      <c r="EQ120" s="11"/>
      <c r="ER120" s="11"/>
      <c r="ES120" s="11"/>
      <c r="EX120" s="12"/>
      <c r="EY120" s="12"/>
      <c r="EZ120" s="12"/>
      <c r="FA120" s="11"/>
      <c r="FB120" s="11"/>
      <c r="FC120" s="11"/>
      <c r="FD120" s="11"/>
      <c r="FE120" s="11"/>
      <c r="FF120" s="11"/>
      <c r="FG120" s="11"/>
      <c r="FL120" s="12"/>
      <c r="FM120" s="12"/>
      <c r="FN120" s="12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N120" s="12"/>
      <c r="GO120" s="12"/>
      <c r="GP120" s="12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I120" s="12"/>
      <c r="HJ120" s="12"/>
      <c r="HK120" s="12"/>
      <c r="HL120" s="11"/>
      <c r="HM120" s="11"/>
      <c r="HN120" s="11"/>
      <c r="HO120" s="11"/>
      <c r="HP120" s="11"/>
      <c r="HQ120" s="11"/>
      <c r="HR120" s="11"/>
      <c r="HW120" s="12"/>
      <c r="HX120" s="12"/>
      <c r="HY120" s="12"/>
    </row>
    <row r="121" spans="2:233" x14ac:dyDescent="0.2">
      <c r="B121" s="8">
        <v>44000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B121" s="12"/>
      <c r="AC121" s="12"/>
      <c r="AD121" s="12"/>
      <c r="AE121" s="11"/>
      <c r="AF121" s="11"/>
      <c r="AG121" s="11"/>
      <c r="AH121" s="11"/>
      <c r="AI121" s="11"/>
      <c r="AJ121" s="11"/>
      <c r="AK121" s="11"/>
      <c r="AP121" s="12"/>
      <c r="AQ121" s="12"/>
      <c r="AR121" s="12"/>
      <c r="AS121" s="11"/>
      <c r="AT121" s="11"/>
      <c r="AU121" s="11"/>
      <c r="AV121" s="11"/>
      <c r="AW121" s="11"/>
      <c r="AX121" s="11"/>
      <c r="AY121" s="11"/>
      <c r="BD121" s="12"/>
      <c r="BE121" s="12"/>
      <c r="BF121" s="12"/>
      <c r="BG121" s="11"/>
      <c r="BH121" s="11"/>
      <c r="BI121" s="11"/>
      <c r="BJ121" s="11"/>
      <c r="BK121" s="11"/>
      <c r="BL121" s="11"/>
      <c r="BM121" s="11"/>
      <c r="BR121" s="12"/>
      <c r="BS121" s="12"/>
      <c r="BT121" s="12"/>
      <c r="BU121" s="11"/>
      <c r="BV121" s="11"/>
      <c r="BW121" s="11"/>
      <c r="BX121" s="11"/>
      <c r="BY121" s="11"/>
      <c r="BZ121" s="11"/>
      <c r="CA121" s="11"/>
      <c r="CF121" s="12"/>
      <c r="CG121" s="12"/>
      <c r="CH121" s="12"/>
      <c r="CI121" s="11"/>
      <c r="CJ121" s="11"/>
      <c r="CK121" s="11"/>
      <c r="CL121" s="11"/>
      <c r="CM121" s="11"/>
      <c r="CN121" s="11"/>
      <c r="CO121" s="11"/>
      <c r="CT121" s="12"/>
      <c r="CU121" s="12"/>
      <c r="CV121" s="12"/>
      <c r="CW121" s="11"/>
      <c r="CX121" s="11"/>
      <c r="CY121" s="11"/>
      <c r="CZ121" s="11"/>
      <c r="DA121" s="11"/>
      <c r="DB121" s="11"/>
      <c r="DC121" s="11"/>
      <c r="DH121" s="12"/>
      <c r="DI121" s="12"/>
      <c r="DJ121" s="12"/>
      <c r="DK121" s="11"/>
      <c r="DL121" s="11"/>
      <c r="DM121" s="11"/>
      <c r="DN121" s="11"/>
      <c r="DO121" s="11"/>
      <c r="DP121" s="11"/>
      <c r="DQ121" s="11"/>
      <c r="DV121" s="12"/>
      <c r="DW121" s="12"/>
      <c r="DX121" s="12"/>
      <c r="DY121" s="11"/>
      <c r="DZ121" s="11"/>
      <c r="EA121" s="11"/>
      <c r="EB121" s="11"/>
      <c r="EC121" s="11"/>
      <c r="ED121" s="11"/>
      <c r="EE121" s="11"/>
      <c r="EJ121" s="12"/>
      <c r="EK121" s="12"/>
      <c r="EL121" s="12"/>
      <c r="EM121" s="11"/>
      <c r="EN121" s="11"/>
      <c r="EO121" s="11"/>
      <c r="EP121" s="11"/>
      <c r="EQ121" s="11"/>
      <c r="ER121" s="11"/>
      <c r="ES121" s="11"/>
      <c r="EX121" s="12"/>
      <c r="EY121" s="12"/>
      <c r="EZ121" s="12"/>
      <c r="FA121" s="11"/>
      <c r="FB121" s="11"/>
      <c r="FC121" s="11"/>
      <c r="FD121" s="11"/>
      <c r="FE121" s="11"/>
      <c r="FF121" s="11"/>
      <c r="FG121" s="11"/>
      <c r="FL121" s="12"/>
      <c r="FM121" s="12"/>
      <c r="FN121" s="12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N121" s="12"/>
      <c r="GO121" s="12"/>
      <c r="GP121" s="12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I121" s="12"/>
      <c r="HJ121" s="12"/>
      <c r="HK121" s="12"/>
      <c r="HL121" s="11"/>
      <c r="HM121" s="11"/>
      <c r="HN121" s="11"/>
      <c r="HO121" s="11"/>
      <c r="HP121" s="11"/>
      <c r="HQ121" s="11"/>
      <c r="HR121" s="11"/>
      <c r="HW121" s="12"/>
      <c r="HX121" s="12"/>
      <c r="HY121" s="12"/>
    </row>
    <row r="122" spans="2:233" x14ac:dyDescent="0.2">
      <c r="B122" s="8">
        <v>44001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B122" s="12"/>
      <c r="AC122" s="12"/>
      <c r="AD122" s="12"/>
      <c r="AE122" s="11"/>
      <c r="AF122" s="11"/>
      <c r="AG122" s="11"/>
      <c r="AH122" s="11"/>
      <c r="AI122" s="11"/>
      <c r="AJ122" s="11"/>
      <c r="AK122" s="11"/>
      <c r="AP122" s="12"/>
      <c r="AQ122" s="12"/>
      <c r="AR122" s="12"/>
      <c r="AS122" s="11"/>
      <c r="AT122" s="11"/>
      <c r="AU122" s="11"/>
      <c r="AV122" s="11"/>
      <c r="AW122" s="11"/>
      <c r="AX122" s="11"/>
      <c r="AY122" s="11"/>
      <c r="BD122" s="12"/>
      <c r="BE122" s="12"/>
      <c r="BF122" s="12"/>
      <c r="BG122" s="11"/>
      <c r="BH122" s="11"/>
      <c r="BI122" s="11"/>
      <c r="BJ122" s="11"/>
      <c r="BK122" s="11"/>
      <c r="BL122" s="11"/>
      <c r="BM122" s="11"/>
      <c r="BR122" s="12"/>
      <c r="BS122" s="12"/>
      <c r="BT122" s="12"/>
      <c r="BU122" s="11"/>
      <c r="BV122" s="11"/>
      <c r="BW122" s="11"/>
      <c r="BX122" s="11"/>
      <c r="BY122" s="11"/>
      <c r="BZ122" s="11"/>
      <c r="CA122" s="11"/>
      <c r="CF122" s="12"/>
      <c r="CG122" s="12"/>
      <c r="CH122" s="12"/>
      <c r="CI122" s="11"/>
      <c r="CJ122" s="11"/>
      <c r="CK122" s="11"/>
      <c r="CL122" s="11"/>
      <c r="CM122" s="11"/>
      <c r="CN122" s="11"/>
      <c r="CO122" s="11"/>
      <c r="CT122" s="12"/>
      <c r="CU122" s="12"/>
      <c r="CV122" s="12"/>
      <c r="CW122" s="11"/>
      <c r="CX122" s="11"/>
      <c r="CY122" s="11"/>
      <c r="CZ122" s="11"/>
      <c r="DA122" s="11"/>
      <c r="DB122" s="11"/>
      <c r="DC122" s="11"/>
      <c r="DH122" s="12"/>
      <c r="DI122" s="12"/>
      <c r="DJ122" s="12"/>
      <c r="DK122" s="11"/>
      <c r="DL122" s="11"/>
      <c r="DM122" s="11"/>
      <c r="DN122" s="11"/>
      <c r="DO122" s="11"/>
      <c r="DP122" s="11"/>
      <c r="DQ122" s="11"/>
      <c r="DV122" s="12"/>
      <c r="DW122" s="12"/>
      <c r="DX122" s="12"/>
      <c r="DY122" s="11"/>
      <c r="DZ122" s="11"/>
      <c r="EA122" s="11"/>
      <c r="EB122" s="11"/>
      <c r="EC122" s="11"/>
      <c r="ED122" s="11"/>
      <c r="EE122" s="11"/>
      <c r="EJ122" s="12"/>
      <c r="EK122" s="12"/>
      <c r="EL122" s="12"/>
      <c r="EM122" s="11"/>
      <c r="EN122" s="11"/>
      <c r="EO122" s="11"/>
      <c r="EP122" s="11"/>
      <c r="EQ122" s="11"/>
      <c r="ER122" s="11"/>
      <c r="ES122" s="11"/>
      <c r="EX122" s="12"/>
      <c r="EY122" s="12"/>
      <c r="EZ122" s="12"/>
      <c r="FA122" s="11"/>
      <c r="FB122" s="11"/>
      <c r="FC122" s="11"/>
      <c r="FD122" s="11"/>
      <c r="FE122" s="11"/>
      <c r="FF122" s="11"/>
      <c r="FG122" s="11"/>
      <c r="FL122" s="12"/>
      <c r="FM122" s="12"/>
      <c r="FN122" s="12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N122" s="12"/>
      <c r="GO122" s="12"/>
      <c r="GP122" s="12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I122" s="12"/>
      <c r="HJ122" s="12"/>
      <c r="HK122" s="12"/>
      <c r="HL122" s="11"/>
      <c r="HM122" s="11"/>
      <c r="HN122" s="11"/>
      <c r="HO122" s="11"/>
      <c r="HP122" s="11"/>
      <c r="HQ122" s="11"/>
      <c r="HR122" s="11"/>
      <c r="HW122" s="12"/>
      <c r="HX122" s="12"/>
      <c r="HY122" s="12"/>
    </row>
    <row r="123" spans="2:233" x14ac:dyDescent="0.2">
      <c r="B123" s="8">
        <v>44002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B123" s="12"/>
      <c r="AC123" s="12"/>
      <c r="AD123" s="12"/>
      <c r="AE123" s="11"/>
      <c r="AF123" s="11"/>
      <c r="AG123" s="11"/>
      <c r="AH123" s="11"/>
      <c r="AI123" s="11"/>
      <c r="AJ123" s="11"/>
      <c r="AK123" s="11"/>
      <c r="AP123" s="12"/>
      <c r="AQ123" s="12"/>
      <c r="AR123" s="12"/>
      <c r="AS123" s="11"/>
      <c r="AT123" s="11"/>
      <c r="AU123" s="11"/>
      <c r="AV123" s="11"/>
      <c r="AW123" s="11"/>
      <c r="AX123" s="11"/>
      <c r="AY123" s="11"/>
      <c r="BD123" s="12"/>
      <c r="BE123" s="12"/>
      <c r="BF123" s="12"/>
      <c r="BG123" s="11"/>
      <c r="BH123" s="11"/>
      <c r="BI123" s="11"/>
      <c r="BJ123" s="11"/>
      <c r="BK123" s="11"/>
      <c r="BL123" s="11"/>
      <c r="BM123" s="11"/>
      <c r="BR123" s="12"/>
      <c r="BS123" s="12"/>
      <c r="BT123" s="12"/>
      <c r="BU123" s="11"/>
      <c r="BV123" s="11"/>
      <c r="BW123" s="11"/>
      <c r="BX123" s="11"/>
      <c r="BY123" s="11"/>
      <c r="BZ123" s="11"/>
      <c r="CA123" s="11"/>
      <c r="CF123" s="12"/>
      <c r="CG123" s="12"/>
      <c r="CH123" s="12"/>
      <c r="CI123" s="11"/>
      <c r="CJ123" s="11"/>
      <c r="CK123" s="11"/>
      <c r="CL123" s="11"/>
      <c r="CM123" s="11"/>
      <c r="CN123" s="11"/>
      <c r="CO123" s="11"/>
      <c r="CT123" s="12"/>
      <c r="CU123" s="12"/>
      <c r="CV123" s="12"/>
      <c r="CW123" s="11"/>
      <c r="CX123" s="11"/>
      <c r="CY123" s="11"/>
      <c r="CZ123" s="11"/>
      <c r="DA123" s="11"/>
      <c r="DB123" s="11"/>
      <c r="DC123" s="11"/>
      <c r="DH123" s="12"/>
      <c r="DI123" s="12"/>
      <c r="DJ123" s="12"/>
      <c r="DK123" s="11"/>
      <c r="DL123" s="11"/>
      <c r="DM123" s="11"/>
      <c r="DN123" s="11"/>
      <c r="DO123" s="11"/>
      <c r="DP123" s="11"/>
      <c r="DQ123" s="11"/>
      <c r="DV123" s="12"/>
      <c r="DW123" s="12"/>
      <c r="DX123" s="12"/>
      <c r="DY123" s="11"/>
      <c r="DZ123" s="11"/>
      <c r="EA123" s="11"/>
      <c r="EB123" s="11"/>
      <c r="EC123" s="11"/>
      <c r="ED123" s="11"/>
      <c r="EE123" s="11"/>
      <c r="EJ123" s="12"/>
      <c r="EK123" s="12"/>
      <c r="EL123" s="12"/>
      <c r="EM123" s="11"/>
      <c r="EN123" s="11"/>
      <c r="EO123" s="11"/>
      <c r="EP123" s="11"/>
      <c r="EQ123" s="11"/>
      <c r="ER123" s="11"/>
      <c r="ES123" s="11"/>
      <c r="EX123" s="12"/>
      <c r="EY123" s="12"/>
      <c r="EZ123" s="12"/>
      <c r="FA123" s="11"/>
      <c r="FB123" s="11"/>
      <c r="FC123" s="11"/>
      <c r="FD123" s="11"/>
      <c r="FE123" s="11"/>
      <c r="FF123" s="11"/>
      <c r="FG123" s="11"/>
      <c r="FL123" s="12"/>
      <c r="FM123" s="12"/>
      <c r="FN123" s="12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N123" s="12"/>
      <c r="GO123" s="12"/>
      <c r="GP123" s="12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I123" s="12"/>
      <c r="HJ123" s="12"/>
      <c r="HK123" s="12"/>
      <c r="HL123" s="11"/>
      <c r="HM123" s="11"/>
      <c r="HN123" s="11"/>
      <c r="HO123" s="11"/>
      <c r="HP123" s="11"/>
      <c r="HQ123" s="11"/>
      <c r="HR123" s="11"/>
      <c r="HW123" s="12"/>
      <c r="HX123" s="12"/>
      <c r="HY123" s="12"/>
    </row>
    <row r="124" spans="2:233" x14ac:dyDescent="0.2">
      <c r="B124" s="8">
        <v>44003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B124" s="12"/>
      <c r="AC124" s="12"/>
      <c r="AD124" s="12"/>
      <c r="AE124" s="11"/>
      <c r="AF124" s="11"/>
      <c r="AG124" s="11"/>
      <c r="AH124" s="11"/>
      <c r="AI124" s="11"/>
      <c r="AJ124" s="11"/>
      <c r="AK124" s="11"/>
      <c r="AP124" s="12"/>
      <c r="AQ124" s="12"/>
      <c r="AR124" s="12"/>
      <c r="AS124" s="11"/>
      <c r="AT124" s="11"/>
      <c r="AU124" s="11"/>
      <c r="AV124" s="11"/>
      <c r="AW124" s="11"/>
      <c r="AX124" s="11"/>
      <c r="AY124" s="11"/>
      <c r="BD124" s="12"/>
      <c r="BE124" s="12"/>
      <c r="BF124" s="12"/>
      <c r="BG124" s="11"/>
      <c r="BH124" s="11"/>
      <c r="BI124" s="11"/>
      <c r="BJ124" s="11"/>
      <c r="BK124" s="11"/>
      <c r="BL124" s="11"/>
      <c r="BM124" s="11"/>
      <c r="BR124" s="12"/>
      <c r="BS124" s="12"/>
      <c r="BT124" s="12"/>
      <c r="BU124" s="11"/>
      <c r="BV124" s="11"/>
      <c r="BW124" s="11"/>
      <c r="BX124" s="11"/>
      <c r="BY124" s="11"/>
      <c r="BZ124" s="11"/>
      <c r="CA124" s="11"/>
      <c r="CF124" s="12"/>
      <c r="CG124" s="12"/>
      <c r="CH124" s="12"/>
      <c r="CI124" s="11"/>
      <c r="CJ124" s="11"/>
      <c r="CK124" s="11"/>
      <c r="CL124" s="11"/>
      <c r="CM124" s="11"/>
      <c r="CN124" s="11"/>
      <c r="CO124" s="11"/>
      <c r="CT124" s="12"/>
      <c r="CU124" s="12"/>
      <c r="CV124" s="12"/>
      <c r="CW124" s="11"/>
      <c r="CX124" s="11"/>
      <c r="CY124" s="11"/>
      <c r="CZ124" s="11"/>
      <c r="DA124" s="11"/>
      <c r="DB124" s="11"/>
      <c r="DC124" s="11"/>
      <c r="DH124" s="12"/>
      <c r="DI124" s="12"/>
      <c r="DJ124" s="12"/>
      <c r="DK124" s="11"/>
      <c r="DL124" s="11"/>
      <c r="DM124" s="11"/>
      <c r="DN124" s="11"/>
      <c r="DO124" s="11"/>
      <c r="DP124" s="11"/>
      <c r="DQ124" s="11"/>
      <c r="DV124" s="12"/>
      <c r="DW124" s="12"/>
      <c r="DX124" s="12"/>
      <c r="DY124" s="11"/>
      <c r="DZ124" s="11"/>
      <c r="EA124" s="11"/>
      <c r="EB124" s="11"/>
      <c r="EC124" s="11"/>
      <c r="ED124" s="11"/>
      <c r="EE124" s="11"/>
      <c r="EJ124" s="12"/>
      <c r="EK124" s="12"/>
      <c r="EL124" s="12"/>
      <c r="EM124" s="11"/>
      <c r="EN124" s="11"/>
      <c r="EO124" s="11"/>
      <c r="EP124" s="11"/>
      <c r="EQ124" s="11"/>
      <c r="ER124" s="11"/>
      <c r="ES124" s="11"/>
      <c r="EX124" s="12"/>
      <c r="EY124" s="12"/>
      <c r="EZ124" s="12"/>
      <c r="FA124" s="11"/>
      <c r="FB124" s="11"/>
      <c r="FC124" s="11"/>
      <c r="FD124" s="11"/>
      <c r="FE124" s="11"/>
      <c r="FF124" s="11"/>
      <c r="FG124" s="11"/>
      <c r="FL124" s="12"/>
      <c r="FM124" s="12"/>
      <c r="FN124" s="12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N124" s="12"/>
      <c r="GO124" s="12"/>
      <c r="GP124" s="12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I124" s="12"/>
      <c r="HJ124" s="12"/>
      <c r="HK124" s="12"/>
      <c r="HL124" s="11"/>
      <c r="HM124" s="11"/>
      <c r="HN124" s="11"/>
      <c r="HO124" s="11"/>
      <c r="HP124" s="11"/>
      <c r="HQ124" s="11"/>
      <c r="HR124" s="11"/>
      <c r="HW124" s="12"/>
      <c r="HX124" s="12"/>
      <c r="HY124" s="12"/>
    </row>
    <row r="125" spans="2:233" x14ac:dyDescent="0.2">
      <c r="B125" s="8">
        <v>44004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B125" s="12"/>
      <c r="AC125" s="12"/>
      <c r="AD125" s="12"/>
      <c r="AE125" s="11"/>
      <c r="AF125" s="11"/>
      <c r="AG125" s="11"/>
      <c r="AH125" s="11"/>
      <c r="AI125" s="11"/>
      <c r="AJ125" s="11"/>
      <c r="AK125" s="11"/>
      <c r="AP125" s="12"/>
      <c r="AQ125" s="12"/>
      <c r="AR125" s="12"/>
      <c r="AS125" s="11"/>
      <c r="AT125" s="11"/>
      <c r="AU125" s="11"/>
      <c r="AV125" s="11"/>
      <c r="AW125" s="11"/>
      <c r="AX125" s="11"/>
      <c r="AY125" s="11"/>
      <c r="BD125" s="12"/>
      <c r="BE125" s="12"/>
      <c r="BF125" s="12"/>
      <c r="BG125" s="11"/>
      <c r="BH125" s="11"/>
      <c r="BI125" s="11"/>
      <c r="BJ125" s="11"/>
      <c r="BK125" s="11"/>
      <c r="BL125" s="11"/>
      <c r="BM125" s="11"/>
      <c r="BR125" s="12"/>
      <c r="BS125" s="12"/>
      <c r="BT125" s="12"/>
      <c r="BU125" s="11"/>
      <c r="BV125" s="11"/>
      <c r="BW125" s="11"/>
      <c r="BX125" s="11"/>
      <c r="BY125" s="11"/>
      <c r="BZ125" s="11"/>
      <c r="CA125" s="11"/>
      <c r="CF125" s="12"/>
      <c r="CG125" s="12"/>
      <c r="CH125" s="12"/>
      <c r="CI125" s="11"/>
      <c r="CJ125" s="11"/>
      <c r="CK125" s="11"/>
      <c r="CL125" s="11"/>
      <c r="CM125" s="11"/>
      <c r="CN125" s="11"/>
      <c r="CO125" s="11"/>
      <c r="CT125" s="12"/>
      <c r="CU125" s="12"/>
      <c r="CV125" s="12"/>
      <c r="CW125" s="11"/>
      <c r="CX125" s="11"/>
      <c r="CY125" s="11"/>
      <c r="CZ125" s="11"/>
      <c r="DA125" s="11"/>
      <c r="DB125" s="11"/>
      <c r="DC125" s="11"/>
      <c r="DH125" s="12"/>
      <c r="DI125" s="12"/>
      <c r="DJ125" s="12"/>
      <c r="DK125" s="11"/>
      <c r="DL125" s="11"/>
      <c r="DM125" s="11"/>
      <c r="DN125" s="11"/>
      <c r="DO125" s="11"/>
      <c r="DP125" s="11"/>
      <c r="DQ125" s="11"/>
      <c r="DV125" s="12"/>
      <c r="DW125" s="12"/>
      <c r="DX125" s="12"/>
      <c r="DY125" s="11"/>
      <c r="DZ125" s="11"/>
      <c r="EA125" s="11"/>
      <c r="EB125" s="11"/>
      <c r="EC125" s="11"/>
      <c r="ED125" s="11"/>
      <c r="EE125" s="11"/>
      <c r="EJ125" s="12"/>
      <c r="EK125" s="12"/>
      <c r="EL125" s="12"/>
      <c r="EM125" s="11"/>
      <c r="EN125" s="11"/>
      <c r="EO125" s="11"/>
      <c r="EP125" s="11"/>
      <c r="EQ125" s="11"/>
      <c r="ER125" s="11"/>
      <c r="ES125" s="11"/>
      <c r="EX125" s="12"/>
      <c r="EY125" s="12"/>
      <c r="EZ125" s="12"/>
      <c r="FA125" s="11"/>
      <c r="FB125" s="11"/>
      <c r="FC125" s="11"/>
      <c r="FD125" s="11"/>
      <c r="FE125" s="11"/>
      <c r="FF125" s="11"/>
      <c r="FG125" s="11"/>
      <c r="FL125" s="12"/>
      <c r="FM125" s="12"/>
      <c r="FN125" s="12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N125" s="12"/>
      <c r="GO125" s="12"/>
      <c r="GP125" s="12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I125" s="12"/>
      <c r="HJ125" s="12"/>
      <c r="HK125" s="12"/>
      <c r="HL125" s="11"/>
      <c r="HM125" s="11"/>
      <c r="HN125" s="11"/>
      <c r="HO125" s="11"/>
      <c r="HP125" s="11"/>
      <c r="HQ125" s="11"/>
      <c r="HR125" s="11"/>
      <c r="HW125" s="12"/>
      <c r="HX125" s="12"/>
      <c r="HY125" s="12"/>
    </row>
    <row r="126" spans="2:233" x14ac:dyDescent="0.2">
      <c r="B126" s="8">
        <v>44005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B126" s="12"/>
      <c r="AC126" s="12"/>
      <c r="AD126" s="12"/>
      <c r="AE126" s="11"/>
      <c r="AF126" s="11"/>
      <c r="AG126" s="11"/>
      <c r="AH126" s="11"/>
      <c r="AI126" s="11"/>
      <c r="AJ126" s="11"/>
      <c r="AK126" s="11"/>
      <c r="AP126" s="12"/>
      <c r="AQ126" s="12"/>
      <c r="AR126" s="12"/>
      <c r="AS126" s="11"/>
      <c r="AT126" s="11"/>
      <c r="AU126" s="11"/>
      <c r="AV126" s="11"/>
      <c r="AW126" s="11"/>
      <c r="AX126" s="11"/>
      <c r="AY126" s="11"/>
      <c r="BD126" s="12"/>
      <c r="BE126" s="12"/>
      <c r="BF126" s="12"/>
      <c r="BG126" s="11"/>
      <c r="BH126" s="11"/>
      <c r="BI126" s="11"/>
      <c r="BJ126" s="11"/>
      <c r="BK126" s="11"/>
      <c r="BL126" s="11"/>
      <c r="BM126" s="11"/>
      <c r="BR126" s="12"/>
      <c r="BS126" s="12"/>
      <c r="BT126" s="12"/>
      <c r="BU126" s="11"/>
      <c r="BV126" s="11"/>
      <c r="BW126" s="11"/>
      <c r="BX126" s="11"/>
      <c r="BY126" s="11"/>
      <c r="BZ126" s="11"/>
      <c r="CA126" s="11"/>
      <c r="CF126" s="12"/>
      <c r="CG126" s="12"/>
      <c r="CH126" s="12"/>
      <c r="CI126" s="11"/>
      <c r="CJ126" s="11"/>
      <c r="CK126" s="11"/>
      <c r="CL126" s="11"/>
      <c r="CM126" s="11"/>
      <c r="CN126" s="11"/>
      <c r="CO126" s="11"/>
      <c r="CT126" s="12"/>
      <c r="CU126" s="12"/>
      <c r="CV126" s="12"/>
      <c r="CW126" s="11"/>
      <c r="CX126" s="11"/>
      <c r="CY126" s="11"/>
      <c r="CZ126" s="11"/>
      <c r="DA126" s="11"/>
      <c r="DB126" s="11"/>
      <c r="DC126" s="11"/>
      <c r="DH126" s="12"/>
      <c r="DI126" s="12"/>
      <c r="DJ126" s="12"/>
      <c r="DK126" s="11"/>
      <c r="DL126" s="11"/>
      <c r="DM126" s="11"/>
      <c r="DN126" s="11"/>
      <c r="DO126" s="11"/>
      <c r="DP126" s="11"/>
      <c r="DQ126" s="11"/>
      <c r="DV126" s="12"/>
      <c r="DW126" s="12"/>
      <c r="DX126" s="12"/>
      <c r="DY126" s="11"/>
      <c r="DZ126" s="11"/>
      <c r="EA126" s="11"/>
      <c r="EB126" s="11"/>
      <c r="EC126" s="11"/>
      <c r="ED126" s="11"/>
      <c r="EE126" s="11"/>
      <c r="EJ126" s="12"/>
      <c r="EK126" s="12"/>
      <c r="EL126" s="12"/>
      <c r="EM126" s="11"/>
      <c r="EN126" s="11"/>
      <c r="EO126" s="11"/>
      <c r="EP126" s="11"/>
      <c r="EQ126" s="11"/>
      <c r="ER126" s="11"/>
      <c r="ES126" s="11"/>
      <c r="EX126" s="12"/>
      <c r="EY126" s="12"/>
      <c r="EZ126" s="12"/>
      <c r="FA126" s="11"/>
      <c r="FB126" s="11"/>
      <c r="FC126" s="11"/>
      <c r="FD126" s="11"/>
      <c r="FE126" s="11"/>
      <c r="FF126" s="11"/>
      <c r="FG126" s="11"/>
      <c r="FL126" s="12"/>
      <c r="FM126" s="12"/>
      <c r="FN126" s="12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N126" s="12"/>
      <c r="GO126" s="12"/>
      <c r="GP126" s="12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I126" s="12"/>
      <c r="HJ126" s="12"/>
      <c r="HK126" s="12"/>
      <c r="HL126" s="11"/>
      <c r="HM126" s="11"/>
      <c r="HN126" s="11"/>
      <c r="HO126" s="11"/>
      <c r="HP126" s="11"/>
      <c r="HQ126" s="11"/>
      <c r="HR126" s="11"/>
      <c r="HW126" s="12"/>
      <c r="HX126" s="12"/>
      <c r="HY126" s="12"/>
    </row>
    <row r="127" spans="2:233" x14ac:dyDescent="0.2">
      <c r="B127" s="8">
        <v>44006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B127" s="12"/>
      <c r="AC127" s="12"/>
      <c r="AD127" s="12"/>
      <c r="AE127" s="11"/>
      <c r="AF127" s="11"/>
      <c r="AG127" s="11"/>
      <c r="AH127" s="11"/>
      <c r="AI127" s="11"/>
      <c r="AJ127" s="11"/>
      <c r="AK127" s="11"/>
      <c r="AP127" s="12"/>
      <c r="AQ127" s="12"/>
      <c r="AR127" s="12"/>
      <c r="AS127" s="11"/>
      <c r="AT127" s="11"/>
      <c r="AU127" s="11"/>
      <c r="AV127" s="11"/>
      <c r="AW127" s="11"/>
      <c r="AX127" s="11"/>
      <c r="AY127" s="11"/>
      <c r="BD127" s="12"/>
      <c r="BE127" s="12"/>
      <c r="BF127" s="12"/>
      <c r="BG127" s="11"/>
      <c r="BH127" s="11"/>
      <c r="BI127" s="11"/>
      <c r="BJ127" s="11"/>
      <c r="BK127" s="11"/>
      <c r="BL127" s="11"/>
      <c r="BM127" s="11"/>
      <c r="BR127" s="12"/>
      <c r="BS127" s="12"/>
      <c r="BT127" s="12"/>
      <c r="BU127" s="11"/>
      <c r="BV127" s="11"/>
      <c r="BW127" s="11"/>
      <c r="BX127" s="11"/>
      <c r="BY127" s="11"/>
      <c r="BZ127" s="11"/>
      <c r="CA127" s="11"/>
      <c r="CF127" s="12"/>
      <c r="CG127" s="12"/>
      <c r="CH127" s="12"/>
      <c r="CI127" s="11"/>
      <c r="CJ127" s="11"/>
      <c r="CK127" s="11"/>
      <c r="CL127" s="11"/>
      <c r="CM127" s="11"/>
      <c r="CN127" s="11"/>
      <c r="CO127" s="11"/>
      <c r="CT127" s="12"/>
      <c r="CU127" s="12"/>
      <c r="CV127" s="12"/>
      <c r="CW127" s="11"/>
      <c r="CX127" s="11"/>
      <c r="CY127" s="11"/>
      <c r="CZ127" s="11"/>
      <c r="DA127" s="11"/>
      <c r="DB127" s="11"/>
      <c r="DC127" s="11"/>
      <c r="DH127" s="12"/>
      <c r="DI127" s="12"/>
      <c r="DJ127" s="12"/>
      <c r="DK127" s="11"/>
      <c r="DL127" s="11"/>
      <c r="DM127" s="11"/>
      <c r="DN127" s="11"/>
      <c r="DO127" s="11"/>
      <c r="DP127" s="11"/>
      <c r="DQ127" s="11"/>
      <c r="DV127" s="12"/>
      <c r="DW127" s="12"/>
      <c r="DX127" s="12"/>
      <c r="DY127" s="11"/>
      <c r="DZ127" s="11"/>
      <c r="EA127" s="11"/>
      <c r="EB127" s="11"/>
      <c r="EC127" s="11"/>
      <c r="ED127" s="11"/>
      <c r="EE127" s="11"/>
      <c r="EJ127" s="12"/>
      <c r="EK127" s="12"/>
      <c r="EL127" s="12"/>
      <c r="EM127" s="11"/>
      <c r="EN127" s="11"/>
      <c r="EO127" s="11"/>
      <c r="EP127" s="11"/>
      <c r="EQ127" s="11"/>
      <c r="ER127" s="11"/>
      <c r="ES127" s="11"/>
      <c r="EX127" s="12"/>
      <c r="EY127" s="12"/>
      <c r="EZ127" s="12"/>
      <c r="FA127" s="11"/>
      <c r="FB127" s="11"/>
      <c r="FC127" s="11"/>
      <c r="FD127" s="11"/>
      <c r="FE127" s="11"/>
      <c r="FF127" s="11"/>
      <c r="FG127" s="11"/>
      <c r="FL127" s="12"/>
      <c r="FM127" s="12"/>
      <c r="FN127" s="12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N127" s="12"/>
      <c r="GO127" s="12"/>
      <c r="GP127" s="12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I127" s="12"/>
      <c r="HJ127" s="12"/>
      <c r="HK127" s="12"/>
      <c r="HL127" s="11"/>
      <c r="HM127" s="11"/>
      <c r="HN127" s="11"/>
      <c r="HO127" s="11"/>
      <c r="HP127" s="11"/>
      <c r="HQ127" s="11"/>
      <c r="HR127" s="11"/>
      <c r="HW127" s="12"/>
      <c r="HX127" s="12"/>
      <c r="HY127" s="12"/>
    </row>
    <row r="128" spans="2:233" x14ac:dyDescent="0.2">
      <c r="B128" s="8">
        <v>44007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B128" s="12"/>
      <c r="AC128" s="12"/>
      <c r="AD128" s="12"/>
      <c r="AE128" s="11"/>
      <c r="AF128" s="11"/>
      <c r="AG128" s="11"/>
      <c r="AH128" s="11"/>
      <c r="AI128" s="11"/>
      <c r="AJ128" s="11"/>
      <c r="AK128" s="11"/>
      <c r="AP128" s="12"/>
      <c r="AQ128" s="12"/>
      <c r="AR128" s="12"/>
      <c r="AS128" s="11"/>
      <c r="AT128" s="11"/>
      <c r="AU128" s="11"/>
      <c r="AV128" s="11"/>
      <c r="AW128" s="11"/>
      <c r="AX128" s="11"/>
      <c r="AY128" s="11"/>
      <c r="BD128" s="12"/>
      <c r="BE128" s="12"/>
      <c r="BF128" s="12"/>
      <c r="BG128" s="11"/>
      <c r="BH128" s="11"/>
      <c r="BI128" s="11"/>
      <c r="BJ128" s="11"/>
      <c r="BK128" s="11"/>
      <c r="BL128" s="11"/>
      <c r="BM128" s="11"/>
      <c r="BR128" s="12"/>
      <c r="BS128" s="12"/>
      <c r="BT128" s="12"/>
      <c r="BU128" s="11"/>
      <c r="BV128" s="11"/>
      <c r="BW128" s="11"/>
      <c r="BX128" s="11"/>
      <c r="BY128" s="11"/>
      <c r="BZ128" s="11"/>
      <c r="CA128" s="11"/>
      <c r="CF128" s="12"/>
      <c r="CG128" s="12"/>
      <c r="CH128" s="12"/>
      <c r="CI128" s="11"/>
      <c r="CJ128" s="11"/>
      <c r="CK128" s="11"/>
      <c r="CL128" s="11"/>
      <c r="CM128" s="11"/>
      <c r="CN128" s="11"/>
      <c r="CO128" s="11"/>
      <c r="CT128" s="12"/>
      <c r="CU128" s="12"/>
      <c r="CV128" s="12"/>
      <c r="CW128" s="11"/>
      <c r="CX128" s="11"/>
      <c r="CY128" s="11"/>
      <c r="CZ128" s="11"/>
      <c r="DA128" s="11"/>
      <c r="DB128" s="11"/>
      <c r="DC128" s="11"/>
      <c r="DH128" s="12"/>
      <c r="DI128" s="12"/>
      <c r="DJ128" s="12"/>
      <c r="DK128" s="11"/>
      <c r="DL128" s="11"/>
      <c r="DM128" s="11"/>
      <c r="DN128" s="11"/>
      <c r="DO128" s="11"/>
      <c r="DP128" s="11"/>
      <c r="DQ128" s="11"/>
      <c r="DV128" s="12"/>
      <c r="DW128" s="12"/>
      <c r="DX128" s="12"/>
      <c r="DY128" s="11"/>
      <c r="DZ128" s="11"/>
      <c r="EA128" s="11"/>
      <c r="EB128" s="11"/>
      <c r="EC128" s="11"/>
      <c r="ED128" s="11"/>
      <c r="EE128" s="11"/>
      <c r="EJ128" s="12"/>
      <c r="EK128" s="12"/>
      <c r="EL128" s="12"/>
      <c r="EM128" s="11"/>
      <c r="EN128" s="11"/>
      <c r="EO128" s="11"/>
      <c r="EP128" s="11"/>
      <c r="EQ128" s="11"/>
      <c r="ER128" s="11"/>
      <c r="ES128" s="11"/>
      <c r="EX128" s="12"/>
      <c r="EY128" s="12"/>
      <c r="EZ128" s="12"/>
      <c r="FA128" s="11"/>
      <c r="FB128" s="11"/>
      <c r="FC128" s="11"/>
      <c r="FD128" s="11"/>
      <c r="FE128" s="11"/>
      <c r="FF128" s="11"/>
      <c r="FG128" s="11"/>
      <c r="FL128" s="12"/>
      <c r="FM128" s="12"/>
      <c r="FN128" s="12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N128" s="12"/>
      <c r="GO128" s="12"/>
      <c r="GP128" s="12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I128" s="12"/>
      <c r="HJ128" s="12"/>
      <c r="HK128" s="12"/>
      <c r="HL128" s="11"/>
      <c r="HM128" s="11"/>
      <c r="HN128" s="11"/>
      <c r="HO128" s="11"/>
      <c r="HP128" s="11"/>
      <c r="HQ128" s="11"/>
      <c r="HR128" s="11"/>
      <c r="HW128" s="12"/>
      <c r="HX128" s="12"/>
      <c r="HY128" s="12"/>
    </row>
    <row r="129" spans="2:233" x14ac:dyDescent="0.2">
      <c r="B129" s="8">
        <v>44008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B129" s="12"/>
      <c r="AC129" s="12"/>
      <c r="AD129" s="12"/>
      <c r="AE129" s="11"/>
      <c r="AF129" s="11"/>
      <c r="AG129" s="11"/>
      <c r="AH129" s="11"/>
      <c r="AI129" s="11"/>
      <c r="AJ129" s="11"/>
      <c r="AK129" s="11"/>
      <c r="AP129" s="12"/>
      <c r="AQ129" s="12"/>
      <c r="AR129" s="12"/>
      <c r="AS129" s="11"/>
      <c r="AT129" s="11"/>
      <c r="AU129" s="11"/>
      <c r="AV129" s="11"/>
      <c r="AW129" s="11"/>
      <c r="AX129" s="11"/>
      <c r="AY129" s="11"/>
      <c r="BD129" s="12"/>
      <c r="BE129" s="12"/>
      <c r="BF129" s="12"/>
      <c r="BG129" s="11"/>
      <c r="BH129" s="11"/>
      <c r="BI129" s="11"/>
      <c r="BJ129" s="11"/>
      <c r="BK129" s="11"/>
      <c r="BL129" s="11"/>
      <c r="BM129" s="11"/>
      <c r="BR129" s="12"/>
      <c r="BS129" s="12"/>
      <c r="BT129" s="12"/>
      <c r="BU129" s="11"/>
      <c r="BV129" s="11"/>
      <c r="BW129" s="11"/>
      <c r="BX129" s="11"/>
      <c r="BY129" s="11"/>
      <c r="BZ129" s="11"/>
      <c r="CA129" s="11"/>
      <c r="CF129" s="12"/>
      <c r="CG129" s="12"/>
      <c r="CH129" s="12"/>
      <c r="CI129" s="11"/>
      <c r="CJ129" s="11"/>
      <c r="CK129" s="11"/>
      <c r="CL129" s="11"/>
      <c r="CM129" s="11"/>
      <c r="CN129" s="11"/>
      <c r="CO129" s="11"/>
      <c r="CT129" s="12"/>
      <c r="CU129" s="12"/>
      <c r="CV129" s="12"/>
      <c r="CW129" s="11"/>
      <c r="CX129" s="11"/>
      <c r="CY129" s="11"/>
      <c r="CZ129" s="11"/>
      <c r="DA129" s="11"/>
      <c r="DB129" s="11"/>
      <c r="DC129" s="11"/>
      <c r="DH129" s="12"/>
      <c r="DI129" s="12"/>
      <c r="DJ129" s="12"/>
      <c r="DK129" s="11"/>
      <c r="DL129" s="11"/>
      <c r="DM129" s="11"/>
      <c r="DN129" s="11"/>
      <c r="DO129" s="11"/>
      <c r="DP129" s="11"/>
      <c r="DQ129" s="11"/>
      <c r="DV129" s="12"/>
      <c r="DW129" s="12"/>
      <c r="DX129" s="12"/>
      <c r="DY129" s="11"/>
      <c r="DZ129" s="11"/>
      <c r="EA129" s="11"/>
      <c r="EB129" s="11"/>
      <c r="EC129" s="11"/>
      <c r="ED129" s="11"/>
      <c r="EE129" s="11"/>
      <c r="EJ129" s="12"/>
      <c r="EK129" s="12"/>
      <c r="EL129" s="12"/>
      <c r="EM129" s="11"/>
      <c r="EN129" s="11"/>
      <c r="EO129" s="11"/>
      <c r="EP129" s="11"/>
      <c r="EQ129" s="11"/>
      <c r="ER129" s="11"/>
      <c r="ES129" s="11"/>
      <c r="EX129" s="12"/>
      <c r="EY129" s="12"/>
      <c r="EZ129" s="12"/>
      <c r="FA129" s="11"/>
      <c r="FB129" s="11"/>
      <c r="FC129" s="11"/>
      <c r="FD129" s="11"/>
      <c r="FE129" s="11"/>
      <c r="FF129" s="11"/>
      <c r="FG129" s="11"/>
      <c r="FL129" s="12"/>
      <c r="FM129" s="12"/>
      <c r="FN129" s="12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N129" s="12"/>
      <c r="GO129" s="12"/>
      <c r="GP129" s="12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I129" s="12"/>
      <c r="HJ129" s="12"/>
      <c r="HK129" s="12"/>
      <c r="HL129" s="11"/>
      <c r="HM129" s="11"/>
      <c r="HN129" s="11"/>
      <c r="HO129" s="11"/>
      <c r="HP129" s="11"/>
      <c r="HQ129" s="11"/>
      <c r="HR129" s="11"/>
      <c r="HW129" s="12"/>
      <c r="HX129" s="12"/>
      <c r="HY129" s="12"/>
    </row>
    <row r="130" spans="2:233" x14ac:dyDescent="0.2">
      <c r="B130" s="8">
        <v>44009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B130" s="12"/>
      <c r="AC130" s="12"/>
      <c r="AD130" s="12"/>
      <c r="AE130" s="11"/>
      <c r="AF130" s="11"/>
      <c r="AG130" s="11"/>
      <c r="AH130" s="11"/>
      <c r="AI130" s="11"/>
      <c r="AJ130" s="11"/>
      <c r="AK130" s="11"/>
      <c r="AP130" s="12"/>
      <c r="AQ130" s="12"/>
      <c r="AR130" s="12"/>
      <c r="AS130" s="11"/>
      <c r="AT130" s="11"/>
      <c r="AU130" s="11"/>
      <c r="AV130" s="11"/>
      <c r="AW130" s="11"/>
      <c r="AX130" s="11"/>
      <c r="AY130" s="11"/>
      <c r="BD130" s="12"/>
      <c r="BE130" s="12"/>
      <c r="BF130" s="12"/>
      <c r="BG130" s="11"/>
      <c r="BH130" s="11"/>
      <c r="BI130" s="11"/>
      <c r="BJ130" s="11"/>
      <c r="BK130" s="11"/>
      <c r="BL130" s="11"/>
      <c r="BM130" s="11"/>
      <c r="BR130" s="12"/>
      <c r="BS130" s="12"/>
      <c r="BT130" s="12"/>
      <c r="BU130" s="11"/>
      <c r="BV130" s="11"/>
      <c r="BW130" s="11"/>
      <c r="BX130" s="11"/>
      <c r="BY130" s="11"/>
      <c r="BZ130" s="11"/>
      <c r="CA130" s="11"/>
      <c r="CF130" s="12"/>
      <c r="CG130" s="12"/>
      <c r="CH130" s="12"/>
      <c r="CI130" s="11"/>
      <c r="CJ130" s="11"/>
      <c r="CK130" s="11"/>
      <c r="CL130" s="11"/>
      <c r="CM130" s="11"/>
      <c r="CN130" s="11"/>
      <c r="CO130" s="11"/>
      <c r="CT130" s="12"/>
      <c r="CU130" s="12"/>
      <c r="CV130" s="12"/>
      <c r="CW130" s="11"/>
      <c r="CX130" s="11"/>
      <c r="CY130" s="11"/>
      <c r="CZ130" s="11"/>
      <c r="DA130" s="11"/>
      <c r="DB130" s="11"/>
      <c r="DC130" s="11"/>
      <c r="DH130" s="12"/>
      <c r="DI130" s="12"/>
      <c r="DJ130" s="12"/>
      <c r="DK130" s="11"/>
      <c r="DL130" s="11"/>
      <c r="DM130" s="11"/>
      <c r="DN130" s="11"/>
      <c r="DO130" s="11"/>
      <c r="DP130" s="11"/>
      <c r="DQ130" s="11"/>
      <c r="DV130" s="12"/>
      <c r="DW130" s="12"/>
      <c r="DX130" s="12"/>
      <c r="DY130" s="11"/>
      <c r="DZ130" s="11"/>
      <c r="EA130" s="11"/>
      <c r="EB130" s="11"/>
      <c r="EC130" s="11"/>
      <c r="ED130" s="11"/>
      <c r="EE130" s="11"/>
      <c r="EJ130" s="12"/>
      <c r="EK130" s="12"/>
      <c r="EL130" s="12"/>
      <c r="EM130" s="11"/>
      <c r="EN130" s="11"/>
      <c r="EO130" s="11"/>
      <c r="EP130" s="11"/>
      <c r="EQ130" s="11"/>
      <c r="ER130" s="11"/>
      <c r="ES130" s="11"/>
      <c r="EX130" s="12"/>
      <c r="EY130" s="12"/>
      <c r="EZ130" s="12"/>
      <c r="FA130" s="11"/>
      <c r="FB130" s="11"/>
      <c r="FC130" s="11"/>
      <c r="FD130" s="11"/>
      <c r="FE130" s="11"/>
      <c r="FF130" s="11"/>
      <c r="FG130" s="11"/>
      <c r="FL130" s="12"/>
      <c r="FM130" s="12"/>
      <c r="FN130" s="12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N130" s="12"/>
      <c r="GO130" s="12"/>
      <c r="GP130" s="12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I130" s="12"/>
      <c r="HJ130" s="12"/>
      <c r="HK130" s="12"/>
      <c r="HL130" s="11"/>
      <c r="HM130" s="11"/>
      <c r="HN130" s="11"/>
      <c r="HO130" s="11"/>
      <c r="HP130" s="11"/>
      <c r="HQ130" s="11"/>
      <c r="HR130" s="11"/>
      <c r="HW130" s="12"/>
      <c r="HX130" s="12"/>
      <c r="HY130" s="12"/>
    </row>
    <row r="131" spans="2:233" x14ac:dyDescent="0.2">
      <c r="B131" s="8">
        <v>44010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B131" s="12"/>
      <c r="AC131" s="12"/>
      <c r="AD131" s="12"/>
      <c r="AE131" s="11"/>
      <c r="AF131" s="11"/>
      <c r="AG131" s="11"/>
      <c r="AH131" s="11"/>
      <c r="AI131" s="11"/>
      <c r="AJ131" s="11"/>
      <c r="AK131" s="11"/>
      <c r="AP131" s="12"/>
      <c r="AQ131" s="12"/>
      <c r="AR131" s="12"/>
      <c r="AS131" s="11"/>
      <c r="AT131" s="11"/>
      <c r="AU131" s="11"/>
      <c r="AV131" s="11"/>
      <c r="AW131" s="11"/>
      <c r="AX131" s="11"/>
      <c r="AY131" s="11"/>
      <c r="BD131" s="12"/>
      <c r="BE131" s="12"/>
      <c r="BF131" s="12"/>
      <c r="BG131" s="11"/>
      <c r="BH131" s="11"/>
      <c r="BI131" s="11"/>
      <c r="BJ131" s="11"/>
      <c r="BK131" s="11"/>
      <c r="BL131" s="11"/>
      <c r="BM131" s="11"/>
      <c r="BR131" s="12"/>
      <c r="BS131" s="12"/>
      <c r="BT131" s="12"/>
      <c r="BU131" s="11"/>
      <c r="BV131" s="11"/>
      <c r="BW131" s="11"/>
      <c r="BX131" s="11"/>
      <c r="BY131" s="11"/>
      <c r="BZ131" s="11"/>
      <c r="CA131" s="11"/>
      <c r="CF131" s="12"/>
      <c r="CG131" s="12"/>
      <c r="CH131" s="12"/>
      <c r="CI131" s="11"/>
      <c r="CJ131" s="11"/>
      <c r="CK131" s="11"/>
      <c r="CL131" s="11"/>
      <c r="CM131" s="11"/>
      <c r="CN131" s="11"/>
      <c r="CO131" s="11"/>
      <c r="CT131" s="12"/>
      <c r="CU131" s="12"/>
      <c r="CV131" s="12"/>
      <c r="CW131" s="11"/>
      <c r="CX131" s="11"/>
      <c r="CY131" s="11"/>
      <c r="CZ131" s="11"/>
      <c r="DA131" s="11"/>
      <c r="DB131" s="11"/>
      <c r="DC131" s="11"/>
      <c r="DH131" s="12"/>
      <c r="DI131" s="12"/>
      <c r="DJ131" s="12"/>
      <c r="DK131" s="11"/>
      <c r="DL131" s="11"/>
      <c r="DM131" s="11"/>
      <c r="DN131" s="11"/>
      <c r="DO131" s="11"/>
      <c r="DP131" s="11"/>
      <c r="DQ131" s="11"/>
      <c r="DV131" s="12"/>
      <c r="DW131" s="12"/>
      <c r="DX131" s="12"/>
      <c r="DY131" s="11"/>
      <c r="DZ131" s="11"/>
      <c r="EA131" s="11"/>
      <c r="EB131" s="11"/>
      <c r="EC131" s="11"/>
      <c r="ED131" s="11"/>
      <c r="EE131" s="11"/>
      <c r="EJ131" s="12"/>
      <c r="EK131" s="12"/>
      <c r="EL131" s="12"/>
      <c r="EM131" s="11"/>
      <c r="EN131" s="11"/>
      <c r="EO131" s="11"/>
      <c r="EP131" s="11"/>
      <c r="EQ131" s="11"/>
      <c r="ER131" s="11"/>
      <c r="ES131" s="11"/>
      <c r="EX131" s="12"/>
      <c r="EY131" s="12"/>
      <c r="EZ131" s="12"/>
      <c r="FA131" s="11"/>
      <c r="FB131" s="11"/>
      <c r="FC131" s="11"/>
      <c r="FD131" s="11"/>
      <c r="FE131" s="11"/>
      <c r="FF131" s="11"/>
      <c r="FG131" s="11"/>
      <c r="FL131" s="12"/>
      <c r="FM131" s="12"/>
      <c r="FN131" s="12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N131" s="12"/>
      <c r="GO131" s="12"/>
      <c r="GP131" s="12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I131" s="12"/>
      <c r="HJ131" s="12"/>
      <c r="HK131" s="12"/>
      <c r="HL131" s="11"/>
      <c r="HM131" s="11"/>
      <c r="HN131" s="11"/>
      <c r="HO131" s="11"/>
      <c r="HP131" s="11"/>
      <c r="HQ131" s="11"/>
      <c r="HR131" s="11"/>
      <c r="HW131" s="12"/>
      <c r="HX131" s="12"/>
      <c r="HY131" s="12"/>
    </row>
    <row r="132" spans="2:233" x14ac:dyDescent="0.2">
      <c r="B132" s="8">
        <v>44011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B132" s="12"/>
      <c r="AC132" s="12"/>
      <c r="AD132" s="12"/>
      <c r="AE132" s="11"/>
      <c r="AF132" s="11"/>
      <c r="AG132" s="11"/>
      <c r="AH132" s="11"/>
      <c r="AI132" s="11"/>
      <c r="AJ132" s="11"/>
      <c r="AK132" s="11"/>
      <c r="AP132" s="12"/>
      <c r="AQ132" s="12"/>
      <c r="AR132" s="12"/>
      <c r="AS132" s="11"/>
      <c r="AT132" s="11"/>
      <c r="AU132" s="11"/>
      <c r="AV132" s="11"/>
      <c r="AW132" s="11"/>
      <c r="AX132" s="11"/>
      <c r="AY132" s="11"/>
      <c r="BD132" s="12"/>
      <c r="BE132" s="12"/>
      <c r="BF132" s="12"/>
      <c r="BG132" s="11"/>
      <c r="BH132" s="11"/>
      <c r="BI132" s="11"/>
      <c r="BJ132" s="11"/>
      <c r="BK132" s="11"/>
      <c r="BL132" s="11"/>
      <c r="BM132" s="11"/>
      <c r="BR132" s="12"/>
      <c r="BS132" s="12"/>
      <c r="BT132" s="12"/>
      <c r="BU132" s="11"/>
      <c r="BV132" s="11"/>
      <c r="BW132" s="11"/>
      <c r="BX132" s="11"/>
      <c r="BY132" s="11"/>
      <c r="BZ132" s="11"/>
      <c r="CA132" s="11"/>
      <c r="CF132" s="12"/>
      <c r="CG132" s="12"/>
      <c r="CH132" s="12"/>
      <c r="CI132" s="11"/>
      <c r="CJ132" s="11"/>
      <c r="CK132" s="11"/>
      <c r="CL132" s="11"/>
      <c r="CM132" s="11"/>
      <c r="CN132" s="11"/>
      <c r="CO132" s="11"/>
      <c r="CT132" s="12"/>
      <c r="CU132" s="12"/>
      <c r="CV132" s="12"/>
      <c r="CW132" s="11"/>
      <c r="CX132" s="11"/>
      <c r="CY132" s="11"/>
      <c r="CZ132" s="11"/>
      <c r="DA132" s="11"/>
      <c r="DB132" s="11"/>
      <c r="DC132" s="11"/>
      <c r="DH132" s="12"/>
      <c r="DI132" s="12"/>
      <c r="DJ132" s="12"/>
      <c r="DK132" s="11"/>
      <c r="DL132" s="11"/>
      <c r="DM132" s="11"/>
      <c r="DN132" s="11"/>
      <c r="DO132" s="11"/>
      <c r="DP132" s="11"/>
      <c r="DQ132" s="11"/>
      <c r="DV132" s="12"/>
      <c r="DW132" s="12"/>
      <c r="DX132" s="12"/>
      <c r="DY132" s="11"/>
      <c r="DZ132" s="11"/>
      <c r="EA132" s="11"/>
      <c r="EB132" s="11"/>
      <c r="EC132" s="11"/>
      <c r="ED132" s="11"/>
      <c r="EE132" s="11"/>
      <c r="EJ132" s="12"/>
      <c r="EK132" s="12"/>
      <c r="EL132" s="12"/>
      <c r="EM132" s="11"/>
      <c r="EN132" s="11"/>
      <c r="EO132" s="11"/>
      <c r="EP132" s="11"/>
      <c r="EQ132" s="11"/>
      <c r="ER132" s="11"/>
      <c r="ES132" s="11"/>
      <c r="EX132" s="12"/>
      <c r="EY132" s="12"/>
      <c r="EZ132" s="12"/>
      <c r="FA132" s="11"/>
      <c r="FB132" s="11"/>
      <c r="FC132" s="11"/>
      <c r="FD132" s="11"/>
      <c r="FE132" s="11"/>
      <c r="FF132" s="11"/>
      <c r="FG132" s="11"/>
      <c r="FL132" s="12"/>
      <c r="FM132" s="12"/>
      <c r="FN132" s="12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N132" s="12"/>
      <c r="GO132" s="12"/>
      <c r="GP132" s="12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I132" s="12"/>
      <c r="HJ132" s="12"/>
      <c r="HK132" s="12"/>
      <c r="HL132" s="11"/>
      <c r="HM132" s="11"/>
      <c r="HN132" s="11"/>
      <c r="HO132" s="11"/>
      <c r="HP132" s="11"/>
      <c r="HQ132" s="11"/>
      <c r="HR132" s="11"/>
      <c r="HW132" s="12"/>
      <c r="HX132" s="12"/>
      <c r="HY132" s="12"/>
    </row>
    <row r="133" spans="2:233" x14ac:dyDescent="0.2">
      <c r="B133" s="8">
        <v>44012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B133" s="12"/>
      <c r="AC133" s="12"/>
      <c r="AD133" s="12"/>
      <c r="AE133" s="11"/>
      <c r="AF133" s="11"/>
      <c r="AG133" s="11"/>
      <c r="AH133" s="11"/>
      <c r="AI133" s="11"/>
      <c r="AJ133" s="11"/>
      <c r="AK133" s="11"/>
      <c r="AP133" s="12"/>
      <c r="AQ133" s="12"/>
      <c r="AR133" s="12"/>
      <c r="AS133" s="11"/>
      <c r="AT133" s="11"/>
      <c r="AU133" s="11"/>
      <c r="AV133" s="11"/>
      <c r="AW133" s="11"/>
      <c r="AX133" s="11"/>
      <c r="AY133" s="11"/>
      <c r="BD133" s="12"/>
      <c r="BE133" s="12"/>
      <c r="BF133" s="12"/>
      <c r="BG133" s="11"/>
      <c r="BH133" s="11"/>
      <c r="BI133" s="11"/>
      <c r="BJ133" s="11"/>
      <c r="BK133" s="11"/>
      <c r="BL133" s="11"/>
      <c r="BM133" s="11"/>
      <c r="BR133" s="12"/>
      <c r="BS133" s="12"/>
      <c r="BT133" s="12"/>
      <c r="BU133" s="11"/>
      <c r="BV133" s="11"/>
      <c r="BW133" s="11"/>
      <c r="BX133" s="11"/>
      <c r="BY133" s="11"/>
      <c r="BZ133" s="11"/>
      <c r="CA133" s="11"/>
      <c r="CF133" s="12"/>
      <c r="CG133" s="12"/>
      <c r="CH133" s="12"/>
      <c r="CI133" s="11"/>
      <c r="CJ133" s="11"/>
      <c r="CK133" s="11"/>
      <c r="CL133" s="11"/>
      <c r="CM133" s="11"/>
      <c r="CN133" s="11"/>
      <c r="CO133" s="11"/>
      <c r="CT133" s="12"/>
      <c r="CU133" s="12"/>
      <c r="CV133" s="12"/>
      <c r="CW133" s="11"/>
      <c r="CX133" s="11"/>
      <c r="CY133" s="11"/>
      <c r="CZ133" s="11"/>
      <c r="DA133" s="11"/>
      <c r="DB133" s="11"/>
      <c r="DC133" s="11"/>
      <c r="DH133" s="12"/>
      <c r="DI133" s="12"/>
      <c r="DJ133" s="12"/>
      <c r="DK133" s="11"/>
      <c r="DL133" s="11"/>
      <c r="DM133" s="11"/>
      <c r="DN133" s="11"/>
      <c r="DO133" s="11"/>
      <c r="DP133" s="11"/>
      <c r="DQ133" s="11"/>
      <c r="DV133" s="12"/>
      <c r="DW133" s="12"/>
      <c r="DX133" s="12"/>
      <c r="DY133" s="11"/>
      <c r="DZ133" s="11"/>
      <c r="EA133" s="11"/>
      <c r="EB133" s="11"/>
      <c r="EC133" s="11"/>
      <c r="ED133" s="11"/>
      <c r="EE133" s="11"/>
      <c r="EJ133" s="12"/>
      <c r="EK133" s="12"/>
      <c r="EL133" s="12"/>
      <c r="EM133" s="11"/>
      <c r="EN133" s="11"/>
      <c r="EO133" s="11"/>
      <c r="EP133" s="11"/>
      <c r="EQ133" s="11"/>
      <c r="ER133" s="11"/>
      <c r="ES133" s="11"/>
      <c r="EX133" s="12"/>
      <c r="EY133" s="12"/>
      <c r="EZ133" s="12"/>
      <c r="FA133" s="11"/>
      <c r="FB133" s="11"/>
      <c r="FC133" s="11"/>
      <c r="FD133" s="11"/>
      <c r="FE133" s="11"/>
      <c r="FF133" s="11"/>
      <c r="FG133" s="11"/>
      <c r="FL133" s="12"/>
      <c r="FM133" s="12"/>
      <c r="FN133" s="12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N133" s="12"/>
      <c r="GO133" s="12"/>
      <c r="GP133" s="12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I133" s="12"/>
      <c r="HJ133" s="12"/>
      <c r="HK133" s="12"/>
      <c r="HL133" s="11"/>
      <c r="HM133" s="11"/>
      <c r="HN133" s="11"/>
      <c r="HO133" s="11"/>
      <c r="HP133" s="11"/>
      <c r="HQ133" s="11"/>
      <c r="HR133" s="11"/>
      <c r="HW133" s="12"/>
      <c r="HX133" s="12"/>
      <c r="HY133" s="12"/>
    </row>
    <row r="134" spans="2:233" x14ac:dyDescent="0.2">
      <c r="B134" s="8">
        <v>44013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B134" s="12"/>
      <c r="AC134" s="12"/>
      <c r="AD134" s="12"/>
      <c r="AE134" s="11"/>
      <c r="AF134" s="11"/>
      <c r="AG134" s="11"/>
      <c r="AH134" s="11"/>
      <c r="AI134" s="11"/>
      <c r="AJ134" s="11"/>
      <c r="AK134" s="11"/>
      <c r="AP134" s="12"/>
      <c r="AQ134" s="12"/>
      <c r="AR134" s="12"/>
      <c r="AS134" s="11"/>
      <c r="AT134" s="11"/>
      <c r="AU134" s="11"/>
      <c r="AV134" s="11"/>
      <c r="AW134" s="11"/>
      <c r="AX134" s="11"/>
      <c r="AY134" s="11"/>
      <c r="BD134" s="12"/>
      <c r="BE134" s="12"/>
      <c r="BF134" s="12"/>
      <c r="BG134" s="11"/>
      <c r="BH134" s="11"/>
      <c r="BI134" s="11"/>
      <c r="BJ134" s="11"/>
      <c r="BK134" s="11"/>
      <c r="BL134" s="11"/>
      <c r="BM134" s="11"/>
      <c r="BR134" s="12"/>
      <c r="BS134" s="12"/>
      <c r="BT134" s="12"/>
      <c r="BU134" s="11"/>
      <c r="BV134" s="11"/>
      <c r="BW134" s="11"/>
      <c r="BX134" s="11"/>
      <c r="BY134" s="11"/>
      <c r="BZ134" s="11"/>
      <c r="CA134" s="11"/>
      <c r="CF134" s="12"/>
      <c r="CG134" s="12"/>
      <c r="CH134" s="12"/>
      <c r="CI134" s="11"/>
      <c r="CJ134" s="11"/>
      <c r="CK134" s="11"/>
      <c r="CL134" s="11"/>
      <c r="CM134" s="11"/>
      <c r="CN134" s="11"/>
      <c r="CO134" s="11"/>
      <c r="CT134" s="12"/>
      <c r="CU134" s="12"/>
      <c r="CV134" s="12"/>
      <c r="CW134" s="11"/>
      <c r="CX134" s="11"/>
      <c r="CY134" s="11"/>
      <c r="CZ134" s="11"/>
      <c r="DA134" s="11"/>
      <c r="DB134" s="11"/>
      <c r="DC134" s="11"/>
      <c r="DH134" s="12"/>
      <c r="DI134" s="12"/>
      <c r="DJ134" s="12"/>
      <c r="DK134" s="11"/>
      <c r="DL134" s="11"/>
      <c r="DM134" s="11"/>
      <c r="DN134" s="11"/>
      <c r="DO134" s="11"/>
      <c r="DP134" s="11"/>
      <c r="DQ134" s="11"/>
      <c r="DV134" s="12"/>
      <c r="DW134" s="12"/>
      <c r="DX134" s="12"/>
      <c r="DY134" s="11"/>
      <c r="DZ134" s="11"/>
      <c r="EA134" s="11"/>
      <c r="EB134" s="11"/>
      <c r="EC134" s="11"/>
      <c r="ED134" s="11"/>
      <c r="EE134" s="11"/>
      <c r="EJ134" s="12"/>
      <c r="EK134" s="12"/>
      <c r="EL134" s="12"/>
      <c r="EM134" s="11"/>
      <c r="EN134" s="11"/>
      <c r="EO134" s="11"/>
      <c r="EP134" s="11"/>
      <c r="EQ134" s="11"/>
      <c r="ER134" s="11"/>
      <c r="ES134" s="11"/>
      <c r="EX134" s="12"/>
      <c r="EY134" s="12"/>
      <c r="EZ134" s="12"/>
      <c r="FA134" s="11"/>
      <c r="FB134" s="11"/>
      <c r="FC134" s="11"/>
      <c r="FD134" s="11"/>
      <c r="FE134" s="11"/>
      <c r="FF134" s="11"/>
      <c r="FG134" s="11"/>
      <c r="FL134" s="12"/>
      <c r="FM134" s="12"/>
      <c r="FN134" s="12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N134" s="12"/>
      <c r="GO134" s="12"/>
      <c r="GP134" s="12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I134" s="12"/>
      <c r="HJ134" s="12"/>
      <c r="HK134" s="12"/>
      <c r="HL134" s="11"/>
      <c r="HM134" s="11"/>
      <c r="HN134" s="11"/>
      <c r="HO134" s="11"/>
      <c r="HP134" s="11"/>
      <c r="HQ134" s="11"/>
      <c r="HR134" s="11"/>
      <c r="HW134" s="12"/>
      <c r="HX134" s="12"/>
      <c r="HY134" s="12"/>
    </row>
    <row r="135" spans="2:233" x14ac:dyDescent="0.2">
      <c r="B135" s="8">
        <v>44014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B135" s="12"/>
      <c r="AC135" s="12"/>
      <c r="AD135" s="12"/>
      <c r="AE135" s="11"/>
      <c r="AF135" s="11"/>
      <c r="AG135" s="11"/>
      <c r="AH135" s="11"/>
      <c r="AI135" s="11"/>
      <c r="AJ135" s="11"/>
      <c r="AK135" s="11"/>
      <c r="AP135" s="12"/>
      <c r="AQ135" s="12"/>
      <c r="AR135" s="12"/>
      <c r="AS135" s="11"/>
      <c r="AT135" s="11"/>
      <c r="AU135" s="11"/>
      <c r="AV135" s="11"/>
      <c r="AW135" s="11"/>
      <c r="AX135" s="11"/>
      <c r="AY135" s="11"/>
      <c r="BD135" s="12"/>
      <c r="BE135" s="12"/>
      <c r="BF135" s="12"/>
      <c r="BG135" s="11"/>
      <c r="BH135" s="11"/>
      <c r="BI135" s="11"/>
      <c r="BJ135" s="11"/>
      <c r="BK135" s="11"/>
      <c r="BL135" s="11"/>
      <c r="BM135" s="11"/>
      <c r="BR135" s="12"/>
      <c r="BS135" s="12"/>
      <c r="BT135" s="12"/>
      <c r="BU135" s="11"/>
      <c r="BV135" s="11"/>
      <c r="BW135" s="11"/>
      <c r="BX135" s="11"/>
      <c r="BY135" s="11"/>
      <c r="BZ135" s="11"/>
      <c r="CA135" s="11"/>
      <c r="CF135" s="12"/>
      <c r="CG135" s="12"/>
      <c r="CH135" s="12"/>
      <c r="CI135" s="11"/>
      <c r="CJ135" s="11"/>
      <c r="CK135" s="11"/>
      <c r="CL135" s="11"/>
      <c r="CM135" s="11"/>
      <c r="CN135" s="11"/>
      <c r="CO135" s="11"/>
      <c r="CT135" s="12"/>
      <c r="CU135" s="12"/>
      <c r="CV135" s="12"/>
      <c r="CW135" s="11"/>
      <c r="CX135" s="11"/>
      <c r="CY135" s="11"/>
      <c r="CZ135" s="11"/>
      <c r="DA135" s="11"/>
      <c r="DB135" s="11"/>
      <c r="DC135" s="11"/>
      <c r="DH135" s="12"/>
      <c r="DI135" s="12"/>
      <c r="DJ135" s="12"/>
      <c r="DK135" s="11"/>
      <c r="DL135" s="11"/>
      <c r="DM135" s="11"/>
      <c r="DN135" s="11"/>
      <c r="DO135" s="11"/>
      <c r="DP135" s="11"/>
      <c r="DQ135" s="11"/>
      <c r="DV135" s="12"/>
      <c r="DW135" s="12"/>
      <c r="DX135" s="12"/>
      <c r="DY135" s="11"/>
      <c r="DZ135" s="11"/>
      <c r="EA135" s="11"/>
      <c r="EB135" s="11"/>
      <c r="EC135" s="11"/>
      <c r="ED135" s="11"/>
      <c r="EE135" s="11"/>
      <c r="EJ135" s="12"/>
      <c r="EK135" s="12"/>
      <c r="EL135" s="12"/>
      <c r="EM135" s="11"/>
      <c r="EN135" s="11"/>
      <c r="EO135" s="11"/>
      <c r="EP135" s="11"/>
      <c r="EQ135" s="11"/>
      <c r="ER135" s="11"/>
      <c r="ES135" s="11"/>
      <c r="EX135" s="12"/>
      <c r="EY135" s="12"/>
      <c r="EZ135" s="12"/>
      <c r="FA135" s="11"/>
      <c r="FB135" s="11"/>
      <c r="FC135" s="11"/>
      <c r="FD135" s="11"/>
      <c r="FE135" s="11"/>
      <c r="FF135" s="11"/>
      <c r="FG135" s="11"/>
      <c r="FL135" s="12"/>
      <c r="FM135" s="12"/>
      <c r="FN135" s="12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N135" s="12"/>
      <c r="GO135" s="12"/>
      <c r="GP135" s="12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I135" s="12"/>
      <c r="HJ135" s="12"/>
      <c r="HK135" s="12"/>
      <c r="HL135" s="11"/>
      <c r="HM135" s="11"/>
      <c r="HN135" s="11"/>
      <c r="HO135" s="11"/>
      <c r="HP135" s="11"/>
      <c r="HQ135" s="11"/>
      <c r="HR135" s="11"/>
      <c r="HW135" s="12"/>
      <c r="HX135" s="12"/>
      <c r="HY135" s="12"/>
    </row>
    <row r="136" spans="2:233" x14ac:dyDescent="0.2">
      <c r="B136" s="8">
        <v>44015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B136" s="12"/>
      <c r="AC136" s="12"/>
      <c r="AD136" s="12"/>
      <c r="AE136" s="11"/>
      <c r="AF136" s="11"/>
      <c r="AG136" s="11"/>
      <c r="AH136" s="11"/>
      <c r="AI136" s="11"/>
      <c r="AJ136" s="11"/>
      <c r="AK136" s="11"/>
      <c r="AP136" s="12"/>
      <c r="AQ136" s="12"/>
      <c r="AR136" s="12"/>
      <c r="AS136" s="11"/>
      <c r="AT136" s="11"/>
      <c r="AU136" s="11"/>
      <c r="AV136" s="11"/>
      <c r="AW136" s="11"/>
      <c r="AX136" s="11"/>
      <c r="AY136" s="11"/>
      <c r="BD136" s="12"/>
      <c r="BE136" s="12"/>
      <c r="BF136" s="12"/>
      <c r="BG136" s="11"/>
      <c r="BH136" s="11"/>
      <c r="BI136" s="11"/>
      <c r="BJ136" s="11"/>
      <c r="BK136" s="11"/>
      <c r="BL136" s="11"/>
      <c r="BM136" s="11"/>
      <c r="BR136" s="12"/>
      <c r="BS136" s="12"/>
      <c r="BT136" s="12"/>
      <c r="BU136" s="11"/>
      <c r="BV136" s="11"/>
      <c r="BW136" s="11"/>
      <c r="BX136" s="11"/>
      <c r="BY136" s="11"/>
      <c r="BZ136" s="11"/>
      <c r="CA136" s="11"/>
      <c r="CF136" s="12"/>
      <c r="CG136" s="12"/>
      <c r="CH136" s="12"/>
      <c r="CI136" s="11"/>
      <c r="CJ136" s="11"/>
      <c r="CK136" s="11"/>
      <c r="CL136" s="11"/>
      <c r="CM136" s="11"/>
      <c r="CN136" s="11"/>
      <c r="CO136" s="11"/>
      <c r="CT136" s="12"/>
      <c r="CU136" s="12"/>
      <c r="CV136" s="12"/>
      <c r="CW136" s="11"/>
      <c r="CX136" s="11"/>
      <c r="CY136" s="11"/>
      <c r="CZ136" s="11"/>
      <c r="DA136" s="11"/>
      <c r="DB136" s="11"/>
      <c r="DC136" s="11"/>
      <c r="DH136" s="12"/>
      <c r="DI136" s="12"/>
      <c r="DJ136" s="12"/>
      <c r="DK136" s="11"/>
      <c r="DL136" s="11"/>
      <c r="DM136" s="11"/>
      <c r="DN136" s="11"/>
      <c r="DO136" s="11"/>
      <c r="DP136" s="11"/>
      <c r="DQ136" s="11"/>
      <c r="DV136" s="12"/>
      <c r="DW136" s="12"/>
      <c r="DX136" s="12"/>
      <c r="DY136" s="11"/>
      <c r="DZ136" s="11"/>
      <c r="EA136" s="11"/>
      <c r="EB136" s="11"/>
      <c r="EC136" s="11"/>
      <c r="ED136" s="11"/>
      <c r="EE136" s="11"/>
      <c r="EJ136" s="12"/>
      <c r="EK136" s="12"/>
      <c r="EL136" s="12"/>
      <c r="EM136" s="11"/>
      <c r="EN136" s="11"/>
      <c r="EO136" s="11"/>
      <c r="EP136" s="11"/>
      <c r="EQ136" s="11"/>
      <c r="ER136" s="11"/>
      <c r="ES136" s="11"/>
      <c r="EX136" s="12"/>
      <c r="EY136" s="12"/>
      <c r="EZ136" s="12"/>
      <c r="FA136" s="11"/>
      <c r="FB136" s="11"/>
      <c r="FC136" s="11"/>
      <c r="FD136" s="11"/>
      <c r="FE136" s="11"/>
      <c r="FF136" s="11"/>
      <c r="FG136" s="11"/>
      <c r="FL136" s="12"/>
      <c r="FM136" s="12"/>
      <c r="FN136" s="12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N136" s="12"/>
      <c r="GO136" s="12"/>
      <c r="GP136" s="12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I136" s="12"/>
      <c r="HJ136" s="12"/>
      <c r="HK136" s="12"/>
      <c r="HL136" s="11"/>
      <c r="HM136" s="11"/>
      <c r="HN136" s="11"/>
      <c r="HO136" s="11"/>
      <c r="HP136" s="11"/>
      <c r="HQ136" s="11"/>
      <c r="HR136" s="11"/>
      <c r="HW136" s="12"/>
      <c r="HX136" s="12"/>
      <c r="HY136" s="12"/>
    </row>
    <row r="137" spans="2:233" x14ac:dyDescent="0.2">
      <c r="B137" s="8">
        <v>44016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B137" s="12"/>
      <c r="AC137" s="12"/>
      <c r="AD137" s="12"/>
      <c r="AE137" s="11"/>
      <c r="AF137" s="11"/>
      <c r="AG137" s="11"/>
      <c r="AH137" s="11"/>
      <c r="AI137" s="11"/>
      <c r="AJ137" s="11"/>
      <c r="AK137" s="11"/>
      <c r="AP137" s="12"/>
      <c r="AQ137" s="12"/>
      <c r="AR137" s="12"/>
      <c r="AS137" s="11"/>
      <c r="AT137" s="11"/>
      <c r="AU137" s="11"/>
      <c r="AV137" s="11"/>
      <c r="AW137" s="11"/>
      <c r="AX137" s="11"/>
      <c r="AY137" s="11"/>
      <c r="BD137" s="12"/>
      <c r="BE137" s="12"/>
      <c r="BF137" s="12"/>
      <c r="BG137" s="11"/>
      <c r="BH137" s="11"/>
      <c r="BI137" s="11"/>
      <c r="BJ137" s="11"/>
      <c r="BK137" s="11"/>
      <c r="BL137" s="11"/>
      <c r="BM137" s="11"/>
      <c r="BR137" s="12"/>
      <c r="BS137" s="12"/>
      <c r="BT137" s="12"/>
      <c r="BU137" s="11"/>
      <c r="BV137" s="11"/>
      <c r="BW137" s="11"/>
      <c r="BX137" s="11"/>
      <c r="BY137" s="11"/>
      <c r="BZ137" s="11"/>
      <c r="CA137" s="11"/>
      <c r="CF137" s="12"/>
      <c r="CG137" s="12"/>
      <c r="CH137" s="12"/>
      <c r="CI137" s="11"/>
      <c r="CJ137" s="11"/>
      <c r="CK137" s="11"/>
      <c r="CL137" s="11"/>
      <c r="CM137" s="11"/>
      <c r="CN137" s="11"/>
      <c r="CO137" s="11"/>
      <c r="CT137" s="12"/>
      <c r="CU137" s="12"/>
      <c r="CV137" s="12"/>
      <c r="CW137" s="11"/>
      <c r="CX137" s="11"/>
      <c r="CY137" s="11"/>
      <c r="CZ137" s="11"/>
      <c r="DA137" s="11"/>
      <c r="DB137" s="11"/>
      <c r="DC137" s="11"/>
      <c r="DH137" s="12"/>
      <c r="DI137" s="12"/>
      <c r="DJ137" s="12"/>
      <c r="DK137" s="11"/>
      <c r="DL137" s="11"/>
      <c r="DM137" s="11"/>
      <c r="DN137" s="11"/>
      <c r="DO137" s="11"/>
      <c r="DP137" s="11"/>
      <c r="DQ137" s="11"/>
      <c r="DV137" s="12"/>
      <c r="DW137" s="12"/>
      <c r="DX137" s="12"/>
      <c r="DY137" s="11"/>
      <c r="DZ137" s="11"/>
      <c r="EA137" s="11"/>
      <c r="EB137" s="11"/>
      <c r="EC137" s="11"/>
      <c r="ED137" s="11"/>
      <c r="EE137" s="11"/>
      <c r="EJ137" s="12"/>
      <c r="EK137" s="12"/>
      <c r="EL137" s="12"/>
      <c r="EM137" s="11"/>
      <c r="EN137" s="11"/>
      <c r="EO137" s="11"/>
      <c r="EP137" s="11"/>
      <c r="EQ137" s="11"/>
      <c r="ER137" s="11"/>
      <c r="ES137" s="11"/>
      <c r="EX137" s="12"/>
      <c r="EY137" s="12"/>
      <c r="EZ137" s="12"/>
      <c r="FA137" s="11"/>
      <c r="FB137" s="11"/>
      <c r="FC137" s="11"/>
      <c r="FD137" s="11"/>
      <c r="FE137" s="11"/>
      <c r="FF137" s="11"/>
      <c r="FG137" s="11"/>
      <c r="FL137" s="12"/>
      <c r="FM137" s="12"/>
      <c r="FN137" s="12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N137" s="12"/>
      <c r="GO137" s="12"/>
      <c r="GP137" s="12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I137" s="12"/>
      <c r="HJ137" s="12"/>
      <c r="HK137" s="12"/>
      <c r="HL137" s="11"/>
      <c r="HM137" s="11"/>
      <c r="HN137" s="11"/>
      <c r="HO137" s="11"/>
      <c r="HP137" s="11"/>
      <c r="HQ137" s="11"/>
      <c r="HR137" s="11"/>
      <c r="HW137" s="12"/>
      <c r="HX137" s="12"/>
      <c r="HY137" s="12"/>
    </row>
    <row r="138" spans="2:233" x14ac:dyDescent="0.2">
      <c r="B138" s="8">
        <v>44017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B138" s="12"/>
      <c r="AC138" s="12"/>
      <c r="AD138" s="12"/>
      <c r="AE138" s="11"/>
      <c r="AF138" s="11"/>
      <c r="AG138" s="11"/>
      <c r="AH138" s="11"/>
      <c r="AI138" s="11"/>
      <c r="AJ138" s="11"/>
      <c r="AK138" s="11"/>
      <c r="AP138" s="12"/>
      <c r="AQ138" s="12"/>
      <c r="AR138" s="12"/>
      <c r="AS138" s="11"/>
      <c r="AT138" s="11"/>
      <c r="AU138" s="11"/>
      <c r="AV138" s="11"/>
      <c r="AW138" s="11"/>
      <c r="AX138" s="11"/>
      <c r="AY138" s="11"/>
      <c r="BD138" s="12"/>
      <c r="BE138" s="12"/>
      <c r="BF138" s="12"/>
      <c r="BG138" s="11"/>
      <c r="BH138" s="11"/>
      <c r="BI138" s="11"/>
      <c r="BJ138" s="11"/>
      <c r="BK138" s="11"/>
      <c r="BL138" s="11"/>
      <c r="BM138" s="11"/>
      <c r="BR138" s="12"/>
      <c r="BS138" s="12"/>
      <c r="BT138" s="12"/>
      <c r="BU138" s="11"/>
      <c r="BV138" s="11"/>
      <c r="BW138" s="11"/>
      <c r="BX138" s="11"/>
      <c r="BY138" s="11"/>
      <c r="BZ138" s="11"/>
      <c r="CA138" s="11"/>
      <c r="CF138" s="12"/>
      <c r="CG138" s="12"/>
      <c r="CH138" s="12"/>
      <c r="CI138" s="11"/>
      <c r="CJ138" s="11"/>
      <c r="CK138" s="11"/>
      <c r="CL138" s="11"/>
      <c r="CM138" s="11"/>
      <c r="CN138" s="11"/>
      <c r="CO138" s="11"/>
      <c r="CT138" s="12"/>
      <c r="CU138" s="12"/>
      <c r="CV138" s="12"/>
      <c r="CW138" s="11"/>
      <c r="CX138" s="11"/>
      <c r="CY138" s="11"/>
      <c r="CZ138" s="11"/>
      <c r="DA138" s="11"/>
      <c r="DB138" s="11"/>
      <c r="DC138" s="11"/>
      <c r="DH138" s="12"/>
      <c r="DI138" s="12"/>
      <c r="DJ138" s="12"/>
      <c r="DK138" s="11"/>
      <c r="DL138" s="11"/>
      <c r="DM138" s="11"/>
      <c r="DN138" s="11"/>
      <c r="DO138" s="11"/>
      <c r="DP138" s="11"/>
      <c r="DQ138" s="11"/>
      <c r="DV138" s="12"/>
      <c r="DW138" s="12"/>
      <c r="DX138" s="12"/>
      <c r="DY138" s="11"/>
      <c r="DZ138" s="11"/>
      <c r="EA138" s="11"/>
      <c r="EB138" s="11"/>
      <c r="EC138" s="11"/>
      <c r="ED138" s="11"/>
      <c r="EE138" s="11"/>
      <c r="EJ138" s="12"/>
      <c r="EK138" s="12"/>
      <c r="EL138" s="12"/>
      <c r="EM138" s="11"/>
      <c r="EN138" s="11"/>
      <c r="EO138" s="11"/>
      <c r="EP138" s="11"/>
      <c r="EQ138" s="11"/>
      <c r="ER138" s="11"/>
      <c r="ES138" s="11"/>
      <c r="EX138" s="12"/>
      <c r="EY138" s="12"/>
      <c r="EZ138" s="12"/>
      <c r="FA138" s="11"/>
      <c r="FB138" s="11"/>
      <c r="FC138" s="11"/>
      <c r="FD138" s="11"/>
      <c r="FE138" s="11"/>
      <c r="FF138" s="11"/>
      <c r="FG138" s="11"/>
      <c r="FL138" s="12"/>
      <c r="FM138" s="12"/>
      <c r="FN138" s="12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N138" s="12"/>
      <c r="GO138" s="12"/>
      <c r="GP138" s="12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I138" s="12"/>
      <c r="HJ138" s="12"/>
      <c r="HK138" s="12"/>
      <c r="HL138" s="11"/>
      <c r="HM138" s="11"/>
      <c r="HN138" s="11"/>
      <c r="HO138" s="11"/>
      <c r="HP138" s="11"/>
      <c r="HQ138" s="11"/>
      <c r="HR138" s="11"/>
      <c r="HW138" s="12"/>
      <c r="HX138" s="12"/>
      <c r="HY138" s="12"/>
    </row>
    <row r="139" spans="2:233" x14ac:dyDescent="0.2">
      <c r="B139" s="8">
        <v>44018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B139" s="12"/>
      <c r="AC139" s="12"/>
      <c r="AD139" s="12"/>
      <c r="AE139" s="11"/>
      <c r="AF139" s="11"/>
      <c r="AG139" s="11"/>
      <c r="AH139" s="11"/>
      <c r="AI139" s="11"/>
      <c r="AJ139" s="11"/>
      <c r="AK139" s="11"/>
      <c r="AP139" s="12"/>
      <c r="AQ139" s="12"/>
      <c r="AR139" s="12"/>
      <c r="AS139" s="11"/>
      <c r="AT139" s="11"/>
      <c r="AU139" s="11"/>
      <c r="AV139" s="11"/>
      <c r="AW139" s="11"/>
      <c r="AX139" s="11"/>
      <c r="AY139" s="11"/>
      <c r="BD139" s="12"/>
      <c r="BE139" s="12"/>
      <c r="BF139" s="12"/>
      <c r="BG139" s="11"/>
      <c r="BH139" s="11"/>
      <c r="BI139" s="11"/>
      <c r="BJ139" s="11"/>
      <c r="BK139" s="11"/>
      <c r="BL139" s="11"/>
      <c r="BM139" s="11"/>
      <c r="BR139" s="12"/>
      <c r="BS139" s="12"/>
      <c r="BT139" s="12"/>
      <c r="BU139" s="11"/>
      <c r="BV139" s="11"/>
      <c r="BW139" s="11"/>
      <c r="BX139" s="11"/>
      <c r="BY139" s="11"/>
      <c r="BZ139" s="11"/>
      <c r="CA139" s="11"/>
      <c r="CF139" s="12"/>
      <c r="CG139" s="12"/>
      <c r="CH139" s="12"/>
      <c r="CI139" s="11"/>
      <c r="CJ139" s="11"/>
      <c r="CK139" s="11"/>
      <c r="CL139" s="11"/>
      <c r="CM139" s="11"/>
      <c r="CN139" s="11"/>
      <c r="CO139" s="11"/>
      <c r="CT139" s="12"/>
      <c r="CU139" s="12"/>
      <c r="CV139" s="12"/>
      <c r="CW139" s="11"/>
      <c r="CX139" s="11"/>
      <c r="CY139" s="11"/>
      <c r="CZ139" s="11"/>
      <c r="DA139" s="11"/>
      <c r="DB139" s="11"/>
      <c r="DC139" s="11"/>
      <c r="DH139" s="12"/>
      <c r="DI139" s="12"/>
      <c r="DJ139" s="12"/>
      <c r="DK139" s="11"/>
      <c r="DL139" s="11"/>
      <c r="DM139" s="11"/>
      <c r="DN139" s="11"/>
      <c r="DO139" s="11"/>
      <c r="DP139" s="11"/>
      <c r="DQ139" s="11"/>
      <c r="DV139" s="12"/>
      <c r="DW139" s="12"/>
      <c r="DX139" s="12"/>
      <c r="DY139" s="11"/>
      <c r="DZ139" s="11"/>
      <c r="EA139" s="11"/>
      <c r="EB139" s="11"/>
      <c r="EC139" s="11"/>
      <c r="ED139" s="11"/>
      <c r="EE139" s="11"/>
      <c r="EJ139" s="12"/>
      <c r="EK139" s="12"/>
      <c r="EL139" s="12"/>
      <c r="EM139" s="11"/>
      <c r="EN139" s="11"/>
      <c r="EO139" s="11"/>
      <c r="EP139" s="11"/>
      <c r="EQ139" s="11"/>
      <c r="ER139" s="11"/>
      <c r="ES139" s="11"/>
      <c r="EX139" s="12"/>
      <c r="EY139" s="12"/>
      <c r="EZ139" s="12"/>
      <c r="FA139" s="11"/>
      <c r="FB139" s="11"/>
      <c r="FC139" s="11"/>
      <c r="FD139" s="11"/>
      <c r="FE139" s="11"/>
      <c r="FF139" s="11"/>
      <c r="FG139" s="11"/>
      <c r="FL139" s="12"/>
      <c r="FM139" s="12"/>
      <c r="FN139" s="12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N139" s="12"/>
      <c r="GO139" s="12"/>
      <c r="GP139" s="12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I139" s="12"/>
      <c r="HJ139" s="12"/>
      <c r="HK139" s="12"/>
      <c r="HL139" s="11"/>
      <c r="HM139" s="11"/>
      <c r="HN139" s="11"/>
      <c r="HO139" s="11"/>
      <c r="HP139" s="11"/>
      <c r="HQ139" s="11"/>
      <c r="HR139" s="11"/>
      <c r="HW139" s="12"/>
      <c r="HX139" s="12"/>
      <c r="HY139" s="12"/>
    </row>
    <row r="140" spans="2:233" x14ac:dyDescent="0.2">
      <c r="B140" s="8">
        <v>44019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B140" s="12"/>
      <c r="AC140" s="12"/>
      <c r="AD140" s="12"/>
      <c r="AE140" s="11"/>
      <c r="AF140" s="11"/>
      <c r="AG140" s="11"/>
      <c r="AH140" s="11"/>
      <c r="AI140" s="11"/>
      <c r="AJ140" s="11"/>
      <c r="AK140" s="11"/>
      <c r="AP140" s="12"/>
      <c r="AQ140" s="12"/>
      <c r="AR140" s="12"/>
      <c r="AS140" s="11"/>
      <c r="AT140" s="11"/>
      <c r="AU140" s="11"/>
      <c r="AV140" s="11"/>
      <c r="AW140" s="11"/>
      <c r="AX140" s="11"/>
      <c r="AY140" s="11"/>
      <c r="BD140" s="12"/>
      <c r="BE140" s="12"/>
      <c r="BF140" s="12"/>
      <c r="BG140" s="11"/>
      <c r="BH140" s="11"/>
      <c r="BI140" s="11"/>
      <c r="BJ140" s="11"/>
      <c r="BK140" s="11"/>
      <c r="BL140" s="11"/>
      <c r="BM140" s="11"/>
      <c r="BR140" s="12"/>
      <c r="BS140" s="12"/>
      <c r="BT140" s="12"/>
      <c r="BU140" s="11"/>
      <c r="BV140" s="11"/>
      <c r="BW140" s="11"/>
      <c r="BX140" s="11"/>
      <c r="BY140" s="11"/>
      <c r="BZ140" s="11"/>
      <c r="CA140" s="11"/>
      <c r="CF140" s="12"/>
      <c r="CG140" s="12"/>
      <c r="CH140" s="12"/>
      <c r="CI140" s="11"/>
      <c r="CJ140" s="11"/>
      <c r="CK140" s="11"/>
      <c r="CL140" s="11"/>
      <c r="CM140" s="11"/>
      <c r="CN140" s="11"/>
      <c r="CO140" s="11"/>
      <c r="CT140" s="12"/>
      <c r="CU140" s="12"/>
      <c r="CV140" s="12"/>
      <c r="CW140" s="11"/>
      <c r="CX140" s="11"/>
      <c r="CY140" s="11"/>
      <c r="CZ140" s="11"/>
      <c r="DA140" s="11"/>
      <c r="DB140" s="11"/>
      <c r="DC140" s="11"/>
      <c r="DH140" s="12"/>
      <c r="DI140" s="12"/>
      <c r="DJ140" s="12"/>
      <c r="DK140" s="11"/>
      <c r="DL140" s="11"/>
      <c r="DM140" s="11"/>
      <c r="DN140" s="11"/>
      <c r="DO140" s="11"/>
      <c r="DP140" s="11"/>
      <c r="DQ140" s="11"/>
      <c r="DV140" s="12"/>
      <c r="DW140" s="12"/>
      <c r="DX140" s="12"/>
      <c r="DY140" s="11"/>
      <c r="DZ140" s="11"/>
      <c r="EA140" s="11"/>
      <c r="EB140" s="11"/>
      <c r="EC140" s="11"/>
      <c r="ED140" s="11"/>
      <c r="EE140" s="11"/>
      <c r="EJ140" s="12"/>
      <c r="EK140" s="12"/>
      <c r="EL140" s="12"/>
      <c r="EM140" s="11"/>
      <c r="EN140" s="11"/>
      <c r="EO140" s="11"/>
      <c r="EP140" s="11"/>
      <c r="EQ140" s="11"/>
      <c r="ER140" s="11"/>
      <c r="ES140" s="11"/>
      <c r="EX140" s="12"/>
      <c r="EY140" s="12"/>
      <c r="EZ140" s="12"/>
      <c r="FA140" s="11"/>
      <c r="FB140" s="11"/>
      <c r="FC140" s="11"/>
      <c r="FD140" s="11"/>
      <c r="FE140" s="11"/>
      <c r="FF140" s="11"/>
      <c r="FG140" s="11"/>
      <c r="FL140" s="12"/>
      <c r="FM140" s="12"/>
      <c r="FN140" s="12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N140" s="12"/>
      <c r="GO140" s="12"/>
      <c r="GP140" s="12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I140" s="12"/>
      <c r="HJ140" s="12"/>
      <c r="HK140" s="12"/>
      <c r="HL140" s="11"/>
      <c r="HM140" s="11"/>
      <c r="HN140" s="11"/>
      <c r="HO140" s="11"/>
      <c r="HP140" s="11"/>
      <c r="HQ140" s="11"/>
      <c r="HR140" s="11"/>
      <c r="HW140" s="12"/>
      <c r="HX140" s="12"/>
      <c r="HY140" s="12"/>
    </row>
    <row r="141" spans="2:233" x14ac:dyDescent="0.2">
      <c r="B141" s="8">
        <v>44020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P141" s="12"/>
      <c r="AQ141" s="12"/>
      <c r="AR141" s="12"/>
      <c r="AS141" s="11"/>
      <c r="AT141" s="11"/>
      <c r="AU141" s="11"/>
      <c r="AV141" s="11"/>
      <c r="AW141" s="11"/>
      <c r="AX141" s="11"/>
      <c r="AY141" s="11"/>
      <c r="BD141" s="12"/>
      <c r="BE141" s="12"/>
      <c r="BF141" s="12"/>
      <c r="BG141" s="11"/>
      <c r="BH141" s="11"/>
      <c r="BI141" s="11"/>
      <c r="BJ141" s="11"/>
      <c r="BK141" s="11"/>
      <c r="BL141" s="11"/>
      <c r="BM141" s="11"/>
      <c r="BR141" s="12"/>
      <c r="BS141" s="12"/>
      <c r="BT141" s="12"/>
      <c r="BU141" s="11"/>
      <c r="BV141" s="11"/>
      <c r="BW141" s="11"/>
      <c r="BX141" s="11"/>
      <c r="BY141" s="11"/>
      <c r="BZ141" s="11"/>
      <c r="CA141" s="11"/>
      <c r="CF141" s="12"/>
      <c r="CG141" s="12"/>
      <c r="CH141" s="12"/>
      <c r="CI141" s="11"/>
      <c r="CJ141" s="11"/>
      <c r="CK141" s="11"/>
      <c r="CL141" s="11"/>
      <c r="CM141" s="11"/>
      <c r="CN141" s="11"/>
      <c r="CO141" s="11"/>
      <c r="CT141" s="12"/>
      <c r="CU141" s="12"/>
      <c r="CV141" s="12"/>
      <c r="CW141" s="11"/>
      <c r="CX141" s="11"/>
      <c r="CY141" s="11"/>
      <c r="CZ141" s="11"/>
      <c r="DA141" s="11"/>
      <c r="DB141" s="11"/>
      <c r="DC141" s="11"/>
      <c r="DH141" s="12"/>
      <c r="DI141" s="12"/>
      <c r="DJ141" s="12"/>
      <c r="DK141" s="11"/>
      <c r="DL141" s="11"/>
      <c r="DM141" s="11"/>
      <c r="DN141" s="11"/>
      <c r="DO141" s="11"/>
      <c r="DP141" s="11"/>
      <c r="DQ141" s="11"/>
      <c r="DV141" s="12"/>
      <c r="DW141" s="12"/>
      <c r="DX141" s="12"/>
      <c r="DY141" s="11"/>
      <c r="DZ141" s="11"/>
      <c r="EA141" s="11"/>
      <c r="EB141" s="11"/>
      <c r="EC141" s="11"/>
      <c r="ED141" s="11"/>
      <c r="EE141" s="11"/>
      <c r="EJ141" s="12"/>
      <c r="EK141" s="12"/>
      <c r="EL141" s="12"/>
      <c r="EM141" s="11"/>
      <c r="EN141" s="11"/>
      <c r="EO141" s="11"/>
      <c r="EP141" s="11"/>
      <c r="EQ141" s="11"/>
      <c r="ER141" s="11"/>
      <c r="ES141" s="11"/>
      <c r="EX141" s="12"/>
      <c r="EY141" s="12"/>
      <c r="EZ141" s="12"/>
      <c r="FA141" s="11"/>
      <c r="FB141" s="11"/>
      <c r="FC141" s="11"/>
      <c r="FD141" s="11"/>
      <c r="FE141" s="11"/>
      <c r="FF141" s="11"/>
      <c r="FG141" s="11"/>
      <c r="FL141" s="12"/>
      <c r="FM141" s="12"/>
      <c r="FN141" s="12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N141" s="12"/>
      <c r="GO141" s="12"/>
      <c r="GP141" s="12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I141" s="12"/>
      <c r="HJ141" s="12"/>
      <c r="HK141" s="12"/>
      <c r="HL141" s="11"/>
      <c r="HM141" s="11"/>
      <c r="HN141" s="11"/>
      <c r="HO141" s="11"/>
      <c r="HP141" s="11"/>
      <c r="HQ141" s="11"/>
      <c r="HR141" s="11"/>
      <c r="HW141" s="12"/>
      <c r="HX141" s="12"/>
      <c r="HY141" s="12"/>
    </row>
    <row r="142" spans="2:233" x14ac:dyDescent="0.2">
      <c r="B142" s="8">
        <v>44021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B142" s="12"/>
      <c r="AC142" s="12"/>
      <c r="AD142" s="12"/>
      <c r="AE142" s="11"/>
      <c r="AF142" s="11"/>
      <c r="AG142" s="11"/>
      <c r="AH142" s="11"/>
      <c r="AI142" s="11"/>
      <c r="AJ142" s="11"/>
      <c r="AK142" s="11"/>
      <c r="AP142" s="12"/>
      <c r="AQ142" s="12"/>
      <c r="AR142" s="12"/>
      <c r="AS142" s="11"/>
      <c r="AT142" s="11"/>
      <c r="AU142" s="11"/>
      <c r="AV142" s="11"/>
      <c r="AW142" s="11"/>
      <c r="AX142" s="11"/>
      <c r="AY142" s="11"/>
      <c r="BD142" s="12"/>
      <c r="BE142" s="12"/>
      <c r="BF142" s="12"/>
      <c r="BG142" s="11"/>
      <c r="BH142" s="11"/>
      <c r="BI142" s="11"/>
      <c r="BJ142" s="11"/>
      <c r="BK142" s="11"/>
      <c r="BL142" s="11"/>
      <c r="BM142" s="11"/>
      <c r="BR142" s="12"/>
      <c r="BS142" s="12"/>
      <c r="BT142" s="12"/>
      <c r="BU142" s="11"/>
      <c r="BV142" s="11"/>
      <c r="BW142" s="11"/>
      <c r="BX142" s="11"/>
      <c r="BY142" s="11"/>
      <c r="BZ142" s="11"/>
      <c r="CA142" s="11"/>
      <c r="CF142" s="12"/>
      <c r="CG142" s="12"/>
      <c r="CH142" s="12"/>
      <c r="CI142" s="11"/>
      <c r="CJ142" s="11"/>
      <c r="CK142" s="11"/>
      <c r="CL142" s="11"/>
      <c r="CM142" s="11"/>
      <c r="CN142" s="11"/>
      <c r="CO142" s="11"/>
      <c r="CT142" s="12"/>
      <c r="CU142" s="12"/>
      <c r="CV142" s="12"/>
      <c r="CW142" s="11"/>
      <c r="CX142" s="11"/>
      <c r="CY142" s="11"/>
      <c r="CZ142" s="11"/>
      <c r="DA142" s="11"/>
      <c r="DB142" s="11"/>
      <c r="DC142" s="11"/>
      <c r="DH142" s="12"/>
      <c r="DI142" s="12"/>
      <c r="DJ142" s="12"/>
      <c r="DK142" s="11"/>
      <c r="DL142" s="11"/>
      <c r="DM142" s="11"/>
      <c r="DN142" s="11"/>
      <c r="DO142" s="11"/>
      <c r="DP142" s="11"/>
      <c r="DQ142" s="11"/>
      <c r="DV142" s="12"/>
      <c r="DW142" s="12"/>
      <c r="DX142" s="12"/>
      <c r="DY142" s="11"/>
      <c r="DZ142" s="11"/>
      <c r="EA142" s="11"/>
      <c r="EB142" s="11"/>
      <c r="EC142" s="11"/>
      <c r="ED142" s="11"/>
      <c r="EE142" s="11"/>
      <c r="EJ142" s="12"/>
      <c r="EK142" s="12"/>
      <c r="EL142" s="12"/>
      <c r="EM142" s="11"/>
      <c r="EN142" s="11"/>
      <c r="EO142" s="11"/>
      <c r="EP142" s="11"/>
      <c r="EQ142" s="11"/>
      <c r="ER142" s="11"/>
      <c r="ES142" s="11"/>
      <c r="EX142" s="12"/>
      <c r="EY142" s="12"/>
      <c r="EZ142" s="12"/>
      <c r="FA142" s="11"/>
      <c r="FB142" s="11"/>
      <c r="FC142" s="11"/>
      <c r="FD142" s="11"/>
      <c r="FE142" s="11"/>
      <c r="FF142" s="11"/>
      <c r="FG142" s="11"/>
      <c r="FL142" s="12"/>
      <c r="FM142" s="12"/>
      <c r="FN142" s="12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N142" s="12"/>
      <c r="GO142" s="12"/>
      <c r="GP142" s="12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I142" s="12"/>
      <c r="HJ142" s="12"/>
      <c r="HK142" s="12"/>
      <c r="HL142" s="11"/>
      <c r="HM142" s="11"/>
      <c r="HN142" s="11"/>
      <c r="HO142" s="11"/>
      <c r="HP142" s="11"/>
      <c r="HQ142" s="11"/>
      <c r="HR142" s="11"/>
      <c r="HW142" s="12"/>
      <c r="HX142" s="12"/>
      <c r="HY142" s="12"/>
    </row>
    <row r="143" spans="2:233" x14ac:dyDescent="0.2">
      <c r="B143" s="8">
        <v>44022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B143" s="12"/>
      <c r="AC143" s="12"/>
      <c r="AD143" s="12"/>
      <c r="AE143" s="11"/>
      <c r="AF143" s="11"/>
      <c r="AG143" s="11"/>
      <c r="AH143" s="11"/>
      <c r="AI143" s="11"/>
      <c r="AJ143" s="11"/>
      <c r="AK143" s="11"/>
      <c r="AP143" s="12"/>
      <c r="AQ143" s="12"/>
      <c r="AR143" s="12"/>
      <c r="AS143" s="11"/>
      <c r="AT143" s="11"/>
      <c r="AU143" s="11"/>
      <c r="AV143" s="11"/>
      <c r="AW143" s="11"/>
      <c r="AX143" s="11"/>
      <c r="AY143" s="11"/>
      <c r="BD143" s="12"/>
      <c r="BE143" s="12"/>
      <c r="BF143" s="12"/>
      <c r="BG143" s="11"/>
      <c r="BH143" s="11"/>
      <c r="BI143" s="11"/>
      <c r="BJ143" s="11"/>
      <c r="BK143" s="11"/>
      <c r="BL143" s="11"/>
      <c r="BM143" s="11"/>
      <c r="BR143" s="12"/>
      <c r="BS143" s="12"/>
      <c r="BT143" s="12"/>
      <c r="BU143" s="11"/>
      <c r="BV143" s="11"/>
      <c r="BW143" s="11"/>
      <c r="BX143" s="11"/>
      <c r="BY143" s="11"/>
      <c r="BZ143" s="11"/>
      <c r="CA143" s="11"/>
      <c r="CF143" s="12"/>
      <c r="CG143" s="12"/>
      <c r="CH143" s="12"/>
      <c r="CI143" s="11"/>
      <c r="CJ143" s="11"/>
      <c r="CK143" s="11"/>
      <c r="CL143" s="11"/>
      <c r="CM143" s="11"/>
      <c r="CN143" s="11"/>
      <c r="CO143" s="11"/>
      <c r="CT143" s="12"/>
      <c r="CU143" s="12"/>
      <c r="CV143" s="12"/>
      <c r="CW143" s="11"/>
      <c r="CX143" s="11"/>
      <c r="CY143" s="11"/>
      <c r="CZ143" s="11"/>
      <c r="DA143" s="11"/>
      <c r="DB143" s="11"/>
      <c r="DC143" s="11"/>
      <c r="DH143" s="12"/>
      <c r="DI143" s="12"/>
      <c r="DJ143" s="12"/>
      <c r="DK143" s="11"/>
      <c r="DL143" s="11"/>
      <c r="DM143" s="11"/>
      <c r="DN143" s="11"/>
      <c r="DO143" s="11"/>
      <c r="DP143" s="11"/>
      <c r="DQ143" s="11"/>
      <c r="DV143" s="12"/>
      <c r="DW143" s="12"/>
      <c r="DX143" s="12"/>
      <c r="DY143" s="11"/>
      <c r="DZ143" s="11"/>
      <c r="EA143" s="11"/>
      <c r="EB143" s="11"/>
      <c r="EC143" s="11"/>
      <c r="ED143" s="11"/>
      <c r="EE143" s="11"/>
      <c r="EJ143" s="12"/>
      <c r="EK143" s="12"/>
      <c r="EL143" s="12"/>
      <c r="EM143" s="11"/>
      <c r="EN143" s="11"/>
      <c r="EO143" s="11"/>
      <c r="EP143" s="11"/>
      <c r="EQ143" s="11"/>
      <c r="ER143" s="11"/>
      <c r="ES143" s="11"/>
      <c r="EX143" s="12"/>
      <c r="EY143" s="12"/>
      <c r="EZ143" s="12"/>
      <c r="FA143" s="11"/>
      <c r="FB143" s="11"/>
      <c r="FC143" s="11"/>
      <c r="FD143" s="11"/>
      <c r="FE143" s="11"/>
      <c r="FF143" s="11"/>
      <c r="FG143" s="11"/>
      <c r="FL143" s="12"/>
      <c r="FM143" s="12"/>
      <c r="FN143" s="12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N143" s="12"/>
      <c r="GO143" s="12"/>
      <c r="GP143" s="12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I143" s="12"/>
      <c r="HJ143" s="12"/>
      <c r="HK143" s="12"/>
      <c r="HL143" s="11"/>
      <c r="HM143" s="11"/>
      <c r="HN143" s="11"/>
      <c r="HO143" s="11"/>
      <c r="HP143" s="11"/>
      <c r="HQ143" s="11"/>
      <c r="HR143" s="11"/>
      <c r="HW143" s="12"/>
      <c r="HX143" s="12"/>
      <c r="HY143" s="12"/>
    </row>
    <row r="144" spans="2:233" x14ac:dyDescent="0.2">
      <c r="B144" s="8">
        <v>44023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B144" s="12"/>
      <c r="AC144" s="12"/>
      <c r="AD144" s="12"/>
      <c r="AE144" s="11"/>
      <c r="AF144" s="11"/>
      <c r="AG144" s="11"/>
      <c r="AH144" s="11"/>
      <c r="AI144" s="11"/>
      <c r="AJ144" s="11"/>
      <c r="AK144" s="11"/>
      <c r="AP144" s="12"/>
      <c r="AQ144" s="12"/>
      <c r="AR144" s="12"/>
      <c r="AS144" s="11"/>
      <c r="AT144" s="11"/>
      <c r="AU144" s="11"/>
      <c r="AV144" s="11"/>
      <c r="AW144" s="11"/>
      <c r="AX144" s="11"/>
      <c r="AY144" s="11"/>
      <c r="BD144" s="12"/>
      <c r="BE144" s="12"/>
      <c r="BF144" s="12"/>
      <c r="BG144" s="11"/>
      <c r="BH144" s="11"/>
      <c r="BI144" s="11"/>
      <c r="BJ144" s="11"/>
      <c r="BK144" s="11"/>
      <c r="BL144" s="11"/>
      <c r="BM144" s="11"/>
      <c r="BR144" s="12"/>
      <c r="BS144" s="12"/>
      <c r="BT144" s="12"/>
      <c r="BU144" s="11"/>
      <c r="BV144" s="11"/>
      <c r="BW144" s="11"/>
      <c r="BX144" s="11"/>
      <c r="BY144" s="11"/>
      <c r="BZ144" s="11"/>
      <c r="CA144" s="11"/>
      <c r="CF144" s="12"/>
      <c r="CG144" s="12"/>
      <c r="CH144" s="12"/>
      <c r="CI144" s="11"/>
      <c r="CJ144" s="11"/>
      <c r="CK144" s="11"/>
      <c r="CL144" s="11"/>
      <c r="CM144" s="11"/>
      <c r="CN144" s="11"/>
      <c r="CO144" s="11"/>
      <c r="CT144" s="12"/>
      <c r="CU144" s="12"/>
      <c r="CV144" s="12"/>
      <c r="CW144" s="11"/>
      <c r="CX144" s="11"/>
      <c r="CY144" s="11"/>
      <c r="CZ144" s="11"/>
      <c r="DA144" s="11"/>
      <c r="DB144" s="11"/>
      <c r="DC144" s="11"/>
      <c r="DH144" s="12"/>
      <c r="DI144" s="12"/>
      <c r="DJ144" s="12"/>
      <c r="DK144" s="11"/>
      <c r="DL144" s="11"/>
      <c r="DM144" s="11"/>
      <c r="DN144" s="11"/>
      <c r="DO144" s="11"/>
      <c r="DP144" s="11"/>
      <c r="DQ144" s="11"/>
      <c r="DV144" s="12"/>
      <c r="DW144" s="12"/>
      <c r="DX144" s="12"/>
      <c r="DY144" s="11"/>
      <c r="DZ144" s="11"/>
      <c r="EA144" s="11"/>
      <c r="EB144" s="11"/>
      <c r="EC144" s="11"/>
      <c r="ED144" s="11"/>
      <c r="EE144" s="11"/>
      <c r="EJ144" s="12"/>
      <c r="EK144" s="12"/>
      <c r="EL144" s="12"/>
      <c r="EM144" s="11"/>
      <c r="EN144" s="11"/>
      <c r="EO144" s="11"/>
      <c r="EP144" s="11"/>
      <c r="EQ144" s="11"/>
      <c r="ER144" s="11"/>
      <c r="ES144" s="11"/>
      <c r="EX144" s="12"/>
      <c r="EY144" s="12"/>
      <c r="EZ144" s="12"/>
      <c r="FA144" s="11"/>
      <c r="FB144" s="11"/>
      <c r="FC144" s="11"/>
      <c r="FD144" s="11"/>
      <c r="FE144" s="11"/>
      <c r="FF144" s="11"/>
      <c r="FG144" s="11"/>
      <c r="FL144" s="12"/>
      <c r="FM144" s="12"/>
      <c r="FN144" s="12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N144" s="12"/>
      <c r="GO144" s="12"/>
      <c r="GP144" s="12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I144" s="12"/>
      <c r="HJ144" s="12"/>
      <c r="HK144" s="12"/>
      <c r="HL144" s="11"/>
      <c r="HM144" s="11"/>
      <c r="HN144" s="11"/>
      <c r="HO144" s="11"/>
      <c r="HP144" s="11"/>
      <c r="HQ144" s="11"/>
      <c r="HR144" s="11"/>
      <c r="HW144" s="12"/>
      <c r="HX144" s="12"/>
      <c r="HY144" s="12"/>
    </row>
    <row r="145" spans="2:233" x14ac:dyDescent="0.2">
      <c r="B145" s="8">
        <v>44024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P145" s="12"/>
      <c r="AQ145" s="12"/>
      <c r="AR145" s="12"/>
      <c r="AS145" s="11"/>
      <c r="AT145" s="11"/>
      <c r="AU145" s="11"/>
      <c r="AV145" s="11"/>
      <c r="AW145" s="11"/>
      <c r="AX145" s="11"/>
      <c r="AY145" s="11"/>
      <c r="BD145" s="12"/>
      <c r="BE145" s="12"/>
      <c r="BF145" s="12"/>
      <c r="BG145" s="11"/>
      <c r="BH145" s="11"/>
      <c r="BI145" s="11"/>
      <c r="BJ145" s="11"/>
      <c r="BK145" s="11"/>
      <c r="BL145" s="11"/>
      <c r="BM145" s="11"/>
      <c r="BR145" s="12"/>
      <c r="BS145" s="12"/>
      <c r="BT145" s="12"/>
      <c r="BU145" s="11"/>
      <c r="BV145" s="11"/>
      <c r="BW145" s="11"/>
      <c r="BX145" s="11"/>
      <c r="BY145" s="11"/>
      <c r="BZ145" s="11"/>
      <c r="CA145" s="11"/>
      <c r="CF145" s="12"/>
      <c r="CG145" s="12"/>
      <c r="CH145" s="12"/>
      <c r="CI145" s="11"/>
      <c r="CJ145" s="11"/>
      <c r="CK145" s="11"/>
      <c r="CL145" s="11"/>
      <c r="CM145" s="11"/>
      <c r="CN145" s="11"/>
      <c r="CO145" s="11"/>
      <c r="CT145" s="12"/>
      <c r="CU145" s="12"/>
      <c r="CV145" s="12"/>
      <c r="CW145" s="11"/>
      <c r="CX145" s="11"/>
      <c r="CY145" s="11"/>
      <c r="CZ145" s="11"/>
      <c r="DA145" s="11"/>
      <c r="DB145" s="11"/>
      <c r="DC145" s="11"/>
      <c r="DH145" s="12"/>
      <c r="DI145" s="12"/>
      <c r="DJ145" s="12"/>
      <c r="DK145" s="11"/>
      <c r="DL145" s="11"/>
      <c r="DM145" s="11"/>
      <c r="DN145" s="11"/>
      <c r="DO145" s="11"/>
      <c r="DP145" s="11"/>
      <c r="DQ145" s="11"/>
      <c r="DV145" s="12"/>
      <c r="DW145" s="12"/>
      <c r="DX145" s="12"/>
      <c r="DY145" s="11"/>
      <c r="DZ145" s="11"/>
      <c r="EA145" s="11"/>
      <c r="EB145" s="11"/>
      <c r="EC145" s="11"/>
      <c r="ED145" s="11"/>
      <c r="EE145" s="11"/>
      <c r="EJ145" s="12"/>
      <c r="EK145" s="12"/>
      <c r="EL145" s="12"/>
      <c r="EM145" s="11"/>
      <c r="EN145" s="11"/>
      <c r="EO145" s="11"/>
      <c r="EP145" s="11"/>
      <c r="EQ145" s="11"/>
      <c r="ER145" s="11"/>
      <c r="ES145" s="11"/>
      <c r="EX145" s="12"/>
      <c r="EY145" s="12"/>
      <c r="EZ145" s="12"/>
      <c r="FA145" s="11"/>
      <c r="FB145" s="11"/>
      <c r="FC145" s="11"/>
      <c r="FD145" s="11"/>
      <c r="FE145" s="11"/>
      <c r="FF145" s="11"/>
      <c r="FG145" s="11"/>
      <c r="FL145" s="12"/>
      <c r="FM145" s="12"/>
      <c r="FN145" s="12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N145" s="12"/>
      <c r="GO145" s="12"/>
      <c r="GP145" s="12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I145" s="12"/>
      <c r="HJ145" s="12"/>
      <c r="HK145" s="12"/>
      <c r="HL145" s="11"/>
      <c r="HM145" s="11"/>
      <c r="HN145" s="11"/>
      <c r="HO145" s="11"/>
      <c r="HP145" s="11"/>
      <c r="HQ145" s="11"/>
      <c r="HR145" s="11"/>
      <c r="HW145" s="12"/>
      <c r="HX145" s="12"/>
      <c r="HY145" s="12"/>
    </row>
    <row r="146" spans="2:233" x14ac:dyDescent="0.2">
      <c r="B146" s="8">
        <v>44025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B146" s="12"/>
      <c r="AC146" s="12"/>
      <c r="AD146" s="12"/>
      <c r="AE146" s="11"/>
      <c r="AF146" s="11"/>
      <c r="AG146" s="11"/>
      <c r="AH146" s="11"/>
      <c r="AI146" s="11"/>
      <c r="AJ146" s="11"/>
      <c r="AK146" s="11"/>
      <c r="AP146" s="12"/>
      <c r="AQ146" s="12"/>
      <c r="AR146" s="12"/>
      <c r="AS146" s="11"/>
      <c r="AT146" s="11"/>
      <c r="AU146" s="11"/>
      <c r="AV146" s="11"/>
      <c r="AW146" s="11"/>
      <c r="AX146" s="11"/>
      <c r="AY146" s="11"/>
      <c r="BD146" s="12"/>
      <c r="BE146" s="12"/>
      <c r="BF146" s="12"/>
      <c r="BG146" s="11"/>
      <c r="BH146" s="11"/>
      <c r="BI146" s="11"/>
      <c r="BJ146" s="11"/>
      <c r="BK146" s="11"/>
      <c r="BL146" s="11"/>
      <c r="BM146" s="11"/>
      <c r="BR146" s="12"/>
      <c r="BS146" s="12"/>
      <c r="BT146" s="12"/>
      <c r="BU146" s="11"/>
      <c r="BV146" s="11"/>
      <c r="BW146" s="11"/>
      <c r="BX146" s="11"/>
      <c r="BY146" s="11"/>
      <c r="BZ146" s="11"/>
      <c r="CA146" s="11"/>
      <c r="CF146" s="12"/>
      <c r="CG146" s="12"/>
      <c r="CH146" s="12"/>
      <c r="CI146" s="11"/>
      <c r="CJ146" s="11"/>
      <c r="CK146" s="11"/>
      <c r="CL146" s="11"/>
      <c r="CM146" s="11"/>
      <c r="CN146" s="11"/>
      <c r="CO146" s="11"/>
      <c r="CT146" s="12"/>
      <c r="CU146" s="12"/>
      <c r="CV146" s="12"/>
      <c r="CW146" s="11"/>
      <c r="CX146" s="11"/>
      <c r="CY146" s="11"/>
      <c r="CZ146" s="11"/>
      <c r="DA146" s="11"/>
      <c r="DB146" s="11"/>
      <c r="DC146" s="11"/>
      <c r="DH146" s="12"/>
      <c r="DI146" s="12"/>
      <c r="DJ146" s="12"/>
      <c r="DK146" s="11"/>
      <c r="DL146" s="11"/>
      <c r="DM146" s="11"/>
      <c r="DN146" s="11"/>
      <c r="DO146" s="11"/>
      <c r="DP146" s="11"/>
      <c r="DQ146" s="11"/>
      <c r="DV146" s="12"/>
      <c r="DW146" s="12"/>
      <c r="DX146" s="12"/>
      <c r="DY146" s="11"/>
      <c r="DZ146" s="11"/>
      <c r="EA146" s="11"/>
      <c r="EB146" s="11"/>
      <c r="EC146" s="11"/>
      <c r="ED146" s="11"/>
      <c r="EE146" s="11"/>
      <c r="EJ146" s="12"/>
      <c r="EK146" s="12"/>
      <c r="EL146" s="12"/>
      <c r="EM146" s="11"/>
      <c r="EN146" s="11"/>
      <c r="EO146" s="11"/>
      <c r="EP146" s="11"/>
      <c r="EQ146" s="11"/>
      <c r="ER146" s="11"/>
      <c r="ES146" s="11"/>
      <c r="EX146" s="12"/>
      <c r="EY146" s="12"/>
      <c r="EZ146" s="12"/>
      <c r="FA146" s="11"/>
      <c r="FB146" s="11"/>
      <c r="FC146" s="11"/>
      <c r="FD146" s="11"/>
      <c r="FE146" s="11"/>
      <c r="FF146" s="11"/>
      <c r="FG146" s="11"/>
      <c r="FL146" s="12"/>
      <c r="FM146" s="12"/>
      <c r="FN146" s="12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N146" s="12"/>
      <c r="GO146" s="12"/>
      <c r="GP146" s="12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I146" s="12"/>
      <c r="HJ146" s="12"/>
      <c r="HK146" s="12"/>
      <c r="HL146" s="11"/>
      <c r="HM146" s="11"/>
      <c r="HN146" s="11"/>
      <c r="HO146" s="11"/>
      <c r="HP146" s="11"/>
      <c r="HQ146" s="11"/>
      <c r="HR146" s="11"/>
      <c r="HW146" s="12"/>
      <c r="HX146" s="12"/>
      <c r="HY146" s="12"/>
    </row>
    <row r="147" spans="2:233" x14ac:dyDescent="0.2">
      <c r="B147" s="8">
        <v>44026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B147" s="12"/>
      <c r="AC147" s="12"/>
      <c r="AD147" s="12"/>
      <c r="AE147" s="11"/>
      <c r="AF147" s="11"/>
      <c r="AG147" s="11"/>
      <c r="AH147" s="11"/>
      <c r="AI147" s="11"/>
      <c r="AJ147" s="11"/>
      <c r="AK147" s="11"/>
      <c r="AP147" s="12"/>
      <c r="AQ147" s="12"/>
      <c r="AR147" s="12"/>
      <c r="AS147" s="11"/>
      <c r="AT147" s="11"/>
      <c r="AU147" s="11"/>
      <c r="AV147" s="11"/>
      <c r="AW147" s="11"/>
      <c r="AX147" s="11"/>
      <c r="AY147" s="11"/>
      <c r="BD147" s="12"/>
      <c r="BE147" s="12"/>
      <c r="BF147" s="12"/>
      <c r="BG147" s="11"/>
      <c r="BH147" s="11"/>
      <c r="BI147" s="11"/>
      <c r="BJ147" s="11"/>
      <c r="BK147" s="11"/>
      <c r="BL147" s="11"/>
      <c r="BM147" s="11"/>
      <c r="BR147" s="12"/>
      <c r="BS147" s="12"/>
      <c r="BT147" s="12"/>
      <c r="BU147" s="11"/>
      <c r="BV147" s="11"/>
      <c r="BW147" s="11"/>
      <c r="BX147" s="11"/>
      <c r="BY147" s="11"/>
      <c r="BZ147" s="11"/>
      <c r="CA147" s="11"/>
      <c r="CF147" s="12"/>
      <c r="CG147" s="12"/>
      <c r="CH147" s="12"/>
      <c r="CI147" s="11"/>
      <c r="CJ147" s="11"/>
      <c r="CK147" s="11"/>
      <c r="CL147" s="11"/>
      <c r="CM147" s="11"/>
      <c r="CN147" s="11"/>
      <c r="CO147" s="11"/>
      <c r="CT147" s="12"/>
      <c r="CU147" s="12"/>
      <c r="CV147" s="12"/>
      <c r="CW147" s="11"/>
      <c r="CX147" s="11"/>
      <c r="CY147" s="11"/>
      <c r="CZ147" s="11"/>
      <c r="DA147" s="11"/>
      <c r="DB147" s="11"/>
      <c r="DC147" s="11"/>
      <c r="DH147" s="12"/>
      <c r="DI147" s="12"/>
      <c r="DJ147" s="12"/>
      <c r="DK147" s="11"/>
      <c r="DL147" s="11"/>
      <c r="DM147" s="11"/>
      <c r="DN147" s="11"/>
      <c r="DO147" s="11"/>
      <c r="DP147" s="11"/>
      <c r="DQ147" s="11"/>
      <c r="DV147" s="12"/>
      <c r="DW147" s="12"/>
      <c r="DX147" s="12"/>
      <c r="DY147" s="11"/>
      <c r="DZ147" s="11"/>
      <c r="EA147" s="11"/>
      <c r="EB147" s="11"/>
      <c r="EC147" s="11"/>
      <c r="ED147" s="11"/>
      <c r="EE147" s="11"/>
      <c r="EJ147" s="12"/>
      <c r="EK147" s="12"/>
      <c r="EL147" s="12"/>
      <c r="EM147" s="11"/>
      <c r="EN147" s="11"/>
      <c r="EO147" s="11"/>
      <c r="EP147" s="11"/>
      <c r="EQ147" s="11"/>
      <c r="ER147" s="11"/>
      <c r="ES147" s="11"/>
      <c r="EX147" s="12"/>
      <c r="EY147" s="12"/>
      <c r="EZ147" s="12"/>
      <c r="FA147" s="11"/>
      <c r="FB147" s="11"/>
      <c r="FC147" s="11"/>
      <c r="FD147" s="11"/>
      <c r="FE147" s="11"/>
      <c r="FF147" s="11"/>
      <c r="FG147" s="11"/>
      <c r="FL147" s="12"/>
      <c r="FM147" s="12"/>
      <c r="FN147" s="12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N147" s="12"/>
      <c r="GO147" s="12"/>
      <c r="GP147" s="12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I147" s="12"/>
      <c r="HJ147" s="12"/>
      <c r="HK147" s="12"/>
      <c r="HL147" s="11"/>
      <c r="HM147" s="11"/>
      <c r="HN147" s="11"/>
      <c r="HO147" s="11"/>
      <c r="HP147" s="11"/>
      <c r="HQ147" s="11"/>
      <c r="HR147" s="11"/>
      <c r="HW147" s="12"/>
      <c r="HX147" s="12"/>
      <c r="HY147" s="12"/>
    </row>
    <row r="148" spans="2:233" x14ac:dyDescent="0.2">
      <c r="B148" s="8">
        <v>44027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B148" s="12"/>
      <c r="AC148" s="12"/>
      <c r="AD148" s="12"/>
      <c r="AE148" s="11"/>
      <c r="AF148" s="11"/>
      <c r="AG148" s="11"/>
      <c r="AH148" s="11"/>
      <c r="AI148" s="11"/>
      <c r="AJ148" s="11"/>
      <c r="AK148" s="11"/>
      <c r="AP148" s="12"/>
      <c r="AQ148" s="12"/>
      <c r="AR148" s="12"/>
      <c r="AS148" s="11"/>
      <c r="AT148" s="11"/>
      <c r="AU148" s="11"/>
      <c r="AV148" s="11"/>
      <c r="AW148" s="11"/>
      <c r="AX148" s="11"/>
      <c r="AY148" s="11"/>
      <c r="BD148" s="12"/>
      <c r="BE148" s="12"/>
      <c r="BF148" s="12"/>
      <c r="BG148" s="11"/>
      <c r="BH148" s="11"/>
      <c r="BI148" s="11"/>
      <c r="BJ148" s="11"/>
      <c r="BK148" s="11"/>
      <c r="BL148" s="11"/>
      <c r="BM148" s="11"/>
      <c r="BR148" s="12"/>
      <c r="BS148" s="12"/>
      <c r="BT148" s="12"/>
      <c r="BU148" s="11"/>
      <c r="BV148" s="11"/>
      <c r="BW148" s="11"/>
      <c r="BX148" s="11"/>
      <c r="BY148" s="11"/>
      <c r="BZ148" s="11"/>
      <c r="CA148" s="11"/>
      <c r="CF148" s="12"/>
      <c r="CG148" s="12"/>
      <c r="CH148" s="12"/>
      <c r="CI148" s="11"/>
      <c r="CJ148" s="11"/>
      <c r="CK148" s="11"/>
      <c r="CL148" s="11"/>
      <c r="CM148" s="11"/>
      <c r="CN148" s="11"/>
      <c r="CO148" s="11"/>
      <c r="CT148" s="12"/>
      <c r="CU148" s="12"/>
      <c r="CV148" s="12"/>
      <c r="CW148" s="11"/>
      <c r="CX148" s="11"/>
      <c r="CY148" s="11"/>
      <c r="CZ148" s="11"/>
      <c r="DA148" s="11"/>
      <c r="DB148" s="11"/>
      <c r="DC148" s="11"/>
      <c r="DH148" s="12"/>
      <c r="DI148" s="12"/>
      <c r="DJ148" s="12"/>
      <c r="DK148" s="11"/>
      <c r="DL148" s="11"/>
      <c r="DM148" s="11"/>
      <c r="DN148" s="11"/>
      <c r="DO148" s="11"/>
      <c r="DP148" s="11"/>
      <c r="DQ148" s="11"/>
      <c r="DV148" s="12"/>
      <c r="DW148" s="12"/>
      <c r="DX148" s="12"/>
      <c r="DY148" s="11"/>
      <c r="DZ148" s="11"/>
      <c r="EA148" s="11"/>
      <c r="EB148" s="11"/>
      <c r="EC148" s="11"/>
      <c r="ED148" s="11"/>
      <c r="EE148" s="11"/>
      <c r="EJ148" s="12"/>
      <c r="EK148" s="12"/>
      <c r="EL148" s="12"/>
      <c r="EM148" s="11"/>
      <c r="EN148" s="11"/>
      <c r="EO148" s="11"/>
      <c r="EP148" s="11"/>
      <c r="EQ148" s="11"/>
      <c r="ER148" s="11"/>
      <c r="ES148" s="11"/>
      <c r="EX148" s="12"/>
      <c r="EY148" s="12"/>
      <c r="EZ148" s="12"/>
      <c r="FA148" s="11"/>
      <c r="FB148" s="11"/>
      <c r="FC148" s="11"/>
      <c r="FD148" s="11"/>
      <c r="FE148" s="11"/>
      <c r="FF148" s="11"/>
      <c r="FG148" s="11"/>
      <c r="FL148" s="12"/>
      <c r="FM148" s="12"/>
      <c r="FN148" s="12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N148" s="12"/>
      <c r="GO148" s="12"/>
      <c r="GP148" s="12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I148" s="12"/>
      <c r="HJ148" s="12"/>
      <c r="HK148" s="12"/>
      <c r="HL148" s="11"/>
      <c r="HM148" s="11"/>
      <c r="HN148" s="11"/>
      <c r="HO148" s="11"/>
      <c r="HP148" s="11"/>
      <c r="HQ148" s="11"/>
      <c r="HR148" s="11"/>
      <c r="HW148" s="12"/>
      <c r="HX148" s="12"/>
      <c r="HY148" s="12"/>
    </row>
    <row r="149" spans="2:233" x14ac:dyDescent="0.2">
      <c r="B149" s="8">
        <v>44028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B149" s="12"/>
      <c r="AC149" s="12"/>
      <c r="AD149" s="12"/>
      <c r="AE149" s="11"/>
      <c r="AF149" s="11"/>
      <c r="AG149" s="11"/>
      <c r="AH149" s="11"/>
      <c r="AI149" s="11"/>
      <c r="AJ149" s="11"/>
      <c r="AK149" s="11"/>
      <c r="AP149" s="12"/>
      <c r="AQ149" s="12"/>
      <c r="AR149" s="12"/>
      <c r="AS149" s="11"/>
      <c r="AT149" s="11"/>
      <c r="AU149" s="11"/>
      <c r="AV149" s="11"/>
      <c r="AW149" s="11"/>
      <c r="AX149" s="11"/>
      <c r="AY149" s="11"/>
      <c r="BD149" s="12"/>
      <c r="BE149" s="12"/>
      <c r="BF149" s="12"/>
      <c r="BG149" s="11"/>
      <c r="BH149" s="11"/>
      <c r="BI149" s="11"/>
      <c r="BJ149" s="11"/>
      <c r="BK149" s="11"/>
      <c r="BL149" s="11"/>
      <c r="BM149" s="11"/>
      <c r="BR149" s="12"/>
      <c r="BS149" s="12"/>
      <c r="BT149" s="12"/>
      <c r="BU149" s="11"/>
      <c r="BV149" s="11"/>
      <c r="BW149" s="11"/>
      <c r="BX149" s="11"/>
      <c r="BY149" s="11"/>
      <c r="BZ149" s="11"/>
      <c r="CA149" s="11"/>
      <c r="CF149" s="12"/>
      <c r="CG149" s="12"/>
      <c r="CH149" s="12"/>
      <c r="CI149" s="11"/>
      <c r="CJ149" s="11"/>
      <c r="CK149" s="11"/>
      <c r="CL149" s="11"/>
      <c r="CM149" s="11"/>
      <c r="CN149" s="11"/>
      <c r="CO149" s="11"/>
      <c r="CT149" s="12"/>
      <c r="CU149" s="12"/>
      <c r="CV149" s="12"/>
      <c r="CW149" s="11"/>
      <c r="CX149" s="11"/>
      <c r="CY149" s="11"/>
      <c r="CZ149" s="11"/>
      <c r="DA149" s="11"/>
      <c r="DB149" s="11"/>
      <c r="DC149" s="11"/>
      <c r="DH149" s="12"/>
      <c r="DI149" s="12"/>
      <c r="DJ149" s="12"/>
      <c r="DK149" s="11"/>
      <c r="DL149" s="11"/>
      <c r="DM149" s="11"/>
      <c r="DN149" s="11"/>
      <c r="DO149" s="11"/>
      <c r="DP149" s="11"/>
      <c r="DQ149" s="11"/>
      <c r="DV149" s="12"/>
      <c r="DW149" s="12"/>
      <c r="DX149" s="12"/>
      <c r="DY149" s="11"/>
      <c r="DZ149" s="11"/>
      <c r="EA149" s="11"/>
      <c r="EB149" s="11"/>
      <c r="EC149" s="11"/>
      <c r="ED149" s="11"/>
      <c r="EE149" s="11"/>
      <c r="EJ149" s="12"/>
      <c r="EK149" s="12"/>
      <c r="EL149" s="12"/>
      <c r="EM149" s="11"/>
      <c r="EN149" s="11"/>
      <c r="EO149" s="11"/>
      <c r="EP149" s="11"/>
      <c r="EQ149" s="11"/>
      <c r="ER149" s="11"/>
      <c r="ES149" s="11"/>
      <c r="EX149" s="12"/>
      <c r="EY149" s="12"/>
      <c r="EZ149" s="12"/>
      <c r="FA149" s="11"/>
      <c r="FB149" s="11"/>
      <c r="FC149" s="11"/>
      <c r="FD149" s="11"/>
      <c r="FE149" s="11"/>
      <c r="FF149" s="11"/>
      <c r="FG149" s="11"/>
      <c r="FL149" s="12"/>
      <c r="FM149" s="12"/>
      <c r="FN149" s="12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N149" s="12"/>
      <c r="GO149" s="12"/>
      <c r="GP149" s="12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I149" s="12"/>
      <c r="HJ149" s="12"/>
      <c r="HK149" s="12"/>
      <c r="HL149" s="11"/>
      <c r="HM149" s="11"/>
      <c r="HN149" s="11"/>
      <c r="HO149" s="11"/>
      <c r="HP149" s="11"/>
      <c r="HQ149" s="11"/>
      <c r="HR149" s="11"/>
      <c r="HW149" s="12"/>
      <c r="HX149" s="12"/>
      <c r="HY149" s="12"/>
    </row>
    <row r="150" spans="2:233" x14ac:dyDescent="0.2">
      <c r="B150" s="8">
        <v>44029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B150" s="12"/>
      <c r="AC150" s="12"/>
      <c r="AD150" s="12"/>
      <c r="AE150" s="11"/>
      <c r="AF150" s="11"/>
      <c r="AG150" s="11"/>
      <c r="AH150" s="11"/>
      <c r="AI150" s="11"/>
      <c r="AJ150" s="11"/>
      <c r="AK150" s="11"/>
      <c r="AP150" s="12"/>
      <c r="AQ150" s="12"/>
      <c r="AR150" s="12"/>
      <c r="AS150" s="11"/>
      <c r="AT150" s="11"/>
      <c r="AU150" s="11"/>
      <c r="AV150" s="11"/>
      <c r="AW150" s="11"/>
      <c r="AX150" s="11"/>
      <c r="AY150" s="11"/>
      <c r="BD150" s="12"/>
      <c r="BE150" s="12"/>
      <c r="BF150" s="12"/>
      <c r="BG150" s="11"/>
      <c r="BH150" s="11"/>
      <c r="BI150" s="11"/>
      <c r="BJ150" s="11"/>
      <c r="BK150" s="11"/>
      <c r="BL150" s="11"/>
      <c r="BM150" s="11"/>
      <c r="BR150" s="12"/>
      <c r="BS150" s="12"/>
      <c r="BT150" s="12"/>
      <c r="BU150" s="11"/>
      <c r="BV150" s="11"/>
      <c r="BW150" s="11"/>
      <c r="BX150" s="11"/>
      <c r="BY150" s="11"/>
      <c r="BZ150" s="11"/>
      <c r="CA150" s="11"/>
      <c r="CF150" s="12"/>
      <c r="CG150" s="12"/>
      <c r="CH150" s="12"/>
      <c r="CI150" s="11"/>
      <c r="CJ150" s="11"/>
      <c r="CK150" s="11"/>
      <c r="CL150" s="11"/>
      <c r="CM150" s="11"/>
      <c r="CN150" s="11"/>
      <c r="CO150" s="11"/>
      <c r="CT150" s="12"/>
      <c r="CU150" s="12"/>
      <c r="CV150" s="12"/>
      <c r="CW150" s="11"/>
      <c r="CX150" s="11"/>
      <c r="CY150" s="11"/>
      <c r="CZ150" s="11"/>
      <c r="DA150" s="11"/>
      <c r="DB150" s="11"/>
      <c r="DC150" s="11"/>
      <c r="DH150" s="12"/>
      <c r="DI150" s="12"/>
      <c r="DJ150" s="12"/>
      <c r="DK150" s="11"/>
      <c r="DL150" s="11"/>
      <c r="DM150" s="11"/>
      <c r="DN150" s="11"/>
      <c r="DO150" s="11"/>
      <c r="DP150" s="11"/>
      <c r="DQ150" s="11"/>
      <c r="DV150" s="12"/>
      <c r="DW150" s="12"/>
      <c r="DX150" s="12"/>
      <c r="DY150" s="11"/>
      <c r="DZ150" s="11"/>
      <c r="EA150" s="11"/>
      <c r="EB150" s="11"/>
      <c r="EC150" s="11"/>
      <c r="ED150" s="11"/>
      <c r="EE150" s="11"/>
      <c r="EJ150" s="12"/>
      <c r="EK150" s="12"/>
      <c r="EL150" s="12"/>
      <c r="EM150" s="11"/>
      <c r="EN150" s="11"/>
      <c r="EO150" s="11"/>
      <c r="EP150" s="11"/>
      <c r="EQ150" s="11"/>
      <c r="ER150" s="11"/>
      <c r="ES150" s="11"/>
      <c r="EX150" s="12"/>
      <c r="EY150" s="12"/>
      <c r="EZ150" s="12"/>
      <c r="FA150" s="11"/>
      <c r="FB150" s="11"/>
      <c r="FC150" s="11"/>
      <c r="FD150" s="11"/>
      <c r="FE150" s="11"/>
      <c r="FF150" s="11"/>
      <c r="FG150" s="11"/>
      <c r="FL150" s="12"/>
      <c r="FM150" s="12"/>
      <c r="FN150" s="12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N150" s="12"/>
      <c r="GO150" s="12"/>
      <c r="GP150" s="12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I150" s="12"/>
      <c r="HJ150" s="12"/>
      <c r="HK150" s="12"/>
      <c r="HL150" s="11"/>
      <c r="HM150" s="11"/>
      <c r="HN150" s="11"/>
      <c r="HO150" s="11"/>
      <c r="HP150" s="11"/>
      <c r="HQ150" s="11"/>
      <c r="HR150" s="11"/>
      <c r="HW150" s="12"/>
      <c r="HX150" s="12"/>
      <c r="HY150" s="12"/>
    </row>
    <row r="151" spans="2:233" x14ac:dyDescent="0.2">
      <c r="B151" s="8">
        <v>44030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B151" s="12"/>
      <c r="AC151" s="12"/>
      <c r="AD151" s="12"/>
      <c r="AE151" s="11"/>
      <c r="AF151" s="11"/>
      <c r="AG151" s="11"/>
      <c r="AH151" s="11"/>
      <c r="AI151" s="11"/>
      <c r="AJ151" s="11"/>
      <c r="AK151" s="11"/>
      <c r="AP151" s="12"/>
      <c r="AQ151" s="12"/>
      <c r="AR151" s="12"/>
      <c r="AS151" s="11"/>
      <c r="AT151" s="11"/>
      <c r="AU151" s="11"/>
      <c r="AV151" s="11"/>
      <c r="AW151" s="11"/>
      <c r="AX151" s="11"/>
      <c r="AY151" s="11"/>
      <c r="BD151" s="12"/>
      <c r="BE151" s="12"/>
      <c r="BF151" s="12"/>
      <c r="BG151" s="11"/>
      <c r="BH151" s="11"/>
      <c r="BI151" s="11"/>
      <c r="BJ151" s="11"/>
      <c r="BK151" s="11"/>
      <c r="BL151" s="11"/>
      <c r="BM151" s="11"/>
      <c r="BR151" s="12"/>
      <c r="BS151" s="12"/>
      <c r="BT151" s="12"/>
      <c r="BU151" s="11"/>
      <c r="BV151" s="11"/>
      <c r="BW151" s="11"/>
      <c r="BX151" s="11"/>
      <c r="BY151" s="11"/>
      <c r="BZ151" s="11"/>
      <c r="CA151" s="11"/>
      <c r="CF151" s="12"/>
      <c r="CG151" s="12"/>
      <c r="CH151" s="12"/>
      <c r="CI151" s="11"/>
      <c r="CJ151" s="11"/>
      <c r="CK151" s="11"/>
      <c r="CL151" s="11"/>
      <c r="CM151" s="11"/>
      <c r="CN151" s="11"/>
      <c r="CO151" s="11"/>
      <c r="CT151" s="12"/>
      <c r="CU151" s="12"/>
      <c r="CV151" s="12"/>
      <c r="CW151" s="11"/>
      <c r="CX151" s="11"/>
      <c r="CY151" s="11"/>
      <c r="CZ151" s="11"/>
      <c r="DA151" s="11"/>
      <c r="DB151" s="11"/>
      <c r="DC151" s="11"/>
      <c r="DH151" s="12"/>
      <c r="DI151" s="12"/>
      <c r="DJ151" s="12"/>
      <c r="DK151" s="11"/>
      <c r="DL151" s="11"/>
      <c r="DM151" s="11"/>
      <c r="DN151" s="11"/>
      <c r="DO151" s="11"/>
      <c r="DP151" s="11"/>
      <c r="DQ151" s="11"/>
      <c r="DV151" s="12"/>
      <c r="DW151" s="12"/>
      <c r="DX151" s="12"/>
      <c r="DY151" s="11"/>
      <c r="DZ151" s="11"/>
      <c r="EA151" s="11"/>
      <c r="EB151" s="11"/>
      <c r="EC151" s="11"/>
      <c r="ED151" s="11"/>
      <c r="EE151" s="11"/>
      <c r="EJ151" s="12"/>
      <c r="EK151" s="12"/>
      <c r="EL151" s="12"/>
      <c r="EM151" s="11"/>
      <c r="EN151" s="11"/>
      <c r="EO151" s="11"/>
      <c r="EP151" s="11"/>
      <c r="EQ151" s="11"/>
      <c r="ER151" s="11"/>
      <c r="ES151" s="11"/>
      <c r="EX151" s="12"/>
      <c r="EY151" s="12"/>
      <c r="EZ151" s="12"/>
      <c r="FA151" s="11"/>
      <c r="FB151" s="11"/>
      <c r="FC151" s="11"/>
      <c r="FD151" s="11"/>
      <c r="FE151" s="11"/>
      <c r="FF151" s="11"/>
      <c r="FG151" s="11"/>
      <c r="FL151" s="12"/>
      <c r="FM151" s="12"/>
      <c r="FN151" s="12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N151" s="12"/>
      <c r="GO151" s="12"/>
      <c r="GP151" s="12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I151" s="12"/>
      <c r="HJ151" s="12"/>
      <c r="HK151" s="12"/>
      <c r="HL151" s="11"/>
      <c r="HM151" s="11"/>
      <c r="HN151" s="11"/>
      <c r="HO151" s="11"/>
      <c r="HP151" s="11"/>
      <c r="HQ151" s="11"/>
      <c r="HR151" s="11"/>
      <c r="HW151" s="12"/>
      <c r="HX151" s="12"/>
      <c r="HY151" s="12"/>
    </row>
    <row r="152" spans="2:233" x14ac:dyDescent="0.2">
      <c r="B152" s="8">
        <v>44031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B152" s="12"/>
      <c r="AC152" s="12"/>
      <c r="AD152" s="12"/>
      <c r="AE152" s="11"/>
      <c r="AF152" s="11"/>
      <c r="AG152" s="11"/>
      <c r="AH152" s="11"/>
      <c r="AI152" s="11"/>
      <c r="AJ152" s="11"/>
      <c r="AK152" s="11"/>
      <c r="AP152" s="12"/>
      <c r="AQ152" s="12"/>
      <c r="AR152" s="12"/>
      <c r="AS152" s="11"/>
      <c r="AT152" s="11"/>
      <c r="AU152" s="11"/>
      <c r="AV152" s="11"/>
      <c r="AW152" s="11"/>
      <c r="AX152" s="11"/>
      <c r="AY152" s="11"/>
      <c r="BD152" s="12"/>
      <c r="BE152" s="12"/>
      <c r="BF152" s="12"/>
      <c r="BG152" s="11"/>
      <c r="BH152" s="11"/>
      <c r="BI152" s="11"/>
      <c r="BJ152" s="11"/>
      <c r="BK152" s="11"/>
      <c r="BL152" s="11"/>
      <c r="BM152" s="11"/>
      <c r="BR152" s="12"/>
      <c r="BS152" s="12"/>
      <c r="BT152" s="12"/>
      <c r="BU152" s="11"/>
      <c r="BV152" s="11"/>
      <c r="BW152" s="11"/>
      <c r="BX152" s="11"/>
      <c r="BY152" s="11"/>
      <c r="BZ152" s="11"/>
      <c r="CA152" s="11"/>
      <c r="CF152" s="12"/>
      <c r="CG152" s="12"/>
      <c r="CH152" s="12"/>
      <c r="CI152" s="11"/>
      <c r="CJ152" s="11"/>
      <c r="CK152" s="11"/>
      <c r="CL152" s="11"/>
      <c r="CM152" s="11"/>
      <c r="CN152" s="11"/>
      <c r="CO152" s="11"/>
      <c r="CT152" s="12"/>
      <c r="CU152" s="12"/>
      <c r="CV152" s="12"/>
      <c r="CW152" s="11"/>
      <c r="CX152" s="11"/>
      <c r="CY152" s="11"/>
      <c r="CZ152" s="11"/>
      <c r="DA152" s="11"/>
      <c r="DB152" s="11"/>
      <c r="DC152" s="11"/>
      <c r="DH152" s="12"/>
      <c r="DI152" s="12"/>
      <c r="DJ152" s="12"/>
      <c r="DK152" s="11"/>
      <c r="DL152" s="11"/>
      <c r="DM152" s="11"/>
      <c r="DN152" s="11"/>
      <c r="DO152" s="11"/>
      <c r="DP152" s="11"/>
      <c r="DQ152" s="11"/>
      <c r="DV152" s="12"/>
      <c r="DW152" s="12"/>
      <c r="DX152" s="12"/>
      <c r="DY152" s="11"/>
      <c r="DZ152" s="11"/>
      <c r="EA152" s="11"/>
      <c r="EB152" s="11"/>
      <c r="EC152" s="11"/>
      <c r="ED152" s="11"/>
      <c r="EE152" s="11"/>
      <c r="EJ152" s="12"/>
      <c r="EK152" s="12"/>
      <c r="EL152" s="12"/>
      <c r="EM152" s="11"/>
      <c r="EN152" s="11"/>
      <c r="EO152" s="11"/>
      <c r="EP152" s="11"/>
      <c r="EQ152" s="11"/>
      <c r="ER152" s="11"/>
      <c r="ES152" s="11"/>
      <c r="EX152" s="12"/>
      <c r="EY152" s="12"/>
      <c r="EZ152" s="12"/>
      <c r="FA152" s="11"/>
      <c r="FB152" s="11"/>
      <c r="FC152" s="11"/>
      <c r="FD152" s="11"/>
      <c r="FE152" s="11"/>
      <c r="FF152" s="11"/>
      <c r="FG152" s="11"/>
      <c r="FL152" s="12"/>
      <c r="FM152" s="12"/>
      <c r="FN152" s="12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N152" s="12"/>
      <c r="GO152" s="12"/>
      <c r="GP152" s="12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I152" s="12"/>
      <c r="HJ152" s="12"/>
      <c r="HK152" s="12"/>
      <c r="HL152" s="11"/>
      <c r="HM152" s="11"/>
      <c r="HN152" s="11"/>
      <c r="HO152" s="11"/>
      <c r="HP152" s="11"/>
      <c r="HQ152" s="11"/>
      <c r="HR152" s="11"/>
      <c r="HW152" s="12"/>
      <c r="HX152" s="12"/>
      <c r="HY152" s="12"/>
    </row>
    <row r="153" spans="2:233" x14ac:dyDescent="0.2">
      <c r="B153" s="8">
        <v>44032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B153" s="12"/>
      <c r="AC153" s="12"/>
      <c r="AD153" s="12"/>
      <c r="AE153" s="11"/>
      <c r="AF153" s="11"/>
      <c r="AG153" s="11"/>
      <c r="AH153" s="11"/>
      <c r="AI153" s="11"/>
      <c r="AJ153" s="11"/>
      <c r="AK153" s="11"/>
      <c r="AP153" s="12"/>
      <c r="AQ153" s="12"/>
      <c r="AR153" s="12"/>
      <c r="AS153" s="11"/>
      <c r="AT153" s="11"/>
      <c r="AU153" s="11"/>
      <c r="AV153" s="11"/>
      <c r="AW153" s="11"/>
      <c r="AX153" s="11"/>
      <c r="AY153" s="11"/>
      <c r="BD153" s="12"/>
      <c r="BE153" s="12"/>
      <c r="BF153" s="12"/>
      <c r="BG153" s="11"/>
      <c r="BH153" s="11"/>
      <c r="BI153" s="11"/>
      <c r="BJ153" s="11"/>
      <c r="BK153" s="11"/>
      <c r="BL153" s="11"/>
      <c r="BM153" s="11"/>
      <c r="BR153" s="12"/>
      <c r="BS153" s="12"/>
      <c r="BT153" s="12"/>
      <c r="BU153" s="11"/>
      <c r="BV153" s="11"/>
      <c r="BW153" s="11"/>
      <c r="BX153" s="11"/>
      <c r="BY153" s="11"/>
      <c r="BZ153" s="11"/>
      <c r="CA153" s="11"/>
      <c r="CF153" s="12"/>
      <c r="CG153" s="12"/>
      <c r="CH153" s="12"/>
      <c r="CI153" s="11"/>
      <c r="CJ153" s="11"/>
      <c r="CK153" s="11"/>
      <c r="CL153" s="11"/>
      <c r="CM153" s="11"/>
      <c r="CN153" s="11"/>
      <c r="CO153" s="11"/>
      <c r="CT153" s="12"/>
      <c r="CU153" s="12"/>
      <c r="CV153" s="12"/>
      <c r="CW153" s="11"/>
      <c r="CX153" s="11"/>
      <c r="CY153" s="11"/>
      <c r="CZ153" s="11"/>
      <c r="DA153" s="11"/>
      <c r="DB153" s="11"/>
      <c r="DC153" s="11"/>
      <c r="DH153" s="12"/>
      <c r="DI153" s="12"/>
      <c r="DJ153" s="12"/>
      <c r="DK153" s="11"/>
      <c r="DL153" s="11"/>
      <c r="DM153" s="11"/>
      <c r="DN153" s="11"/>
      <c r="DO153" s="11"/>
      <c r="DP153" s="11"/>
      <c r="DQ153" s="11"/>
      <c r="DV153" s="12"/>
      <c r="DW153" s="12"/>
      <c r="DX153" s="12"/>
      <c r="DY153" s="11"/>
      <c r="DZ153" s="11"/>
      <c r="EA153" s="11"/>
      <c r="EB153" s="11"/>
      <c r="EC153" s="11"/>
      <c r="ED153" s="11"/>
      <c r="EE153" s="11"/>
      <c r="EJ153" s="12"/>
      <c r="EK153" s="12"/>
      <c r="EL153" s="12"/>
      <c r="EM153" s="11"/>
      <c r="EN153" s="11"/>
      <c r="EO153" s="11"/>
      <c r="EP153" s="11"/>
      <c r="EQ153" s="11"/>
      <c r="ER153" s="11"/>
      <c r="ES153" s="11"/>
      <c r="EX153" s="12"/>
      <c r="EY153" s="12"/>
      <c r="EZ153" s="12"/>
      <c r="FA153" s="11"/>
      <c r="FB153" s="11"/>
      <c r="FC153" s="11"/>
      <c r="FD153" s="11"/>
      <c r="FE153" s="11"/>
      <c r="FF153" s="11"/>
      <c r="FG153" s="11"/>
      <c r="FL153" s="12"/>
      <c r="FM153" s="12"/>
      <c r="FN153" s="12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N153" s="12"/>
      <c r="GO153" s="12"/>
      <c r="GP153" s="12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I153" s="12"/>
      <c r="HJ153" s="12"/>
      <c r="HK153" s="12"/>
      <c r="HL153" s="11"/>
      <c r="HM153" s="11"/>
      <c r="HN153" s="11"/>
      <c r="HO153" s="11"/>
      <c r="HP153" s="11"/>
      <c r="HQ153" s="11"/>
      <c r="HR153" s="11"/>
      <c r="HW153" s="12"/>
      <c r="HX153" s="12"/>
      <c r="HY153" s="12"/>
    </row>
    <row r="154" spans="2:233" x14ac:dyDescent="0.2">
      <c r="B154" s="8">
        <v>44033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B154" s="12"/>
      <c r="AC154" s="12"/>
      <c r="AD154" s="12"/>
      <c r="AE154" s="11"/>
      <c r="AF154" s="11"/>
      <c r="AG154" s="11"/>
      <c r="AH154" s="11"/>
      <c r="AI154" s="11"/>
      <c r="AJ154" s="11"/>
      <c r="AK154" s="11"/>
      <c r="AP154" s="12"/>
      <c r="AQ154" s="12"/>
      <c r="AR154" s="12"/>
      <c r="AS154" s="11"/>
      <c r="AT154" s="11"/>
      <c r="AU154" s="11"/>
      <c r="AV154" s="11"/>
      <c r="AW154" s="11"/>
      <c r="AX154" s="11"/>
      <c r="AY154" s="11"/>
      <c r="BD154" s="12"/>
      <c r="BE154" s="12"/>
      <c r="BF154" s="12"/>
      <c r="BG154" s="11"/>
      <c r="BH154" s="11"/>
      <c r="BI154" s="11"/>
      <c r="BJ154" s="11"/>
      <c r="BK154" s="11"/>
      <c r="BL154" s="11"/>
      <c r="BM154" s="11"/>
      <c r="BR154" s="12"/>
      <c r="BS154" s="12"/>
      <c r="BT154" s="12"/>
      <c r="BU154" s="11"/>
      <c r="BV154" s="11"/>
      <c r="BW154" s="11"/>
      <c r="BX154" s="11"/>
      <c r="BY154" s="11"/>
      <c r="BZ154" s="11"/>
      <c r="CA154" s="11"/>
      <c r="CF154" s="12"/>
      <c r="CG154" s="12"/>
      <c r="CH154" s="12"/>
      <c r="CI154" s="11"/>
      <c r="CJ154" s="11"/>
      <c r="CK154" s="11"/>
      <c r="CL154" s="11"/>
      <c r="CM154" s="11"/>
      <c r="CN154" s="11"/>
      <c r="CO154" s="11"/>
      <c r="CT154" s="12"/>
      <c r="CU154" s="12"/>
      <c r="CV154" s="12"/>
      <c r="CW154" s="11"/>
      <c r="CX154" s="11"/>
      <c r="CY154" s="11"/>
      <c r="CZ154" s="11"/>
      <c r="DA154" s="11"/>
      <c r="DB154" s="11"/>
      <c r="DC154" s="11"/>
      <c r="DH154" s="12"/>
      <c r="DI154" s="12"/>
      <c r="DJ154" s="12"/>
      <c r="DK154" s="11"/>
      <c r="DL154" s="11"/>
      <c r="DM154" s="11"/>
      <c r="DN154" s="11"/>
      <c r="DO154" s="11"/>
      <c r="DP154" s="11"/>
      <c r="DQ154" s="11"/>
      <c r="DV154" s="12"/>
      <c r="DW154" s="12"/>
      <c r="DX154" s="12"/>
      <c r="DY154" s="11"/>
      <c r="DZ154" s="11"/>
      <c r="EA154" s="11"/>
      <c r="EB154" s="11"/>
      <c r="EC154" s="11"/>
      <c r="ED154" s="11"/>
      <c r="EE154" s="11"/>
      <c r="EJ154" s="12"/>
      <c r="EK154" s="12"/>
      <c r="EL154" s="12"/>
      <c r="EM154" s="11"/>
      <c r="EN154" s="11"/>
      <c r="EO154" s="11"/>
      <c r="EP154" s="11"/>
      <c r="EQ154" s="11"/>
      <c r="ER154" s="11"/>
      <c r="ES154" s="11"/>
      <c r="EX154" s="12"/>
      <c r="EY154" s="12"/>
      <c r="EZ154" s="12"/>
      <c r="FA154" s="11"/>
      <c r="FB154" s="11"/>
      <c r="FC154" s="11"/>
      <c r="FD154" s="11"/>
      <c r="FE154" s="11"/>
      <c r="FF154" s="11"/>
      <c r="FG154" s="11"/>
      <c r="FL154" s="12"/>
      <c r="FM154" s="12"/>
      <c r="FN154" s="12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N154" s="12"/>
      <c r="GO154" s="12"/>
      <c r="GP154" s="12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I154" s="12"/>
      <c r="HJ154" s="12"/>
      <c r="HK154" s="12"/>
      <c r="HL154" s="11"/>
      <c r="HM154" s="11"/>
      <c r="HN154" s="11"/>
      <c r="HO154" s="11"/>
      <c r="HP154" s="11"/>
      <c r="HQ154" s="11"/>
      <c r="HR154" s="11"/>
      <c r="HW154" s="12"/>
      <c r="HX154" s="12"/>
      <c r="HY154" s="12"/>
    </row>
    <row r="155" spans="2:233" x14ac:dyDescent="0.2">
      <c r="B155" s="8">
        <v>44034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B155" s="12"/>
      <c r="AC155" s="12"/>
      <c r="AD155" s="12"/>
      <c r="AE155" s="11"/>
      <c r="AF155" s="11"/>
      <c r="AG155" s="11"/>
      <c r="AH155" s="11"/>
      <c r="AI155" s="11"/>
      <c r="AJ155" s="11"/>
      <c r="AK155" s="11"/>
      <c r="AP155" s="12"/>
      <c r="AQ155" s="12"/>
      <c r="AR155" s="12"/>
      <c r="AS155" s="11"/>
      <c r="AT155" s="11"/>
      <c r="AU155" s="11"/>
      <c r="AV155" s="11"/>
      <c r="AW155" s="11"/>
      <c r="AX155" s="11"/>
      <c r="AY155" s="11"/>
      <c r="BD155" s="12"/>
      <c r="BE155" s="12"/>
      <c r="BF155" s="12"/>
      <c r="BG155" s="11"/>
      <c r="BH155" s="11"/>
      <c r="BI155" s="11"/>
      <c r="BJ155" s="11"/>
      <c r="BK155" s="11"/>
      <c r="BL155" s="11"/>
      <c r="BM155" s="11"/>
      <c r="BR155" s="12"/>
      <c r="BS155" s="12"/>
      <c r="BT155" s="12"/>
      <c r="BU155" s="11"/>
      <c r="BV155" s="11"/>
      <c r="BW155" s="11"/>
      <c r="BX155" s="11"/>
      <c r="BY155" s="11"/>
      <c r="BZ155" s="11"/>
      <c r="CA155" s="11"/>
      <c r="CF155" s="12"/>
      <c r="CG155" s="12"/>
      <c r="CH155" s="12"/>
      <c r="CI155" s="11"/>
      <c r="CJ155" s="11"/>
      <c r="CK155" s="11"/>
      <c r="CL155" s="11"/>
      <c r="CM155" s="11"/>
      <c r="CN155" s="11"/>
      <c r="CO155" s="11"/>
      <c r="CT155" s="12"/>
      <c r="CU155" s="12"/>
      <c r="CV155" s="12"/>
      <c r="CW155" s="11"/>
      <c r="CX155" s="11"/>
      <c r="CY155" s="11"/>
      <c r="CZ155" s="11"/>
      <c r="DA155" s="11"/>
      <c r="DB155" s="11"/>
      <c r="DC155" s="11"/>
      <c r="DH155" s="12"/>
      <c r="DI155" s="12"/>
      <c r="DJ155" s="12"/>
      <c r="DK155" s="11"/>
      <c r="DL155" s="11"/>
      <c r="DM155" s="11"/>
      <c r="DN155" s="11"/>
      <c r="DO155" s="11"/>
      <c r="DP155" s="11"/>
      <c r="DQ155" s="11"/>
      <c r="DV155" s="12"/>
      <c r="DW155" s="12"/>
      <c r="DX155" s="12"/>
      <c r="DY155" s="11"/>
      <c r="DZ155" s="11"/>
      <c r="EA155" s="11"/>
      <c r="EB155" s="11"/>
      <c r="EC155" s="11"/>
      <c r="ED155" s="11"/>
      <c r="EE155" s="11"/>
      <c r="EJ155" s="12"/>
      <c r="EK155" s="12"/>
      <c r="EL155" s="12"/>
      <c r="EM155" s="11"/>
      <c r="EN155" s="11"/>
      <c r="EO155" s="11"/>
      <c r="EP155" s="11"/>
      <c r="EQ155" s="11"/>
      <c r="ER155" s="11"/>
      <c r="ES155" s="11"/>
      <c r="EX155" s="12"/>
      <c r="EY155" s="12"/>
      <c r="EZ155" s="12"/>
      <c r="FA155" s="11"/>
      <c r="FB155" s="11"/>
      <c r="FC155" s="11"/>
      <c r="FD155" s="11"/>
      <c r="FE155" s="11"/>
      <c r="FF155" s="11"/>
      <c r="FG155" s="11"/>
      <c r="FL155" s="12"/>
      <c r="FM155" s="12"/>
      <c r="FN155" s="12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N155" s="12"/>
      <c r="GO155" s="12"/>
      <c r="GP155" s="12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I155" s="12"/>
      <c r="HJ155" s="12"/>
      <c r="HK155" s="12"/>
      <c r="HL155" s="11"/>
      <c r="HM155" s="11"/>
      <c r="HN155" s="11"/>
      <c r="HO155" s="11"/>
      <c r="HP155" s="11"/>
      <c r="HQ155" s="11"/>
      <c r="HR155" s="11"/>
      <c r="HW155" s="12"/>
      <c r="HX155" s="12"/>
      <c r="HY155" s="12"/>
    </row>
    <row r="156" spans="2:233" x14ac:dyDescent="0.2">
      <c r="B156" s="8">
        <v>44035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B156" s="12"/>
      <c r="AC156" s="12"/>
      <c r="AD156" s="12"/>
      <c r="AE156" s="11"/>
      <c r="AF156" s="11"/>
      <c r="AG156" s="11"/>
      <c r="AH156" s="11"/>
      <c r="AI156" s="11"/>
      <c r="AJ156" s="11"/>
      <c r="AK156" s="11"/>
      <c r="AP156" s="12"/>
      <c r="AQ156" s="12"/>
      <c r="AR156" s="12"/>
      <c r="AS156" s="11"/>
      <c r="AT156" s="11"/>
      <c r="AU156" s="11"/>
      <c r="AV156" s="11"/>
      <c r="AW156" s="11"/>
      <c r="AX156" s="11"/>
      <c r="AY156" s="11"/>
      <c r="BD156" s="12"/>
      <c r="BE156" s="12"/>
      <c r="BF156" s="12"/>
      <c r="BG156" s="11"/>
      <c r="BH156" s="11"/>
      <c r="BI156" s="11"/>
      <c r="BJ156" s="11"/>
      <c r="BK156" s="11"/>
      <c r="BL156" s="11"/>
      <c r="BM156" s="11"/>
      <c r="BR156" s="12"/>
      <c r="BS156" s="12"/>
      <c r="BT156" s="12"/>
      <c r="BU156" s="11"/>
      <c r="BV156" s="11"/>
      <c r="BW156" s="11"/>
      <c r="BX156" s="11"/>
      <c r="BY156" s="11"/>
      <c r="BZ156" s="11"/>
      <c r="CA156" s="11"/>
      <c r="CF156" s="12"/>
      <c r="CG156" s="12"/>
      <c r="CH156" s="12"/>
      <c r="CI156" s="11"/>
      <c r="CJ156" s="11"/>
      <c r="CK156" s="11"/>
      <c r="CL156" s="11"/>
      <c r="CM156" s="11"/>
      <c r="CN156" s="11"/>
      <c r="CO156" s="11"/>
      <c r="CT156" s="12"/>
      <c r="CU156" s="12"/>
      <c r="CV156" s="12"/>
      <c r="CW156" s="11"/>
      <c r="CX156" s="11"/>
      <c r="CY156" s="11"/>
      <c r="CZ156" s="11"/>
      <c r="DA156" s="11"/>
      <c r="DB156" s="11"/>
      <c r="DC156" s="11"/>
      <c r="DH156" s="12"/>
      <c r="DI156" s="12"/>
      <c r="DJ156" s="12"/>
      <c r="DK156" s="11"/>
      <c r="DL156" s="11"/>
      <c r="DM156" s="11"/>
      <c r="DN156" s="11"/>
      <c r="DO156" s="11"/>
      <c r="DP156" s="11"/>
      <c r="DQ156" s="11"/>
      <c r="DV156" s="12"/>
      <c r="DW156" s="12"/>
      <c r="DX156" s="12"/>
      <c r="DY156" s="11"/>
      <c r="DZ156" s="11"/>
      <c r="EA156" s="11"/>
      <c r="EB156" s="11"/>
      <c r="EC156" s="11"/>
      <c r="ED156" s="11"/>
      <c r="EE156" s="11"/>
      <c r="EJ156" s="12"/>
      <c r="EK156" s="12"/>
      <c r="EL156" s="12"/>
      <c r="EM156" s="11"/>
      <c r="EN156" s="11"/>
      <c r="EO156" s="11"/>
      <c r="EP156" s="11"/>
      <c r="EQ156" s="11"/>
      <c r="ER156" s="11"/>
      <c r="ES156" s="11"/>
      <c r="EX156" s="12"/>
      <c r="EY156" s="12"/>
      <c r="EZ156" s="12"/>
      <c r="FA156" s="11"/>
      <c r="FB156" s="11"/>
      <c r="FC156" s="11"/>
      <c r="FD156" s="11"/>
      <c r="FE156" s="11"/>
      <c r="FF156" s="11"/>
      <c r="FG156" s="11"/>
      <c r="FL156" s="12"/>
      <c r="FM156" s="12"/>
      <c r="FN156" s="12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N156" s="12"/>
      <c r="GO156" s="12"/>
      <c r="GP156" s="12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I156" s="12"/>
      <c r="HJ156" s="12"/>
      <c r="HK156" s="12"/>
      <c r="HL156" s="11"/>
      <c r="HM156" s="11"/>
      <c r="HN156" s="11"/>
      <c r="HO156" s="11"/>
      <c r="HP156" s="11"/>
      <c r="HQ156" s="11"/>
      <c r="HR156" s="11"/>
      <c r="HW156" s="12"/>
      <c r="HX156" s="12"/>
      <c r="HY156" s="12"/>
    </row>
    <row r="157" spans="2:233" x14ac:dyDescent="0.2">
      <c r="B157" s="8">
        <v>44036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B157" s="12"/>
      <c r="AC157" s="12"/>
      <c r="AD157" s="12"/>
      <c r="AE157" s="11"/>
      <c r="AF157" s="11"/>
      <c r="AG157" s="11"/>
      <c r="AH157" s="11"/>
      <c r="AI157" s="11"/>
      <c r="AJ157" s="11"/>
      <c r="AK157" s="11"/>
      <c r="AP157" s="12"/>
      <c r="AQ157" s="12"/>
      <c r="AR157" s="12"/>
      <c r="AS157" s="11"/>
      <c r="AT157" s="11"/>
      <c r="AU157" s="11"/>
      <c r="AV157" s="11"/>
      <c r="AW157" s="11"/>
      <c r="AX157" s="11"/>
      <c r="AY157" s="11"/>
      <c r="BD157" s="12"/>
      <c r="BE157" s="12"/>
      <c r="BF157" s="12"/>
      <c r="BG157" s="11"/>
      <c r="BH157" s="11"/>
      <c r="BI157" s="11"/>
      <c r="BJ157" s="11"/>
      <c r="BK157" s="11"/>
      <c r="BL157" s="11"/>
      <c r="BM157" s="11"/>
      <c r="BR157" s="12"/>
      <c r="BS157" s="12"/>
      <c r="BT157" s="12"/>
      <c r="BU157" s="11"/>
      <c r="BV157" s="11"/>
      <c r="BW157" s="11"/>
      <c r="BX157" s="11"/>
      <c r="BY157" s="11"/>
      <c r="BZ157" s="11"/>
      <c r="CA157" s="11"/>
      <c r="CF157" s="12"/>
      <c r="CG157" s="12"/>
      <c r="CH157" s="12"/>
      <c r="CI157" s="11"/>
      <c r="CJ157" s="11"/>
      <c r="CK157" s="11"/>
      <c r="CL157" s="11"/>
      <c r="CM157" s="11"/>
      <c r="CN157" s="11"/>
      <c r="CO157" s="11"/>
      <c r="CT157" s="12"/>
      <c r="CU157" s="12"/>
      <c r="CV157" s="12"/>
      <c r="CW157" s="11"/>
      <c r="CX157" s="11"/>
      <c r="CY157" s="11"/>
      <c r="CZ157" s="11"/>
      <c r="DA157" s="11"/>
      <c r="DB157" s="11"/>
      <c r="DC157" s="11"/>
      <c r="DH157" s="12"/>
      <c r="DI157" s="12"/>
      <c r="DJ157" s="12"/>
      <c r="DK157" s="11"/>
      <c r="DL157" s="11"/>
      <c r="DM157" s="11"/>
      <c r="DN157" s="11"/>
      <c r="DO157" s="11"/>
      <c r="DP157" s="11"/>
      <c r="DQ157" s="11"/>
      <c r="DV157" s="12"/>
      <c r="DW157" s="12"/>
      <c r="DX157" s="12"/>
      <c r="DY157" s="11"/>
      <c r="DZ157" s="11"/>
      <c r="EA157" s="11"/>
      <c r="EB157" s="11"/>
      <c r="EC157" s="11"/>
      <c r="ED157" s="11"/>
      <c r="EE157" s="11"/>
      <c r="EJ157" s="12"/>
      <c r="EK157" s="12"/>
      <c r="EL157" s="12"/>
      <c r="EM157" s="11"/>
      <c r="EN157" s="11"/>
      <c r="EO157" s="11"/>
      <c r="EP157" s="11"/>
      <c r="EQ157" s="11"/>
      <c r="ER157" s="11"/>
      <c r="ES157" s="11"/>
      <c r="EX157" s="12"/>
      <c r="EY157" s="12"/>
      <c r="EZ157" s="12"/>
      <c r="FA157" s="11"/>
      <c r="FB157" s="11"/>
      <c r="FC157" s="11"/>
      <c r="FD157" s="11"/>
      <c r="FE157" s="11"/>
      <c r="FF157" s="11"/>
      <c r="FG157" s="11"/>
      <c r="FL157" s="12"/>
      <c r="FM157" s="12"/>
      <c r="FN157" s="12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N157" s="12"/>
      <c r="GO157" s="12"/>
      <c r="GP157" s="12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I157" s="12"/>
      <c r="HJ157" s="12"/>
      <c r="HK157" s="12"/>
      <c r="HL157" s="11"/>
      <c r="HM157" s="11"/>
      <c r="HN157" s="11"/>
      <c r="HO157" s="11"/>
      <c r="HP157" s="11"/>
      <c r="HQ157" s="11"/>
      <c r="HR157" s="11"/>
      <c r="HW157" s="12"/>
      <c r="HX157" s="12"/>
      <c r="HY157" s="12"/>
    </row>
    <row r="158" spans="2:233" x14ac:dyDescent="0.2">
      <c r="B158" s="8">
        <v>44037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P158" s="12"/>
      <c r="AQ158" s="12"/>
      <c r="AR158" s="12"/>
      <c r="AS158" s="11"/>
      <c r="AT158" s="11"/>
      <c r="AU158" s="11"/>
      <c r="AV158" s="11"/>
      <c r="AW158" s="11"/>
      <c r="AX158" s="11"/>
      <c r="AY158" s="11"/>
      <c r="BD158" s="12"/>
      <c r="BE158" s="12"/>
      <c r="BF158" s="12"/>
      <c r="BG158" s="11"/>
      <c r="BH158" s="11"/>
      <c r="BI158" s="11"/>
      <c r="BJ158" s="11"/>
      <c r="BK158" s="11"/>
      <c r="BL158" s="11"/>
      <c r="BM158" s="11"/>
      <c r="BR158" s="12"/>
      <c r="BS158" s="12"/>
      <c r="BT158" s="12"/>
      <c r="BU158" s="11"/>
      <c r="BV158" s="11"/>
      <c r="BW158" s="11"/>
      <c r="BX158" s="11"/>
      <c r="BY158" s="11"/>
      <c r="BZ158" s="11"/>
      <c r="CA158" s="11"/>
      <c r="CF158" s="12"/>
      <c r="CG158" s="12"/>
      <c r="CH158" s="12"/>
      <c r="CI158" s="11"/>
      <c r="CJ158" s="11"/>
      <c r="CK158" s="11"/>
      <c r="CL158" s="11"/>
      <c r="CM158" s="11"/>
      <c r="CN158" s="11"/>
      <c r="CO158" s="11"/>
      <c r="CT158" s="12"/>
      <c r="CU158" s="12"/>
      <c r="CV158" s="12"/>
      <c r="CW158" s="11"/>
      <c r="CX158" s="11"/>
      <c r="CY158" s="11"/>
      <c r="CZ158" s="11"/>
      <c r="DA158" s="11"/>
      <c r="DB158" s="11"/>
      <c r="DC158" s="11"/>
      <c r="DH158" s="12"/>
      <c r="DI158" s="12"/>
      <c r="DJ158" s="12"/>
      <c r="DK158" s="11"/>
      <c r="DL158" s="11"/>
      <c r="DM158" s="11"/>
      <c r="DN158" s="11"/>
      <c r="DO158" s="11"/>
      <c r="DP158" s="11"/>
      <c r="DQ158" s="11"/>
      <c r="DV158" s="12"/>
      <c r="DW158" s="12"/>
      <c r="DX158" s="12"/>
      <c r="DY158" s="11"/>
      <c r="DZ158" s="11"/>
      <c r="EA158" s="11"/>
      <c r="EB158" s="11"/>
      <c r="EC158" s="11"/>
      <c r="ED158" s="11"/>
      <c r="EE158" s="11"/>
      <c r="EJ158" s="12"/>
      <c r="EK158" s="12"/>
      <c r="EL158" s="12"/>
      <c r="EM158" s="11"/>
      <c r="EN158" s="11"/>
      <c r="EO158" s="11"/>
      <c r="EP158" s="11"/>
      <c r="EQ158" s="11"/>
      <c r="ER158" s="11"/>
      <c r="ES158" s="11"/>
      <c r="EX158" s="12"/>
      <c r="EY158" s="12"/>
      <c r="EZ158" s="12"/>
      <c r="FA158" s="11"/>
      <c r="FB158" s="11"/>
      <c r="FC158" s="11"/>
      <c r="FD158" s="11"/>
      <c r="FE158" s="11"/>
      <c r="FF158" s="11"/>
      <c r="FG158" s="11"/>
      <c r="FL158" s="12"/>
      <c r="FM158" s="12"/>
      <c r="FN158" s="12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N158" s="12"/>
      <c r="GO158" s="12"/>
      <c r="GP158" s="12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I158" s="12"/>
      <c r="HJ158" s="12"/>
      <c r="HK158" s="12"/>
      <c r="HL158" s="11"/>
      <c r="HM158" s="11"/>
      <c r="HN158" s="11"/>
      <c r="HO158" s="11"/>
      <c r="HP158" s="11"/>
      <c r="HQ158" s="11"/>
      <c r="HR158" s="11"/>
      <c r="HW158" s="12"/>
      <c r="HX158" s="12"/>
      <c r="HY158" s="12"/>
    </row>
    <row r="159" spans="2:233" x14ac:dyDescent="0.2">
      <c r="B159" s="8">
        <v>44038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B159" s="12"/>
      <c r="AC159" s="12"/>
      <c r="AD159" s="12"/>
      <c r="AE159" s="11"/>
      <c r="AF159" s="11"/>
      <c r="AG159" s="11"/>
      <c r="AH159" s="11"/>
      <c r="AI159" s="11"/>
      <c r="AJ159" s="11"/>
      <c r="AK159" s="11"/>
      <c r="AP159" s="12"/>
      <c r="AQ159" s="12"/>
      <c r="AR159" s="12"/>
      <c r="AS159" s="11"/>
      <c r="AT159" s="11"/>
      <c r="AU159" s="11"/>
      <c r="AV159" s="11"/>
      <c r="AW159" s="11"/>
      <c r="AX159" s="11"/>
      <c r="AY159" s="11"/>
      <c r="BD159" s="12"/>
      <c r="BE159" s="12"/>
      <c r="BF159" s="12"/>
      <c r="BG159" s="11"/>
      <c r="BH159" s="11"/>
      <c r="BI159" s="11"/>
      <c r="BJ159" s="11"/>
      <c r="BK159" s="11"/>
      <c r="BL159" s="11"/>
      <c r="BM159" s="11"/>
      <c r="BR159" s="12"/>
      <c r="BS159" s="12"/>
      <c r="BT159" s="12"/>
      <c r="BU159" s="11"/>
      <c r="BV159" s="11"/>
      <c r="BW159" s="11"/>
      <c r="BX159" s="11"/>
      <c r="BY159" s="11"/>
      <c r="BZ159" s="11"/>
      <c r="CA159" s="11"/>
      <c r="CF159" s="12"/>
      <c r="CG159" s="12"/>
      <c r="CH159" s="12"/>
      <c r="CI159" s="11"/>
      <c r="CJ159" s="11"/>
      <c r="CK159" s="11"/>
      <c r="CL159" s="11"/>
      <c r="CM159" s="11"/>
      <c r="CN159" s="11"/>
      <c r="CO159" s="11"/>
      <c r="CT159" s="12"/>
      <c r="CU159" s="12"/>
      <c r="CV159" s="12"/>
      <c r="CW159" s="11"/>
      <c r="CX159" s="11"/>
      <c r="CY159" s="11"/>
      <c r="CZ159" s="11"/>
      <c r="DA159" s="11"/>
      <c r="DB159" s="11"/>
      <c r="DC159" s="11"/>
      <c r="DH159" s="12"/>
      <c r="DI159" s="12"/>
      <c r="DJ159" s="12"/>
      <c r="DK159" s="11"/>
      <c r="DL159" s="11"/>
      <c r="DM159" s="11"/>
      <c r="DN159" s="11"/>
      <c r="DO159" s="11"/>
      <c r="DP159" s="11"/>
      <c r="DQ159" s="11"/>
      <c r="DV159" s="12"/>
      <c r="DW159" s="12"/>
      <c r="DX159" s="12"/>
      <c r="DY159" s="11"/>
      <c r="DZ159" s="11"/>
      <c r="EA159" s="11"/>
      <c r="EB159" s="11"/>
      <c r="EC159" s="11"/>
      <c r="ED159" s="11"/>
      <c r="EE159" s="11"/>
      <c r="EJ159" s="12"/>
      <c r="EK159" s="12"/>
      <c r="EL159" s="12"/>
      <c r="EM159" s="11"/>
      <c r="EN159" s="11"/>
      <c r="EO159" s="11"/>
      <c r="EP159" s="11"/>
      <c r="EQ159" s="11"/>
      <c r="ER159" s="11"/>
      <c r="ES159" s="11"/>
      <c r="EX159" s="12"/>
      <c r="EY159" s="12"/>
      <c r="EZ159" s="12"/>
      <c r="FA159" s="11"/>
      <c r="FB159" s="11"/>
      <c r="FC159" s="11"/>
      <c r="FD159" s="11"/>
      <c r="FE159" s="11"/>
      <c r="FF159" s="11"/>
      <c r="FG159" s="11"/>
      <c r="FL159" s="12"/>
      <c r="FM159" s="12"/>
      <c r="FN159" s="12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N159" s="12"/>
      <c r="GO159" s="12"/>
      <c r="GP159" s="12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I159" s="12"/>
      <c r="HJ159" s="12"/>
      <c r="HK159" s="12"/>
      <c r="HL159" s="11"/>
      <c r="HM159" s="11"/>
      <c r="HN159" s="11"/>
      <c r="HO159" s="11"/>
      <c r="HP159" s="11"/>
      <c r="HQ159" s="11"/>
      <c r="HR159" s="11"/>
      <c r="HW159" s="12"/>
      <c r="HX159" s="12"/>
      <c r="HY159" s="12"/>
    </row>
    <row r="160" spans="2:233" x14ac:dyDescent="0.2">
      <c r="B160" s="8">
        <v>44039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B160" s="12"/>
      <c r="AC160" s="12"/>
      <c r="AD160" s="12"/>
      <c r="AE160" s="11"/>
      <c r="AF160" s="11"/>
      <c r="AG160" s="11"/>
      <c r="AH160" s="11"/>
      <c r="AI160" s="11"/>
      <c r="AJ160" s="11"/>
      <c r="AK160" s="11"/>
      <c r="AP160" s="12"/>
      <c r="AQ160" s="12"/>
      <c r="AR160" s="12"/>
      <c r="AS160" s="11"/>
      <c r="AT160" s="11"/>
      <c r="AU160" s="11"/>
      <c r="AV160" s="11"/>
      <c r="AW160" s="11"/>
      <c r="AX160" s="11"/>
      <c r="AY160" s="11"/>
      <c r="BD160" s="12"/>
      <c r="BE160" s="12"/>
      <c r="BF160" s="12"/>
      <c r="BG160" s="11"/>
      <c r="BH160" s="11"/>
      <c r="BI160" s="11"/>
      <c r="BJ160" s="11"/>
      <c r="BK160" s="11"/>
      <c r="BL160" s="11"/>
      <c r="BM160" s="11"/>
      <c r="BR160" s="12"/>
      <c r="BS160" s="12"/>
      <c r="BT160" s="12"/>
      <c r="BU160" s="11"/>
      <c r="BV160" s="11"/>
      <c r="BW160" s="11"/>
      <c r="BX160" s="11"/>
      <c r="BY160" s="11"/>
      <c r="BZ160" s="11"/>
      <c r="CA160" s="11"/>
      <c r="CF160" s="12"/>
      <c r="CG160" s="12"/>
      <c r="CH160" s="12"/>
      <c r="CI160" s="11"/>
      <c r="CJ160" s="11"/>
      <c r="CK160" s="11"/>
      <c r="CL160" s="11"/>
      <c r="CM160" s="11"/>
      <c r="CN160" s="11"/>
      <c r="CO160" s="11"/>
      <c r="CT160" s="12"/>
      <c r="CU160" s="12"/>
      <c r="CV160" s="12"/>
      <c r="CW160" s="11"/>
      <c r="CX160" s="11"/>
      <c r="CY160" s="11"/>
      <c r="CZ160" s="11"/>
      <c r="DA160" s="11"/>
      <c r="DB160" s="11"/>
      <c r="DC160" s="11"/>
      <c r="DH160" s="12"/>
      <c r="DI160" s="12"/>
      <c r="DJ160" s="12"/>
      <c r="DK160" s="11"/>
      <c r="DL160" s="11"/>
      <c r="DM160" s="11"/>
      <c r="DN160" s="11"/>
      <c r="DO160" s="11"/>
      <c r="DP160" s="11"/>
      <c r="DQ160" s="11"/>
      <c r="DV160" s="12"/>
      <c r="DW160" s="12"/>
      <c r="DX160" s="12"/>
      <c r="DY160" s="11"/>
      <c r="DZ160" s="11"/>
      <c r="EA160" s="11"/>
      <c r="EB160" s="11"/>
      <c r="EC160" s="11"/>
      <c r="ED160" s="11"/>
      <c r="EE160" s="11"/>
      <c r="EJ160" s="12"/>
      <c r="EK160" s="12"/>
      <c r="EL160" s="12"/>
      <c r="EM160" s="11"/>
      <c r="EN160" s="11"/>
      <c r="EO160" s="11"/>
      <c r="EP160" s="11"/>
      <c r="EQ160" s="11"/>
      <c r="ER160" s="11"/>
      <c r="ES160" s="11"/>
      <c r="EX160" s="12"/>
      <c r="EY160" s="12"/>
      <c r="EZ160" s="12"/>
      <c r="FA160" s="11"/>
      <c r="FB160" s="11"/>
      <c r="FC160" s="11"/>
      <c r="FD160" s="11"/>
      <c r="FE160" s="11"/>
      <c r="FF160" s="11"/>
      <c r="FG160" s="11"/>
      <c r="FL160" s="12"/>
      <c r="FM160" s="12"/>
      <c r="FN160" s="12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N160" s="12"/>
      <c r="GO160" s="12"/>
      <c r="GP160" s="12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I160" s="12"/>
      <c r="HJ160" s="12"/>
      <c r="HK160" s="12"/>
      <c r="HL160" s="11"/>
      <c r="HM160" s="11"/>
      <c r="HN160" s="11"/>
      <c r="HO160" s="11"/>
      <c r="HP160" s="11"/>
      <c r="HQ160" s="11"/>
      <c r="HR160" s="11"/>
      <c r="HW160" s="12"/>
      <c r="HX160" s="12"/>
      <c r="HY160" s="12"/>
    </row>
    <row r="161" spans="2:233" x14ac:dyDescent="0.2">
      <c r="B161" s="8">
        <v>44040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B161" s="12"/>
      <c r="AC161" s="12"/>
      <c r="AD161" s="12"/>
      <c r="AE161" s="11"/>
      <c r="AF161" s="11"/>
      <c r="AG161" s="11"/>
      <c r="AH161" s="11"/>
      <c r="AI161" s="11"/>
      <c r="AJ161" s="11"/>
      <c r="AK161" s="11"/>
      <c r="AP161" s="12"/>
      <c r="AQ161" s="12"/>
      <c r="AR161" s="12"/>
      <c r="AS161" s="11"/>
      <c r="AT161" s="11"/>
      <c r="AU161" s="11"/>
      <c r="AV161" s="11"/>
      <c r="AW161" s="11"/>
      <c r="AX161" s="11"/>
      <c r="AY161" s="11"/>
      <c r="BD161" s="12"/>
      <c r="BE161" s="12"/>
      <c r="BF161" s="12"/>
      <c r="BG161" s="11"/>
      <c r="BH161" s="11"/>
      <c r="BI161" s="11"/>
      <c r="BJ161" s="11"/>
      <c r="BK161" s="11"/>
      <c r="BL161" s="11"/>
      <c r="BM161" s="11"/>
      <c r="BR161" s="12"/>
      <c r="BS161" s="12"/>
      <c r="BT161" s="12"/>
      <c r="BU161" s="11"/>
      <c r="BV161" s="11"/>
      <c r="BW161" s="11"/>
      <c r="BX161" s="11"/>
      <c r="BY161" s="11"/>
      <c r="BZ161" s="11"/>
      <c r="CA161" s="11"/>
      <c r="CF161" s="12"/>
      <c r="CG161" s="12"/>
      <c r="CH161" s="12"/>
      <c r="CI161" s="11"/>
      <c r="CJ161" s="11"/>
      <c r="CK161" s="11"/>
      <c r="CL161" s="11"/>
      <c r="CM161" s="11"/>
      <c r="CN161" s="11"/>
      <c r="CO161" s="11"/>
      <c r="CT161" s="12"/>
      <c r="CU161" s="12"/>
      <c r="CV161" s="12"/>
      <c r="CW161" s="11"/>
      <c r="CX161" s="11"/>
      <c r="CY161" s="11"/>
      <c r="CZ161" s="11"/>
      <c r="DA161" s="11"/>
      <c r="DB161" s="11"/>
      <c r="DC161" s="11"/>
      <c r="DH161" s="12"/>
      <c r="DI161" s="12"/>
      <c r="DJ161" s="12"/>
      <c r="DK161" s="11"/>
      <c r="DL161" s="11"/>
      <c r="DM161" s="11"/>
      <c r="DN161" s="11"/>
      <c r="DO161" s="11"/>
      <c r="DP161" s="11"/>
      <c r="DQ161" s="11"/>
      <c r="DV161" s="12"/>
      <c r="DW161" s="12"/>
      <c r="DX161" s="12"/>
      <c r="DY161" s="11"/>
      <c r="DZ161" s="11"/>
      <c r="EA161" s="11"/>
      <c r="EB161" s="11"/>
      <c r="EC161" s="11"/>
      <c r="ED161" s="11"/>
      <c r="EE161" s="11"/>
      <c r="EJ161" s="12"/>
      <c r="EK161" s="12"/>
      <c r="EL161" s="12"/>
      <c r="EM161" s="11"/>
      <c r="EN161" s="11"/>
      <c r="EO161" s="11"/>
      <c r="EP161" s="11"/>
      <c r="EQ161" s="11"/>
      <c r="ER161" s="11"/>
      <c r="ES161" s="11"/>
      <c r="EX161" s="12"/>
      <c r="EY161" s="12"/>
      <c r="EZ161" s="12"/>
      <c r="FA161" s="11"/>
      <c r="FB161" s="11"/>
      <c r="FC161" s="11"/>
      <c r="FD161" s="11"/>
      <c r="FE161" s="11"/>
      <c r="FF161" s="11"/>
      <c r="FG161" s="11"/>
      <c r="FL161" s="12"/>
      <c r="FM161" s="12"/>
      <c r="FN161" s="12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N161" s="12"/>
      <c r="GO161" s="12"/>
      <c r="GP161" s="12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I161" s="12"/>
      <c r="HJ161" s="12"/>
      <c r="HK161" s="12"/>
      <c r="HL161" s="11"/>
      <c r="HM161" s="11"/>
      <c r="HN161" s="11"/>
      <c r="HO161" s="11"/>
      <c r="HP161" s="11"/>
      <c r="HQ161" s="11"/>
      <c r="HR161" s="11"/>
      <c r="HW161" s="12"/>
      <c r="HX161" s="12"/>
      <c r="HY161" s="12"/>
    </row>
    <row r="162" spans="2:233" x14ac:dyDescent="0.2">
      <c r="B162" s="8">
        <v>44041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B162" s="12"/>
      <c r="AC162" s="12"/>
      <c r="AD162" s="12"/>
      <c r="AE162" s="11"/>
      <c r="AF162" s="11"/>
      <c r="AG162" s="11"/>
      <c r="AH162" s="11"/>
      <c r="AI162" s="11"/>
      <c r="AJ162" s="11"/>
      <c r="AK162" s="11"/>
      <c r="AP162" s="12"/>
      <c r="AQ162" s="12"/>
      <c r="AR162" s="12"/>
      <c r="AS162" s="11"/>
      <c r="AT162" s="11"/>
      <c r="AU162" s="11"/>
      <c r="AV162" s="11"/>
      <c r="AW162" s="11"/>
      <c r="AX162" s="11"/>
      <c r="AY162" s="11"/>
      <c r="BD162" s="12"/>
      <c r="BE162" s="12"/>
      <c r="BF162" s="12"/>
      <c r="BG162" s="11"/>
      <c r="BH162" s="11"/>
      <c r="BI162" s="11"/>
      <c r="BJ162" s="11"/>
      <c r="BK162" s="11"/>
      <c r="BL162" s="11"/>
      <c r="BM162" s="11"/>
      <c r="BR162" s="12"/>
      <c r="BS162" s="12"/>
      <c r="BT162" s="12"/>
      <c r="BU162" s="11"/>
      <c r="BV162" s="11"/>
      <c r="BW162" s="11"/>
      <c r="BX162" s="11"/>
      <c r="BY162" s="11"/>
      <c r="BZ162" s="11"/>
      <c r="CA162" s="11"/>
      <c r="CF162" s="12"/>
      <c r="CG162" s="12"/>
      <c r="CH162" s="12"/>
      <c r="CI162" s="11"/>
      <c r="CJ162" s="11"/>
      <c r="CK162" s="11"/>
      <c r="CL162" s="11"/>
      <c r="CM162" s="11"/>
      <c r="CN162" s="11"/>
      <c r="CO162" s="11"/>
      <c r="CT162" s="12"/>
      <c r="CU162" s="12"/>
      <c r="CV162" s="12"/>
      <c r="CW162" s="11"/>
      <c r="CX162" s="11"/>
      <c r="CY162" s="11"/>
      <c r="CZ162" s="11"/>
      <c r="DA162" s="11"/>
      <c r="DB162" s="11"/>
      <c r="DC162" s="11"/>
      <c r="DH162" s="12"/>
      <c r="DI162" s="12"/>
      <c r="DJ162" s="12"/>
      <c r="DK162" s="11"/>
      <c r="DL162" s="11"/>
      <c r="DM162" s="11"/>
      <c r="DN162" s="11"/>
      <c r="DO162" s="11"/>
      <c r="DP162" s="11"/>
      <c r="DQ162" s="11"/>
      <c r="DV162" s="12"/>
      <c r="DW162" s="12"/>
      <c r="DX162" s="12"/>
      <c r="DY162" s="11"/>
      <c r="DZ162" s="11"/>
      <c r="EA162" s="11"/>
      <c r="EB162" s="11"/>
      <c r="EC162" s="11"/>
      <c r="ED162" s="11"/>
      <c r="EE162" s="11"/>
      <c r="EJ162" s="12"/>
      <c r="EK162" s="12"/>
      <c r="EL162" s="12"/>
      <c r="EM162" s="11"/>
      <c r="EN162" s="11"/>
      <c r="EO162" s="11"/>
      <c r="EP162" s="11"/>
      <c r="EQ162" s="11"/>
      <c r="ER162" s="11"/>
      <c r="ES162" s="11"/>
      <c r="EX162" s="12"/>
      <c r="EY162" s="12"/>
      <c r="EZ162" s="12"/>
      <c r="FA162" s="11"/>
      <c r="FB162" s="11"/>
      <c r="FC162" s="11"/>
      <c r="FD162" s="11"/>
      <c r="FE162" s="11"/>
      <c r="FF162" s="11"/>
      <c r="FG162" s="11"/>
      <c r="FL162" s="12"/>
      <c r="FM162" s="12"/>
      <c r="FN162" s="12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N162" s="12"/>
      <c r="GO162" s="12"/>
      <c r="GP162" s="12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I162" s="12"/>
      <c r="HJ162" s="12"/>
      <c r="HK162" s="12"/>
      <c r="HL162" s="11"/>
      <c r="HM162" s="11"/>
      <c r="HN162" s="11"/>
      <c r="HO162" s="11"/>
      <c r="HP162" s="11"/>
      <c r="HQ162" s="11"/>
      <c r="HR162" s="11"/>
      <c r="HW162" s="12"/>
      <c r="HX162" s="12"/>
      <c r="HY162" s="12"/>
    </row>
    <row r="163" spans="2:233" x14ac:dyDescent="0.2">
      <c r="B163" s="8">
        <v>44042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B163" s="12"/>
      <c r="AC163" s="12"/>
      <c r="AD163" s="12"/>
      <c r="AE163" s="11"/>
      <c r="AF163" s="11"/>
      <c r="AG163" s="11"/>
      <c r="AH163" s="11"/>
      <c r="AI163" s="11"/>
      <c r="AJ163" s="11"/>
      <c r="AK163" s="11"/>
      <c r="AP163" s="12"/>
      <c r="AQ163" s="12"/>
      <c r="AR163" s="12"/>
      <c r="AS163" s="11"/>
      <c r="AT163" s="11"/>
      <c r="AU163" s="11"/>
      <c r="AV163" s="11"/>
      <c r="AW163" s="11"/>
      <c r="AX163" s="11"/>
      <c r="AY163" s="11"/>
      <c r="BD163" s="12"/>
      <c r="BE163" s="12"/>
      <c r="BF163" s="12"/>
      <c r="BG163" s="11"/>
      <c r="BH163" s="11"/>
      <c r="BI163" s="11"/>
      <c r="BJ163" s="11"/>
      <c r="BK163" s="11"/>
      <c r="BL163" s="11"/>
      <c r="BM163" s="11"/>
      <c r="BR163" s="12"/>
      <c r="BS163" s="12"/>
      <c r="BT163" s="12"/>
      <c r="BU163" s="11"/>
      <c r="BV163" s="11"/>
      <c r="BW163" s="11"/>
      <c r="BX163" s="11"/>
      <c r="BY163" s="11"/>
      <c r="BZ163" s="11"/>
      <c r="CA163" s="11"/>
      <c r="CF163" s="12"/>
      <c r="CG163" s="12"/>
      <c r="CH163" s="12"/>
      <c r="CI163" s="11"/>
      <c r="CJ163" s="11"/>
      <c r="CK163" s="11"/>
      <c r="CL163" s="11"/>
      <c r="CM163" s="11"/>
      <c r="CN163" s="11"/>
      <c r="CO163" s="11"/>
      <c r="CT163" s="12"/>
      <c r="CU163" s="12"/>
      <c r="CV163" s="12"/>
      <c r="CW163" s="11"/>
      <c r="CX163" s="11"/>
      <c r="CY163" s="11"/>
      <c r="CZ163" s="11"/>
      <c r="DA163" s="11"/>
      <c r="DB163" s="11"/>
      <c r="DC163" s="11"/>
      <c r="DH163" s="12"/>
      <c r="DI163" s="12"/>
      <c r="DJ163" s="12"/>
      <c r="DK163" s="11"/>
      <c r="DL163" s="11"/>
      <c r="DM163" s="11"/>
      <c r="DN163" s="11"/>
      <c r="DO163" s="11"/>
      <c r="DP163" s="11"/>
      <c r="DQ163" s="11"/>
      <c r="DV163" s="12"/>
      <c r="DW163" s="12"/>
      <c r="DX163" s="12"/>
      <c r="DY163" s="11"/>
      <c r="DZ163" s="11"/>
      <c r="EA163" s="11"/>
      <c r="EB163" s="11"/>
      <c r="EC163" s="11"/>
      <c r="ED163" s="11"/>
      <c r="EE163" s="11"/>
      <c r="EJ163" s="12"/>
      <c r="EK163" s="12"/>
      <c r="EL163" s="12"/>
      <c r="EM163" s="11"/>
      <c r="EN163" s="11"/>
      <c r="EO163" s="11"/>
      <c r="EP163" s="11"/>
      <c r="EQ163" s="11"/>
      <c r="ER163" s="11"/>
      <c r="ES163" s="11"/>
      <c r="EX163" s="12"/>
      <c r="EY163" s="12"/>
      <c r="EZ163" s="12"/>
      <c r="FA163" s="11"/>
      <c r="FB163" s="11"/>
      <c r="FC163" s="11"/>
      <c r="FD163" s="11"/>
      <c r="FE163" s="11"/>
      <c r="FF163" s="11"/>
      <c r="FG163" s="11"/>
      <c r="FL163" s="12"/>
      <c r="FM163" s="12"/>
      <c r="FN163" s="12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N163" s="12"/>
      <c r="GO163" s="12"/>
      <c r="GP163" s="12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I163" s="12"/>
      <c r="HJ163" s="12"/>
      <c r="HK163" s="12"/>
      <c r="HL163" s="11"/>
      <c r="HM163" s="11"/>
      <c r="HN163" s="11"/>
      <c r="HO163" s="11"/>
      <c r="HP163" s="11"/>
      <c r="HQ163" s="11"/>
      <c r="HR163" s="11"/>
      <c r="HW163" s="12"/>
      <c r="HX163" s="12"/>
      <c r="HY163" s="12"/>
    </row>
    <row r="164" spans="2:233" x14ac:dyDescent="0.2">
      <c r="B164" s="8">
        <v>44043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B164" s="12"/>
      <c r="AC164" s="12"/>
      <c r="AD164" s="12"/>
      <c r="AE164" s="11"/>
      <c r="AF164" s="11"/>
      <c r="AG164" s="11"/>
      <c r="AH164" s="11"/>
      <c r="AI164" s="11"/>
      <c r="AJ164" s="11"/>
      <c r="AK164" s="11"/>
      <c r="AP164" s="12"/>
      <c r="AQ164" s="12"/>
      <c r="AR164" s="12"/>
      <c r="AS164" s="11"/>
      <c r="AT164" s="11"/>
      <c r="AU164" s="11"/>
      <c r="AV164" s="11"/>
      <c r="AW164" s="11"/>
      <c r="AX164" s="11"/>
      <c r="AY164" s="11"/>
      <c r="BD164" s="12"/>
      <c r="BE164" s="12"/>
      <c r="BF164" s="12"/>
      <c r="BG164" s="11"/>
      <c r="BH164" s="11"/>
      <c r="BI164" s="11"/>
      <c r="BJ164" s="11"/>
      <c r="BK164" s="11"/>
      <c r="BL164" s="11"/>
      <c r="BM164" s="11"/>
      <c r="BR164" s="12"/>
      <c r="BS164" s="12"/>
      <c r="BT164" s="12"/>
      <c r="BU164" s="11"/>
      <c r="BV164" s="11"/>
      <c r="BW164" s="11"/>
      <c r="BX164" s="11"/>
      <c r="BY164" s="11"/>
      <c r="BZ164" s="11"/>
      <c r="CA164" s="11"/>
      <c r="CF164" s="12"/>
      <c r="CG164" s="12"/>
      <c r="CH164" s="12"/>
      <c r="CI164" s="11"/>
      <c r="CJ164" s="11"/>
      <c r="CK164" s="11"/>
      <c r="CL164" s="11"/>
      <c r="CM164" s="11"/>
      <c r="CN164" s="11"/>
      <c r="CO164" s="11"/>
      <c r="CT164" s="12"/>
      <c r="CU164" s="12"/>
      <c r="CV164" s="12"/>
      <c r="CW164" s="11"/>
      <c r="CX164" s="11"/>
      <c r="CY164" s="11"/>
      <c r="CZ164" s="11"/>
      <c r="DA164" s="11"/>
      <c r="DB164" s="11"/>
      <c r="DC164" s="11"/>
      <c r="DH164" s="12"/>
      <c r="DI164" s="12"/>
      <c r="DJ164" s="12"/>
      <c r="DK164" s="11"/>
      <c r="DL164" s="11"/>
      <c r="DM164" s="11"/>
      <c r="DN164" s="11"/>
      <c r="DO164" s="11"/>
      <c r="DP164" s="11"/>
      <c r="DQ164" s="11"/>
      <c r="DV164" s="12"/>
      <c r="DW164" s="12"/>
      <c r="DX164" s="12"/>
      <c r="DY164" s="11"/>
      <c r="DZ164" s="11"/>
      <c r="EA164" s="11"/>
      <c r="EB164" s="11"/>
      <c r="EC164" s="11"/>
      <c r="ED164" s="11"/>
      <c r="EE164" s="11"/>
      <c r="EJ164" s="12"/>
      <c r="EK164" s="12"/>
      <c r="EL164" s="12"/>
      <c r="EM164" s="11"/>
      <c r="EN164" s="11"/>
      <c r="EO164" s="11"/>
      <c r="EP164" s="11"/>
      <c r="EQ164" s="11"/>
      <c r="ER164" s="11"/>
      <c r="ES164" s="11"/>
      <c r="EX164" s="12"/>
      <c r="EY164" s="12"/>
      <c r="EZ164" s="12"/>
      <c r="FA164" s="11"/>
      <c r="FB164" s="11"/>
      <c r="FC164" s="11"/>
      <c r="FD164" s="11"/>
      <c r="FE164" s="11"/>
      <c r="FF164" s="11"/>
      <c r="FG164" s="11"/>
      <c r="FL164" s="12"/>
      <c r="FM164" s="12"/>
      <c r="FN164" s="12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N164" s="12"/>
      <c r="GO164" s="12"/>
      <c r="GP164" s="12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I164" s="12"/>
      <c r="HJ164" s="12"/>
      <c r="HK164" s="12"/>
      <c r="HL164" s="11"/>
      <c r="HM164" s="11"/>
      <c r="HN164" s="11"/>
      <c r="HO164" s="11"/>
      <c r="HP164" s="11"/>
      <c r="HQ164" s="11"/>
      <c r="HR164" s="11"/>
      <c r="HW164" s="12"/>
      <c r="HX164" s="12"/>
      <c r="HY164" s="12"/>
    </row>
    <row r="165" spans="2:233" x14ac:dyDescent="0.2">
      <c r="B165" s="8">
        <v>44044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B165" s="12"/>
      <c r="AC165" s="12"/>
      <c r="AD165" s="12"/>
      <c r="AE165" s="11"/>
      <c r="AF165" s="11"/>
      <c r="AG165" s="11"/>
      <c r="AH165" s="11"/>
      <c r="AI165" s="11"/>
      <c r="AJ165" s="11"/>
      <c r="AK165" s="11"/>
      <c r="AP165" s="12"/>
      <c r="AQ165" s="12"/>
      <c r="AR165" s="12"/>
      <c r="AS165" s="11"/>
      <c r="AT165" s="11"/>
      <c r="AU165" s="11"/>
      <c r="AV165" s="11"/>
      <c r="AW165" s="11"/>
      <c r="AX165" s="11"/>
      <c r="AY165" s="11"/>
      <c r="BD165" s="12"/>
      <c r="BE165" s="12"/>
      <c r="BF165" s="12"/>
      <c r="BG165" s="11"/>
      <c r="BH165" s="11"/>
      <c r="BI165" s="11"/>
      <c r="BJ165" s="11"/>
      <c r="BK165" s="11"/>
      <c r="BL165" s="11"/>
      <c r="BM165" s="11"/>
      <c r="BR165" s="12"/>
      <c r="BS165" s="12"/>
      <c r="BT165" s="12"/>
      <c r="BU165" s="11"/>
      <c r="BV165" s="11"/>
      <c r="BW165" s="11"/>
      <c r="BX165" s="11"/>
      <c r="BY165" s="11"/>
      <c r="BZ165" s="11"/>
      <c r="CA165" s="11"/>
      <c r="CF165" s="12"/>
      <c r="CG165" s="12"/>
      <c r="CH165" s="12"/>
      <c r="CI165" s="11"/>
      <c r="CJ165" s="11"/>
      <c r="CK165" s="11"/>
      <c r="CL165" s="11"/>
      <c r="CM165" s="11"/>
      <c r="CN165" s="11"/>
      <c r="CO165" s="11"/>
      <c r="CT165" s="12"/>
      <c r="CU165" s="12"/>
      <c r="CV165" s="12"/>
      <c r="CW165" s="11"/>
      <c r="CX165" s="11"/>
      <c r="CY165" s="11"/>
      <c r="CZ165" s="11"/>
      <c r="DA165" s="11"/>
      <c r="DB165" s="11"/>
      <c r="DC165" s="11"/>
      <c r="DH165" s="12"/>
      <c r="DI165" s="12"/>
      <c r="DJ165" s="12"/>
      <c r="DK165" s="11"/>
      <c r="DL165" s="11"/>
      <c r="DM165" s="11"/>
      <c r="DN165" s="11"/>
      <c r="DO165" s="11"/>
      <c r="DP165" s="11"/>
      <c r="DQ165" s="11"/>
      <c r="DV165" s="12"/>
      <c r="DW165" s="12"/>
      <c r="DX165" s="12"/>
      <c r="DY165" s="11"/>
      <c r="DZ165" s="11"/>
      <c r="EA165" s="11"/>
      <c r="EB165" s="11"/>
      <c r="EC165" s="11"/>
      <c r="ED165" s="11"/>
      <c r="EE165" s="11"/>
      <c r="EJ165" s="12"/>
      <c r="EK165" s="12"/>
      <c r="EL165" s="12"/>
      <c r="EM165" s="11"/>
      <c r="EN165" s="11"/>
      <c r="EO165" s="11"/>
      <c r="EP165" s="11"/>
      <c r="EQ165" s="11"/>
      <c r="ER165" s="11"/>
      <c r="ES165" s="11"/>
      <c r="EX165" s="12"/>
      <c r="EY165" s="12"/>
      <c r="EZ165" s="12"/>
      <c r="FA165" s="11"/>
      <c r="FB165" s="11"/>
      <c r="FC165" s="11"/>
      <c r="FD165" s="11"/>
      <c r="FE165" s="11"/>
      <c r="FF165" s="11"/>
      <c r="FG165" s="11"/>
      <c r="FL165" s="12"/>
      <c r="FM165" s="12"/>
      <c r="FN165" s="12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N165" s="12"/>
      <c r="GO165" s="12"/>
      <c r="GP165" s="12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I165" s="12"/>
      <c r="HJ165" s="12"/>
      <c r="HK165" s="12"/>
      <c r="HL165" s="11"/>
      <c r="HM165" s="11"/>
      <c r="HN165" s="11"/>
      <c r="HO165" s="11"/>
      <c r="HP165" s="11"/>
      <c r="HQ165" s="11"/>
      <c r="HR165" s="11"/>
      <c r="HW165" s="12"/>
      <c r="HX165" s="12"/>
      <c r="HY165" s="12"/>
    </row>
    <row r="166" spans="2:233" x14ac:dyDescent="0.2">
      <c r="B166" s="8">
        <v>44045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B166" s="12"/>
      <c r="AC166" s="12"/>
      <c r="AD166" s="12"/>
      <c r="AE166" s="11"/>
      <c r="AF166" s="11"/>
      <c r="AG166" s="11"/>
      <c r="AH166" s="11"/>
      <c r="AI166" s="11"/>
      <c r="AJ166" s="11"/>
      <c r="AK166" s="11"/>
      <c r="AP166" s="12"/>
      <c r="AQ166" s="12"/>
      <c r="AR166" s="12"/>
      <c r="AS166" s="11"/>
      <c r="AT166" s="11"/>
      <c r="AU166" s="11"/>
      <c r="AV166" s="11"/>
      <c r="AW166" s="11"/>
      <c r="AX166" s="11"/>
      <c r="AY166" s="11"/>
      <c r="BD166" s="12"/>
      <c r="BE166" s="12"/>
      <c r="BF166" s="12"/>
      <c r="BG166" s="11"/>
      <c r="BH166" s="11"/>
      <c r="BI166" s="11"/>
      <c r="BJ166" s="11"/>
      <c r="BK166" s="11"/>
      <c r="BL166" s="11"/>
      <c r="BM166" s="11"/>
      <c r="BR166" s="12"/>
      <c r="BS166" s="12"/>
      <c r="BT166" s="12"/>
      <c r="BU166" s="11"/>
      <c r="BV166" s="11"/>
      <c r="BW166" s="11"/>
      <c r="BX166" s="11"/>
      <c r="BY166" s="11"/>
      <c r="BZ166" s="11"/>
      <c r="CA166" s="11"/>
      <c r="CF166" s="12"/>
      <c r="CG166" s="12"/>
      <c r="CH166" s="12"/>
      <c r="CI166" s="11"/>
      <c r="CJ166" s="11"/>
      <c r="CK166" s="11"/>
      <c r="CL166" s="11"/>
      <c r="CM166" s="11"/>
      <c r="CN166" s="11"/>
      <c r="CO166" s="11"/>
      <c r="CT166" s="12"/>
      <c r="CU166" s="12"/>
      <c r="CV166" s="12"/>
      <c r="CW166" s="11"/>
      <c r="CX166" s="11"/>
      <c r="CY166" s="11"/>
      <c r="CZ166" s="11"/>
      <c r="DA166" s="11"/>
      <c r="DB166" s="11"/>
      <c r="DC166" s="11"/>
      <c r="DH166" s="12"/>
      <c r="DI166" s="12"/>
      <c r="DJ166" s="12"/>
      <c r="DK166" s="11"/>
      <c r="DL166" s="11"/>
      <c r="DM166" s="11"/>
      <c r="DN166" s="11"/>
      <c r="DO166" s="11"/>
      <c r="DP166" s="11"/>
      <c r="DQ166" s="11"/>
      <c r="DV166" s="12"/>
      <c r="DW166" s="12"/>
      <c r="DX166" s="12"/>
      <c r="DY166" s="11"/>
      <c r="DZ166" s="11"/>
      <c r="EA166" s="11"/>
      <c r="EB166" s="11"/>
      <c r="EC166" s="11"/>
      <c r="ED166" s="11"/>
      <c r="EE166" s="11"/>
      <c r="EJ166" s="12"/>
      <c r="EK166" s="12"/>
      <c r="EL166" s="12"/>
      <c r="EM166" s="11"/>
      <c r="EN166" s="11"/>
      <c r="EO166" s="11"/>
      <c r="EP166" s="11"/>
      <c r="EQ166" s="11"/>
      <c r="ER166" s="11"/>
      <c r="ES166" s="11"/>
      <c r="EX166" s="12"/>
      <c r="EY166" s="12"/>
      <c r="EZ166" s="12"/>
      <c r="FA166" s="11"/>
      <c r="FB166" s="11"/>
      <c r="FC166" s="11"/>
      <c r="FD166" s="11"/>
      <c r="FE166" s="11"/>
      <c r="FF166" s="11"/>
      <c r="FG166" s="11"/>
      <c r="FL166" s="12"/>
      <c r="FM166" s="12"/>
      <c r="FN166" s="12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N166" s="12"/>
      <c r="GO166" s="12"/>
      <c r="GP166" s="12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I166" s="12"/>
      <c r="HJ166" s="12"/>
      <c r="HK166" s="12"/>
      <c r="HL166" s="11"/>
      <c r="HM166" s="11"/>
      <c r="HN166" s="11"/>
      <c r="HO166" s="11"/>
      <c r="HP166" s="11"/>
      <c r="HQ166" s="11"/>
      <c r="HR166" s="11"/>
      <c r="HW166" s="12"/>
      <c r="HX166" s="12"/>
      <c r="HY166" s="12"/>
    </row>
    <row r="167" spans="2:233" x14ac:dyDescent="0.2">
      <c r="B167" s="8">
        <v>44046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B167" s="12"/>
      <c r="AC167" s="12"/>
      <c r="AD167" s="12"/>
      <c r="AE167" s="11"/>
      <c r="AF167" s="11"/>
      <c r="AG167" s="11"/>
      <c r="AH167" s="11"/>
      <c r="AI167" s="11"/>
      <c r="AJ167" s="11"/>
      <c r="AK167" s="11"/>
      <c r="AP167" s="12"/>
      <c r="AQ167" s="12"/>
      <c r="AR167" s="12"/>
      <c r="AS167" s="11"/>
      <c r="AT167" s="11"/>
      <c r="AU167" s="11"/>
      <c r="AV167" s="11"/>
      <c r="AW167" s="11"/>
      <c r="AX167" s="11"/>
      <c r="AY167" s="11"/>
      <c r="BD167" s="12"/>
      <c r="BE167" s="12"/>
      <c r="BF167" s="12"/>
      <c r="BG167" s="11"/>
      <c r="BH167" s="11"/>
      <c r="BI167" s="11"/>
      <c r="BJ167" s="11"/>
      <c r="BK167" s="11"/>
      <c r="BL167" s="11"/>
      <c r="BM167" s="11"/>
      <c r="BR167" s="12"/>
      <c r="BS167" s="12"/>
      <c r="BT167" s="12"/>
      <c r="BU167" s="11"/>
      <c r="BV167" s="11"/>
      <c r="BW167" s="11"/>
      <c r="BX167" s="11"/>
      <c r="BY167" s="11"/>
      <c r="BZ167" s="11"/>
      <c r="CA167" s="11"/>
      <c r="CF167" s="12"/>
      <c r="CG167" s="12"/>
      <c r="CH167" s="12"/>
      <c r="CI167" s="11"/>
      <c r="CJ167" s="11"/>
      <c r="CK167" s="11"/>
      <c r="CL167" s="11"/>
      <c r="CM167" s="11"/>
      <c r="CN167" s="11"/>
      <c r="CO167" s="11"/>
      <c r="CT167" s="12"/>
      <c r="CU167" s="12"/>
      <c r="CV167" s="12"/>
      <c r="CW167" s="11"/>
      <c r="CX167" s="11"/>
      <c r="CY167" s="11"/>
      <c r="CZ167" s="11"/>
      <c r="DA167" s="11"/>
      <c r="DB167" s="11"/>
      <c r="DC167" s="11"/>
      <c r="DH167" s="12"/>
      <c r="DI167" s="12"/>
      <c r="DJ167" s="12"/>
      <c r="DK167" s="11"/>
      <c r="DL167" s="11"/>
      <c r="DM167" s="11"/>
      <c r="DN167" s="11"/>
      <c r="DO167" s="11"/>
      <c r="DP167" s="11"/>
      <c r="DQ167" s="11"/>
      <c r="DV167" s="12"/>
      <c r="DW167" s="12"/>
      <c r="DX167" s="12"/>
      <c r="DY167" s="11"/>
      <c r="DZ167" s="11"/>
      <c r="EA167" s="11"/>
      <c r="EB167" s="11"/>
      <c r="EC167" s="11"/>
      <c r="ED167" s="11"/>
      <c r="EE167" s="11"/>
      <c r="EJ167" s="12"/>
      <c r="EK167" s="12"/>
      <c r="EL167" s="12"/>
      <c r="EM167" s="11"/>
      <c r="EN167" s="11"/>
      <c r="EO167" s="11"/>
      <c r="EP167" s="11"/>
      <c r="EQ167" s="11"/>
      <c r="ER167" s="11"/>
      <c r="ES167" s="11"/>
      <c r="EX167" s="12"/>
      <c r="EY167" s="12"/>
      <c r="EZ167" s="12"/>
      <c r="FA167" s="11"/>
      <c r="FB167" s="11"/>
      <c r="FC167" s="11"/>
      <c r="FD167" s="11"/>
      <c r="FE167" s="11"/>
      <c r="FF167" s="11"/>
      <c r="FG167" s="11"/>
      <c r="FL167" s="12"/>
      <c r="FM167" s="12"/>
      <c r="FN167" s="12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N167" s="12"/>
      <c r="GO167" s="12"/>
      <c r="GP167" s="12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I167" s="12"/>
      <c r="HJ167" s="12"/>
      <c r="HK167" s="12"/>
      <c r="HL167" s="11"/>
      <c r="HM167" s="11"/>
      <c r="HN167" s="11"/>
      <c r="HO167" s="11"/>
      <c r="HP167" s="11"/>
      <c r="HQ167" s="11"/>
      <c r="HR167" s="11"/>
      <c r="HW167" s="12"/>
      <c r="HX167" s="12"/>
      <c r="HY167" s="12"/>
    </row>
    <row r="168" spans="2:233" x14ac:dyDescent="0.2">
      <c r="B168" s="8">
        <v>44047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P168" s="12"/>
      <c r="AQ168" s="12"/>
      <c r="AR168" s="12"/>
      <c r="AS168" s="11"/>
      <c r="AT168" s="11"/>
      <c r="AU168" s="11"/>
      <c r="AV168" s="11"/>
      <c r="AW168" s="11"/>
      <c r="AX168" s="11"/>
      <c r="AY168" s="11"/>
      <c r="BD168" s="12"/>
      <c r="BE168" s="12"/>
      <c r="BF168" s="12"/>
      <c r="BG168" s="11"/>
      <c r="BH168" s="11"/>
      <c r="BI168" s="11"/>
      <c r="BJ168" s="11"/>
      <c r="BK168" s="11"/>
      <c r="BL168" s="11"/>
      <c r="BM168" s="11"/>
      <c r="BR168" s="12"/>
      <c r="BS168" s="12"/>
      <c r="BT168" s="12"/>
      <c r="BU168" s="11"/>
      <c r="BV168" s="11"/>
      <c r="BW168" s="11"/>
      <c r="BX168" s="11"/>
      <c r="BY168" s="11"/>
      <c r="BZ168" s="11"/>
      <c r="CA168" s="11"/>
      <c r="CF168" s="12"/>
      <c r="CG168" s="12"/>
      <c r="CH168" s="12"/>
      <c r="CI168" s="11"/>
      <c r="CJ168" s="11"/>
      <c r="CK168" s="11"/>
      <c r="CL168" s="11"/>
      <c r="CM168" s="11"/>
      <c r="CN168" s="11"/>
      <c r="CO168" s="11"/>
      <c r="CT168" s="12"/>
      <c r="CU168" s="12"/>
      <c r="CV168" s="12"/>
      <c r="CW168" s="11"/>
      <c r="CX168" s="11"/>
      <c r="CY168" s="11"/>
      <c r="CZ168" s="11"/>
      <c r="DA168" s="11"/>
      <c r="DB168" s="11"/>
      <c r="DC168" s="11"/>
      <c r="DH168" s="12"/>
      <c r="DI168" s="12"/>
      <c r="DJ168" s="12"/>
      <c r="DK168" s="11"/>
      <c r="DL168" s="11"/>
      <c r="DM168" s="11"/>
      <c r="DN168" s="11"/>
      <c r="DO168" s="11"/>
      <c r="DP168" s="11"/>
      <c r="DQ168" s="11"/>
      <c r="DV168" s="12"/>
      <c r="DW168" s="12"/>
      <c r="DX168" s="12"/>
      <c r="DY168" s="11"/>
      <c r="DZ168" s="11"/>
      <c r="EA168" s="11"/>
      <c r="EB168" s="11"/>
      <c r="EC168" s="11"/>
      <c r="ED168" s="11"/>
      <c r="EE168" s="11"/>
      <c r="EJ168" s="12"/>
      <c r="EK168" s="12"/>
      <c r="EL168" s="12"/>
      <c r="EM168" s="11"/>
      <c r="EN168" s="11"/>
      <c r="EO168" s="11"/>
      <c r="EP168" s="11"/>
      <c r="EQ168" s="11"/>
      <c r="ER168" s="11"/>
      <c r="ES168" s="11"/>
      <c r="EX168" s="12"/>
      <c r="EY168" s="12"/>
      <c r="EZ168" s="12"/>
      <c r="FA168" s="11"/>
      <c r="FB168" s="11"/>
      <c r="FC168" s="11"/>
      <c r="FD168" s="11"/>
      <c r="FE168" s="11"/>
      <c r="FF168" s="11"/>
      <c r="FG168" s="11"/>
      <c r="FL168" s="12"/>
      <c r="FM168" s="12"/>
      <c r="FN168" s="12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N168" s="12"/>
      <c r="GO168" s="12"/>
      <c r="GP168" s="12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I168" s="12"/>
      <c r="HJ168" s="12"/>
      <c r="HK168" s="12"/>
      <c r="HL168" s="11"/>
      <c r="HM168" s="11"/>
      <c r="HN168" s="11"/>
      <c r="HO168" s="11"/>
      <c r="HP168" s="11"/>
      <c r="HQ168" s="11"/>
      <c r="HR168" s="11"/>
      <c r="HW168" s="12"/>
      <c r="HX168" s="12"/>
      <c r="HY168" s="12"/>
    </row>
    <row r="169" spans="2:233" x14ac:dyDescent="0.2">
      <c r="B169" s="8">
        <v>44048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B169" s="12"/>
      <c r="AC169" s="12"/>
      <c r="AD169" s="12"/>
      <c r="AE169" s="11"/>
      <c r="AF169" s="11"/>
      <c r="AG169" s="11"/>
      <c r="AH169" s="11"/>
      <c r="AI169" s="11"/>
      <c r="AJ169" s="11"/>
      <c r="AK169" s="11"/>
      <c r="AP169" s="12"/>
      <c r="AQ169" s="12"/>
      <c r="AR169" s="12"/>
      <c r="AS169" s="11"/>
      <c r="AT169" s="11"/>
      <c r="AU169" s="11"/>
      <c r="AV169" s="11"/>
      <c r="AW169" s="11"/>
      <c r="AX169" s="11"/>
      <c r="AY169" s="11"/>
      <c r="BD169" s="12"/>
      <c r="BE169" s="12"/>
      <c r="BF169" s="12"/>
      <c r="BG169" s="11"/>
      <c r="BH169" s="11"/>
      <c r="BI169" s="11"/>
      <c r="BJ169" s="11"/>
      <c r="BK169" s="11"/>
      <c r="BL169" s="11"/>
      <c r="BM169" s="11"/>
      <c r="BR169" s="12"/>
      <c r="BS169" s="12"/>
      <c r="BT169" s="12"/>
      <c r="BU169" s="11"/>
      <c r="BV169" s="11"/>
      <c r="BW169" s="11"/>
      <c r="BX169" s="11"/>
      <c r="BY169" s="11"/>
      <c r="BZ169" s="11"/>
      <c r="CA169" s="11"/>
      <c r="CF169" s="12"/>
      <c r="CG169" s="12"/>
      <c r="CH169" s="12"/>
      <c r="CI169" s="11"/>
      <c r="CJ169" s="11"/>
      <c r="CK169" s="11"/>
      <c r="CL169" s="11"/>
      <c r="CM169" s="11"/>
      <c r="CN169" s="11"/>
      <c r="CO169" s="11"/>
      <c r="CT169" s="12"/>
      <c r="CU169" s="12"/>
      <c r="CV169" s="12"/>
      <c r="CW169" s="11"/>
      <c r="CX169" s="11"/>
      <c r="CY169" s="11"/>
      <c r="CZ169" s="11"/>
      <c r="DA169" s="11"/>
      <c r="DB169" s="11"/>
      <c r="DC169" s="11"/>
      <c r="DH169" s="12"/>
      <c r="DI169" s="12"/>
      <c r="DJ169" s="12"/>
      <c r="DK169" s="11"/>
      <c r="DL169" s="11"/>
      <c r="DM169" s="11"/>
      <c r="DN169" s="11"/>
      <c r="DO169" s="11"/>
      <c r="DP169" s="11"/>
      <c r="DQ169" s="11"/>
      <c r="DV169" s="12"/>
      <c r="DW169" s="12"/>
      <c r="DX169" s="12"/>
      <c r="DY169" s="11"/>
      <c r="DZ169" s="11"/>
      <c r="EA169" s="11"/>
      <c r="EB169" s="11"/>
      <c r="EC169" s="11"/>
      <c r="ED169" s="11"/>
      <c r="EE169" s="11"/>
      <c r="EJ169" s="12"/>
      <c r="EK169" s="12"/>
      <c r="EL169" s="12"/>
      <c r="EM169" s="11"/>
      <c r="EN169" s="11"/>
      <c r="EO169" s="11"/>
      <c r="EP169" s="11"/>
      <c r="EQ169" s="11"/>
      <c r="ER169" s="11"/>
      <c r="ES169" s="11"/>
      <c r="EX169" s="12"/>
      <c r="EY169" s="12"/>
      <c r="EZ169" s="12"/>
      <c r="FA169" s="11"/>
      <c r="FB169" s="11"/>
      <c r="FC169" s="11"/>
      <c r="FD169" s="11"/>
      <c r="FE169" s="11"/>
      <c r="FF169" s="11"/>
      <c r="FG169" s="11"/>
      <c r="FL169" s="12"/>
      <c r="FM169" s="12"/>
      <c r="FN169" s="12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N169" s="12"/>
      <c r="GO169" s="12"/>
      <c r="GP169" s="12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I169" s="12"/>
      <c r="HJ169" s="12"/>
      <c r="HK169" s="12"/>
      <c r="HL169" s="11"/>
      <c r="HM169" s="11"/>
      <c r="HN169" s="11"/>
      <c r="HO169" s="11"/>
      <c r="HP169" s="11"/>
      <c r="HQ169" s="11"/>
      <c r="HR169" s="11"/>
      <c r="HW169" s="12"/>
      <c r="HX169" s="12"/>
      <c r="HY169" s="12"/>
    </row>
    <row r="170" spans="2:233" x14ac:dyDescent="0.2">
      <c r="B170" s="8">
        <v>44049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B170" s="12"/>
      <c r="AC170" s="12"/>
      <c r="AD170" s="12"/>
      <c r="AE170" s="11"/>
      <c r="AF170" s="11"/>
      <c r="AG170" s="11"/>
      <c r="AH170" s="11"/>
      <c r="AI170" s="11"/>
      <c r="AJ170" s="11"/>
      <c r="AK170" s="11"/>
      <c r="AP170" s="12"/>
      <c r="AQ170" s="12"/>
      <c r="AR170" s="12"/>
      <c r="AS170" s="11"/>
      <c r="AT170" s="11"/>
      <c r="AU170" s="11"/>
      <c r="AV170" s="11"/>
      <c r="AW170" s="11"/>
      <c r="AX170" s="11"/>
      <c r="AY170" s="11"/>
      <c r="BD170" s="12"/>
      <c r="BE170" s="12"/>
      <c r="BF170" s="12"/>
      <c r="BG170" s="11"/>
      <c r="BH170" s="11"/>
      <c r="BI170" s="11"/>
      <c r="BJ170" s="11"/>
      <c r="BK170" s="11"/>
      <c r="BL170" s="11"/>
      <c r="BM170" s="11"/>
      <c r="BR170" s="12"/>
      <c r="BS170" s="12"/>
      <c r="BT170" s="12"/>
      <c r="BU170" s="11"/>
      <c r="BV170" s="11"/>
      <c r="BW170" s="11"/>
      <c r="BX170" s="11"/>
      <c r="BY170" s="11"/>
      <c r="BZ170" s="11"/>
      <c r="CA170" s="11"/>
      <c r="CF170" s="12"/>
      <c r="CG170" s="12"/>
      <c r="CH170" s="12"/>
      <c r="CI170" s="11"/>
      <c r="CJ170" s="11"/>
      <c r="CK170" s="11"/>
      <c r="CL170" s="11"/>
      <c r="CM170" s="11"/>
      <c r="CN170" s="11"/>
      <c r="CO170" s="11"/>
      <c r="CT170" s="12"/>
      <c r="CU170" s="12"/>
      <c r="CV170" s="12"/>
      <c r="CW170" s="11"/>
      <c r="CX170" s="11"/>
      <c r="CY170" s="11"/>
      <c r="CZ170" s="11"/>
      <c r="DA170" s="11"/>
      <c r="DB170" s="11"/>
      <c r="DC170" s="11"/>
      <c r="DH170" s="12"/>
      <c r="DI170" s="12"/>
      <c r="DJ170" s="12"/>
      <c r="DK170" s="11"/>
      <c r="DL170" s="11"/>
      <c r="DM170" s="11"/>
      <c r="DN170" s="11"/>
      <c r="DO170" s="11"/>
      <c r="DP170" s="11"/>
      <c r="DQ170" s="11"/>
      <c r="DV170" s="12"/>
      <c r="DW170" s="12"/>
      <c r="DX170" s="12"/>
      <c r="DY170" s="11"/>
      <c r="DZ170" s="11"/>
      <c r="EA170" s="11"/>
      <c r="EB170" s="11"/>
      <c r="EC170" s="11"/>
      <c r="ED170" s="11"/>
      <c r="EE170" s="11"/>
      <c r="EJ170" s="12"/>
      <c r="EK170" s="12"/>
      <c r="EL170" s="12"/>
      <c r="EM170" s="11"/>
      <c r="EN170" s="11"/>
      <c r="EO170" s="11"/>
      <c r="EP170" s="11"/>
      <c r="EQ170" s="11"/>
      <c r="ER170" s="11"/>
      <c r="ES170" s="11"/>
      <c r="EX170" s="12"/>
      <c r="EY170" s="12"/>
      <c r="EZ170" s="12"/>
      <c r="FA170" s="11"/>
      <c r="FB170" s="11"/>
      <c r="FC170" s="11"/>
      <c r="FD170" s="11"/>
      <c r="FE170" s="11"/>
      <c r="FF170" s="11"/>
      <c r="FG170" s="11"/>
      <c r="FL170" s="12"/>
      <c r="FM170" s="12"/>
      <c r="FN170" s="12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N170" s="12"/>
      <c r="GO170" s="12"/>
      <c r="GP170" s="12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I170" s="12"/>
      <c r="HJ170" s="12"/>
      <c r="HK170" s="12"/>
      <c r="HL170" s="11"/>
      <c r="HM170" s="11"/>
      <c r="HN170" s="11"/>
      <c r="HO170" s="11"/>
      <c r="HP170" s="11"/>
      <c r="HQ170" s="11"/>
      <c r="HR170" s="11"/>
      <c r="HW170" s="12"/>
      <c r="HX170" s="12"/>
      <c r="HY170" s="12"/>
    </row>
    <row r="171" spans="2:233" x14ac:dyDescent="0.2">
      <c r="B171" s="8">
        <v>44050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B171" s="12"/>
      <c r="AC171" s="12"/>
      <c r="AD171" s="12"/>
      <c r="AE171" s="11"/>
      <c r="AF171" s="11"/>
      <c r="AG171" s="11"/>
      <c r="AH171" s="11"/>
      <c r="AI171" s="11"/>
      <c r="AJ171" s="11"/>
      <c r="AK171" s="11"/>
      <c r="AP171" s="12"/>
      <c r="AQ171" s="12"/>
      <c r="AR171" s="12"/>
      <c r="AS171" s="11"/>
      <c r="AT171" s="11"/>
      <c r="AU171" s="11"/>
      <c r="AV171" s="11"/>
      <c r="AW171" s="11"/>
      <c r="AX171" s="11"/>
      <c r="AY171" s="11"/>
      <c r="BD171" s="12"/>
      <c r="BE171" s="12"/>
      <c r="BF171" s="12"/>
      <c r="BG171" s="11"/>
      <c r="BH171" s="11"/>
      <c r="BI171" s="11"/>
      <c r="BJ171" s="11"/>
      <c r="BK171" s="11"/>
      <c r="BL171" s="11"/>
      <c r="BM171" s="11"/>
      <c r="BR171" s="12"/>
      <c r="BS171" s="12"/>
      <c r="BT171" s="12"/>
      <c r="BU171" s="11"/>
      <c r="BV171" s="11"/>
      <c r="BW171" s="11"/>
      <c r="BX171" s="11"/>
      <c r="BY171" s="11"/>
      <c r="BZ171" s="11"/>
      <c r="CA171" s="11"/>
      <c r="CF171" s="12"/>
      <c r="CG171" s="12"/>
      <c r="CH171" s="12"/>
      <c r="CI171" s="11"/>
      <c r="CJ171" s="11"/>
      <c r="CK171" s="11"/>
      <c r="CL171" s="11"/>
      <c r="CM171" s="11"/>
      <c r="CN171" s="11"/>
      <c r="CO171" s="11"/>
      <c r="CT171" s="12"/>
      <c r="CU171" s="12"/>
      <c r="CV171" s="12"/>
      <c r="CW171" s="11"/>
      <c r="CX171" s="11"/>
      <c r="CY171" s="11"/>
      <c r="CZ171" s="11"/>
      <c r="DA171" s="11"/>
      <c r="DB171" s="11"/>
      <c r="DC171" s="11"/>
      <c r="DH171" s="12"/>
      <c r="DI171" s="12"/>
      <c r="DJ171" s="12"/>
      <c r="DK171" s="11"/>
      <c r="DL171" s="11"/>
      <c r="DM171" s="11"/>
      <c r="DN171" s="11"/>
      <c r="DO171" s="11"/>
      <c r="DP171" s="11"/>
      <c r="DQ171" s="11"/>
      <c r="DV171" s="12"/>
      <c r="DW171" s="12"/>
      <c r="DX171" s="12"/>
      <c r="DY171" s="11"/>
      <c r="DZ171" s="11"/>
      <c r="EA171" s="11"/>
      <c r="EB171" s="11"/>
      <c r="EC171" s="11"/>
      <c r="ED171" s="11"/>
      <c r="EE171" s="11"/>
      <c r="EJ171" s="12"/>
      <c r="EK171" s="12"/>
      <c r="EL171" s="12"/>
      <c r="EM171" s="11"/>
      <c r="EN171" s="11"/>
      <c r="EO171" s="11"/>
      <c r="EP171" s="11"/>
      <c r="EQ171" s="11"/>
      <c r="ER171" s="11"/>
      <c r="ES171" s="11"/>
      <c r="EX171" s="12"/>
      <c r="EY171" s="12"/>
      <c r="EZ171" s="12"/>
      <c r="FA171" s="11"/>
      <c r="FB171" s="11"/>
      <c r="FC171" s="11"/>
      <c r="FD171" s="11"/>
      <c r="FE171" s="11"/>
      <c r="FF171" s="11"/>
      <c r="FG171" s="11"/>
      <c r="FL171" s="12"/>
      <c r="FM171" s="12"/>
      <c r="FN171" s="12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N171" s="12"/>
      <c r="GO171" s="12"/>
      <c r="GP171" s="12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I171" s="12"/>
      <c r="HJ171" s="12"/>
      <c r="HK171" s="12"/>
      <c r="HL171" s="11"/>
      <c r="HM171" s="11"/>
      <c r="HN171" s="11"/>
      <c r="HO171" s="11"/>
      <c r="HP171" s="11"/>
      <c r="HQ171" s="11"/>
      <c r="HR171" s="11"/>
      <c r="HW171" s="12"/>
      <c r="HX171" s="12"/>
      <c r="HY171" s="12"/>
    </row>
    <row r="172" spans="2:233" x14ac:dyDescent="0.2">
      <c r="B172" s="8">
        <v>44051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P172" s="12"/>
      <c r="AQ172" s="12"/>
      <c r="AR172" s="12"/>
      <c r="AS172" s="11"/>
      <c r="AT172" s="11"/>
      <c r="AU172" s="11"/>
      <c r="AV172" s="11"/>
      <c r="AW172" s="11"/>
      <c r="AX172" s="11"/>
      <c r="AY172" s="11"/>
      <c r="BD172" s="12"/>
      <c r="BE172" s="12"/>
      <c r="BF172" s="12"/>
      <c r="BG172" s="11"/>
      <c r="BH172" s="11"/>
      <c r="BI172" s="11"/>
      <c r="BJ172" s="11"/>
      <c r="BK172" s="11"/>
      <c r="BL172" s="11"/>
      <c r="BM172" s="11"/>
      <c r="BR172" s="12"/>
      <c r="BS172" s="12"/>
      <c r="BT172" s="12"/>
      <c r="BU172" s="11"/>
      <c r="BV172" s="11"/>
      <c r="BW172" s="11"/>
      <c r="BX172" s="11"/>
      <c r="BY172" s="11"/>
      <c r="BZ172" s="11"/>
      <c r="CA172" s="11"/>
      <c r="CF172" s="12"/>
      <c r="CG172" s="12"/>
      <c r="CH172" s="12"/>
      <c r="CI172" s="11"/>
      <c r="CJ172" s="11"/>
      <c r="CK172" s="11"/>
      <c r="CL172" s="11"/>
      <c r="CM172" s="11"/>
      <c r="CN172" s="11"/>
      <c r="CO172" s="11"/>
      <c r="CT172" s="12"/>
      <c r="CU172" s="12"/>
      <c r="CV172" s="12"/>
      <c r="CW172" s="11"/>
      <c r="CX172" s="11"/>
      <c r="CY172" s="11"/>
      <c r="CZ172" s="11"/>
      <c r="DA172" s="11"/>
      <c r="DB172" s="11"/>
      <c r="DC172" s="11"/>
      <c r="DH172" s="12"/>
      <c r="DI172" s="12"/>
      <c r="DJ172" s="12"/>
      <c r="DK172" s="11"/>
      <c r="DL172" s="11"/>
      <c r="DM172" s="11"/>
      <c r="DN172" s="11"/>
      <c r="DO172" s="11"/>
      <c r="DP172" s="11"/>
      <c r="DQ172" s="11"/>
      <c r="DV172" s="12"/>
      <c r="DW172" s="12"/>
      <c r="DX172" s="12"/>
      <c r="DY172" s="11"/>
      <c r="DZ172" s="11"/>
      <c r="EA172" s="11"/>
      <c r="EB172" s="11"/>
      <c r="EC172" s="11"/>
      <c r="ED172" s="11"/>
      <c r="EE172" s="11"/>
      <c r="EJ172" s="12"/>
      <c r="EK172" s="12"/>
      <c r="EL172" s="12"/>
      <c r="EM172" s="11"/>
      <c r="EN172" s="11"/>
      <c r="EO172" s="11"/>
      <c r="EP172" s="11"/>
      <c r="EQ172" s="11"/>
      <c r="ER172" s="11"/>
      <c r="ES172" s="11"/>
      <c r="EX172" s="12"/>
      <c r="EY172" s="12"/>
      <c r="EZ172" s="12"/>
      <c r="FA172" s="11"/>
      <c r="FB172" s="11"/>
      <c r="FC172" s="11"/>
      <c r="FD172" s="11"/>
      <c r="FE172" s="11"/>
      <c r="FF172" s="11"/>
      <c r="FG172" s="11"/>
      <c r="FL172" s="12"/>
      <c r="FM172" s="12"/>
      <c r="FN172" s="12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N172" s="12"/>
      <c r="GO172" s="12"/>
      <c r="GP172" s="12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I172" s="12"/>
      <c r="HJ172" s="12"/>
      <c r="HK172" s="12"/>
      <c r="HL172" s="11"/>
      <c r="HM172" s="11"/>
      <c r="HN172" s="11"/>
      <c r="HO172" s="11"/>
      <c r="HP172" s="11"/>
      <c r="HQ172" s="11"/>
      <c r="HR172" s="11"/>
      <c r="HW172" s="12"/>
      <c r="HX172" s="12"/>
      <c r="HY172" s="12"/>
    </row>
    <row r="173" spans="2:233" x14ac:dyDescent="0.2">
      <c r="B173" s="8">
        <v>44052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B173" s="12"/>
      <c r="AC173" s="12"/>
      <c r="AD173" s="12"/>
      <c r="AE173" s="11"/>
      <c r="AF173" s="11"/>
      <c r="AG173" s="11"/>
      <c r="AH173" s="11"/>
      <c r="AI173" s="11"/>
      <c r="AJ173" s="11"/>
      <c r="AK173" s="11"/>
      <c r="AP173" s="12"/>
      <c r="AQ173" s="12"/>
      <c r="AR173" s="12"/>
      <c r="AS173" s="11"/>
      <c r="AT173" s="11"/>
      <c r="AU173" s="11"/>
      <c r="AV173" s="11"/>
      <c r="AW173" s="11"/>
      <c r="AX173" s="11"/>
      <c r="AY173" s="11"/>
      <c r="BD173" s="12"/>
      <c r="BE173" s="12"/>
      <c r="BF173" s="12"/>
      <c r="BG173" s="11"/>
      <c r="BH173" s="11"/>
      <c r="BI173" s="11"/>
      <c r="BJ173" s="11"/>
      <c r="BK173" s="11"/>
      <c r="BL173" s="11"/>
      <c r="BM173" s="11"/>
      <c r="BR173" s="12"/>
      <c r="BS173" s="12"/>
      <c r="BT173" s="12"/>
      <c r="BU173" s="11"/>
      <c r="BV173" s="11"/>
      <c r="BW173" s="11"/>
      <c r="BX173" s="11"/>
      <c r="BY173" s="11"/>
      <c r="BZ173" s="11"/>
      <c r="CA173" s="11"/>
      <c r="CF173" s="12"/>
      <c r="CG173" s="12"/>
      <c r="CH173" s="12"/>
      <c r="CI173" s="11"/>
      <c r="CJ173" s="11"/>
      <c r="CK173" s="11"/>
      <c r="CL173" s="11"/>
      <c r="CM173" s="11"/>
      <c r="CN173" s="11"/>
      <c r="CO173" s="11"/>
      <c r="CT173" s="12"/>
      <c r="CU173" s="12"/>
      <c r="CV173" s="12"/>
      <c r="CW173" s="11"/>
      <c r="CX173" s="11"/>
      <c r="CY173" s="11"/>
      <c r="CZ173" s="11"/>
      <c r="DA173" s="11"/>
      <c r="DB173" s="11"/>
      <c r="DC173" s="11"/>
      <c r="DH173" s="12"/>
      <c r="DI173" s="12"/>
      <c r="DJ173" s="12"/>
      <c r="DK173" s="11"/>
      <c r="DL173" s="11"/>
      <c r="DM173" s="11"/>
      <c r="DN173" s="11"/>
      <c r="DO173" s="11"/>
      <c r="DP173" s="11"/>
      <c r="DQ173" s="11"/>
      <c r="DV173" s="12"/>
      <c r="DW173" s="12"/>
      <c r="DX173" s="12"/>
      <c r="DY173" s="11"/>
      <c r="DZ173" s="11"/>
      <c r="EA173" s="11"/>
      <c r="EB173" s="11"/>
      <c r="EC173" s="11"/>
      <c r="ED173" s="11"/>
      <c r="EE173" s="11"/>
      <c r="EJ173" s="12"/>
      <c r="EK173" s="12"/>
      <c r="EL173" s="12"/>
      <c r="EM173" s="11"/>
      <c r="EN173" s="11"/>
      <c r="EO173" s="11"/>
      <c r="EP173" s="11"/>
      <c r="EQ173" s="11"/>
      <c r="ER173" s="11"/>
      <c r="ES173" s="11"/>
      <c r="EX173" s="12"/>
      <c r="EY173" s="12"/>
      <c r="EZ173" s="12"/>
      <c r="FA173" s="11"/>
      <c r="FB173" s="11"/>
      <c r="FC173" s="11"/>
      <c r="FD173" s="11"/>
      <c r="FE173" s="11"/>
      <c r="FF173" s="11"/>
      <c r="FG173" s="11"/>
      <c r="FL173" s="12"/>
      <c r="FM173" s="12"/>
      <c r="FN173" s="12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N173" s="12"/>
      <c r="GO173" s="12"/>
      <c r="GP173" s="12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I173" s="12"/>
      <c r="HJ173" s="12"/>
      <c r="HK173" s="12"/>
      <c r="HL173" s="11"/>
      <c r="HM173" s="11"/>
      <c r="HN173" s="11"/>
      <c r="HO173" s="11"/>
      <c r="HP173" s="11"/>
      <c r="HQ173" s="11"/>
      <c r="HR173" s="11"/>
      <c r="HW173" s="12"/>
      <c r="HX173" s="12"/>
      <c r="HY173" s="12"/>
    </row>
    <row r="174" spans="2:233" x14ac:dyDescent="0.2">
      <c r="B174" s="8">
        <v>44053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B174" s="12"/>
      <c r="AC174" s="12"/>
      <c r="AD174" s="12"/>
      <c r="AE174" s="11"/>
      <c r="AF174" s="11"/>
      <c r="AG174" s="11"/>
      <c r="AH174" s="11"/>
      <c r="AI174" s="11"/>
      <c r="AJ174" s="11"/>
      <c r="AK174" s="11"/>
      <c r="AP174" s="12"/>
      <c r="AQ174" s="12"/>
      <c r="AR174" s="12"/>
      <c r="AS174" s="11"/>
      <c r="AT174" s="11"/>
      <c r="AU174" s="11"/>
      <c r="AV174" s="11"/>
      <c r="AW174" s="11"/>
      <c r="AX174" s="11"/>
      <c r="AY174" s="11"/>
      <c r="BD174" s="12"/>
      <c r="BE174" s="12"/>
      <c r="BF174" s="12"/>
      <c r="BG174" s="11"/>
      <c r="BH174" s="11"/>
      <c r="BI174" s="11"/>
      <c r="BJ174" s="11"/>
      <c r="BK174" s="11"/>
      <c r="BL174" s="11"/>
      <c r="BM174" s="11"/>
      <c r="BR174" s="12"/>
      <c r="BS174" s="12"/>
      <c r="BT174" s="12"/>
      <c r="BU174" s="11"/>
      <c r="BV174" s="11"/>
      <c r="BW174" s="11"/>
      <c r="BX174" s="11"/>
      <c r="BY174" s="11"/>
      <c r="BZ174" s="11"/>
      <c r="CA174" s="11"/>
      <c r="CF174" s="12"/>
      <c r="CG174" s="12"/>
      <c r="CH174" s="12"/>
      <c r="CI174" s="11"/>
      <c r="CJ174" s="11"/>
      <c r="CK174" s="11"/>
      <c r="CL174" s="11"/>
      <c r="CM174" s="11"/>
      <c r="CN174" s="11"/>
      <c r="CO174" s="11"/>
      <c r="CT174" s="12"/>
      <c r="CU174" s="12"/>
      <c r="CV174" s="12"/>
      <c r="CW174" s="11"/>
      <c r="CX174" s="11"/>
      <c r="CY174" s="11"/>
      <c r="CZ174" s="11"/>
      <c r="DA174" s="11"/>
      <c r="DB174" s="11"/>
      <c r="DC174" s="11"/>
      <c r="DH174" s="12"/>
      <c r="DI174" s="12"/>
      <c r="DJ174" s="12"/>
      <c r="DK174" s="11"/>
      <c r="DL174" s="11"/>
      <c r="DM174" s="11"/>
      <c r="DN174" s="11"/>
      <c r="DO174" s="11"/>
      <c r="DP174" s="11"/>
      <c r="DQ174" s="11"/>
      <c r="DV174" s="12"/>
      <c r="DW174" s="12"/>
      <c r="DX174" s="12"/>
      <c r="DY174" s="11"/>
      <c r="DZ174" s="11"/>
      <c r="EA174" s="11"/>
      <c r="EB174" s="11"/>
      <c r="EC174" s="11"/>
      <c r="ED174" s="11"/>
      <c r="EE174" s="11"/>
      <c r="EJ174" s="12"/>
      <c r="EK174" s="12"/>
      <c r="EL174" s="12"/>
      <c r="EM174" s="11"/>
      <c r="EN174" s="11"/>
      <c r="EO174" s="11"/>
      <c r="EP174" s="11"/>
      <c r="EQ174" s="11"/>
      <c r="ER174" s="11"/>
      <c r="ES174" s="11"/>
      <c r="EX174" s="12"/>
      <c r="EY174" s="12"/>
      <c r="EZ174" s="12"/>
      <c r="FA174" s="11"/>
      <c r="FB174" s="11"/>
      <c r="FC174" s="11"/>
      <c r="FD174" s="11"/>
      <c r="FE174" s="11"/>
      <c r="FF174" s="11"/>
      <c r="FG174" s="11"/>
      <c r="FL174" s="12"/>
      <c r="FM174" s="12"/>
      <c r="FN174" s="12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N174" s="12"/>
      <c r="GO174" s="12"/>
      <c r="GP174" s="12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I174" s="12"/>
      <c r="HJ174" s="12"/>
      <c r="HK174" s="12"/>
      <c r="HL174" s="11"/>
      <c r="HM174" s="11"/>
      <c r="HN174" s="11"/>
      <c r="HO174" s="11"/>
      <c r="HP174" s="11"/>
      <c r="HQ174" s="11"/>
      <c r="HR174" s="11"/>
      <c r="HW174" s="12"/>
      <c r="HX174" s="12"/>
      <c r="HY174" s="12"/>
    </row>
    <row r="175" spans="2:233" x14ac:dyDescent="0.2">
      <c r="B175" s="8">
        <v>44054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B175" s="12"/>
      <c r="AC175" s="12"/>
      <c r="AD175" s="12"/>
      <c r="AE175" s="11"/>
      <c r="AF175" s="11"/>
      <c r="AG175" s="11"/>
      <c r="AH175" s="11"/>
      <c r="AI175" s="11"/>
      <c r="AJ175" s="11"/>
      <c r="AK175" s="11"/>
      <c r="AP175" s="12"/>
      <c r="AQ175" s="12"/>
      <c r="AR175" s="12"/>
      <c r="AS175" s="11"/>
      <c r="AT175" s="11"/>
      <c r="AU175" s="11"/>
      <c r="AV175" s="11"/>
      <c r="AW175" s="11"/>
      <c r="AX175" s="11"/>
      <c r="AY175" s="11"/>
      <c r="BD175" s="12"/>
      <c r="BE175" s="12"/>
      <c r="BF175" s="12"/>
      <c r="BG175" s="11"/>
      <c r="BH175" s="11"/>
      <c r="BI175" s="11"/>
      <c r="BJ175" s="11"/>
      <c r="BK175" s="11"/>
      <c r="BL175" s="11"/>
      <c r="BM175" s="11"/>
      <c r="BR175" s="12"/>
      <c r="BS175" s="12"/>
      <c r="BT175" s="12"/>
      <c r="BU175" s="11"/>
      <c r="BV175" s="11"/>
      <c r="BW175" s="11"/>
      <c r="BX175" s="11"/>
      <c r="BY175" s="11"/>
      <c r="BZ175" s="11"/>
      <c r="CA175" s="11"/>
      <c r="CF175" s="12"/>
      <c r="CG175" s="12"/>
      <c r="CH175" s="12"/>
      <c r="CI175" s="11"/>
      <c r="CJ175" s="11"/>
      <c r="CK175" s="11"/>
      <c r="CL175" s="11"/>
      <c r="CM175" s="11"/>
      <c r="CN175" s="11"/>
      <c r="CO175" s="11"/>
      <c r="CT175" s="12"/>
      <c r="CU175" s="12"/>
      <c r="CV175" s="12"/>
      <c r="CW175" s="11"/>
      <c r="CX175" s="11"/>
      <c r="CY175" s="11"/>
      <c r="CZ175" s="11"/>
      <c r="DA175" s="11"/>
      <c r="DB175" s="11"/>
      <c r="DC175" s="11"/>
      <c r="DH175" s="12"/>
      <c r="DI175" s="12"/>
      <c r="DJ175" s="12"/>
      <c r="DK175" s="11"/>
      <c r="DL175" s="11"/>
      <c r="DM175" s="11"/>
      <c r="DN175" s="11"/>
      <c r="DO175" s="11"/>
      <c r="DP175" s="11"/>
      <c r="DQ175" s="11"/>
      <c r="DV175" s="12"/>
      <c r="DW175" s="12"/>
      <c r="DX175" s="12"/>
      <c r="DY175" s="11"/>
      <c r="DZ175" s="11"/>
      <c r="EA175" s="11"/>
      <c r="EB175" s="11"/>
      <c r="EC175" s="11"/>
      <c r="ED175" s="11"/>
      <c r="EE175" s="11"/>
      <c r="EJ175" s="12"/>
      <c r="EK175" s="12"/>
      <c r="EL175" s="12"/>
      <c r="EM175" s="11"/>
      <c r="EN175" s="11"/>
      <c r="EO175" s="11"/>
      <c r="EP175" s="11"/>
      <c r="EQ175" s="11"/>
      <c r="ER175" s="11"/>
      <c r="ES175" s="11"/>
      <c r="EX175" s="12"/>
      <c r="EY175" s="12"/>
      <c r="EZ175" s="12"/>
      <c r="FA175" s="11"/>
      <c r="FB175" s="11"/>
      <c r="FC175" s="11"/>
      <c r="FD175" s="11"/>
      <c r="FE175" s="11"/>
      <c r="FF175" s="11"/>
      <c r="FG175" s="11"/>
      <c r="FL175" s="12"/>
      <c r="FM175" s="12"/>
      <c r="FN175" s="12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N175" s="12"/>
      <c r="GO175" s="12"/>
      <c r="GP175" s="12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I175" s="12"/>
      <c r="HJ175" s="12"/>
      <c r="HK175" s="12"/>
      <c r="HL175" s="11"/>
      <c r="HM175" s="11"/>
      <c r="HN175" s="11"/>
      <c r="HO175" s="11"/>
      <c r="HP175" s="11"/>
      <c r="HQ175" s="11"/>
      <c r="HR175" s="11"/>
      <c r="HW175" s="12"/>
      <c r="HX175" s="12"/>
      <c r="HY175" s="12"/>
    </row>
    <row r="176" spans="2:233" x14ac:dyDescent="0.2">
      <c r="B176" s="8">
        <v>44055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B176" s="12"/>
      <c r="AC176" s="12"/>
      <c r="AD176" s="12"/>
      <c r="AE176" s="11"/>
      <c r="AF176" s="11"/>
      <c r="AG176" s="11"/>
      <c r="AH176" s="11"/>
      <c r="AI176" s="11"/>
      <c r="AJ176" s="11"/>
      <c r="AK176" s="11"/>
      <c r="AP176" s="12"/>
      <c r="AQ176" s="12"/>
      <c r="AR176" s="12"/>
      <c r="AS176" s="11"/>
      <c r="AT176" s="11"/>
      <c r="AU176" s="11"/>
      <c r="AV176" s="11"/>
      <c r="AW176" s="11"/>
      <c r="AX176" s="11"/>
      <c r="AY176" s="11"/>
      <c r="BD176" s="12"/>
      <c r="BE176" s="12"/>
      <c r="BF176" s="12"/>
      <c r="BG176" s="11"/>
      <c r="BH176" s="11"/>
      <c r="BI176" s="11"/>
      <c r="BJ176" s="11"/>
      <c r="BK176" s="11"/>
      <c r="BL176" s="11"/>
      <c r="BM176" s="11"/>
      <c r="BR176" s="12"/>
      <c r="BS176" s="12"/>
      <c r="BT176" s="12"/>
      <c r="BU176" s="11"/>
      <c r="BV176" s="11"/>
      <c r="BW176" s="11"/>
      <c r="BX176" s="11"/>
      <c r="BY176" s="11"/>
      <c r="BZ176" s="11"/>
      <c r="CA176" s="11"/>
      <c r="CF176" s="12"/>
      <c r="CG176" s="12"/>
      <c r="CH176" s="12"/>
      <c r="CI176" s="11"/>
      <c r="CJ176" s="11"/>
      <c r="CK176" s="11"/>
      <c r="CL176" s="11"/>
      <c r="CM176" s="11"/>
      <c r="CN176" s="11"/>
      <c r="CO176" s="11"/>
      <c r="CT176" s="12"/>
      <c r="CU176" s="12"/>
      <c r="CV176" s="12"/>
      <c r="CW176" s="11"/>
      <c r="CX176" s="11"/>
      <c r="CY176" s="11"/>
      <c r="CZ176" s="11"/>
      <c r="DA176" s="11"/>
      <c r="DB176" s="11"/>
      <c r="DC176" s="11"/>
      <c r="DH176" s="12"/>
      <c r="DI176" s="12"/>
      <c r="DJ176" s="12"/>
      <c r="DK176" s="11"/>
      <c r="DL176" s="11"/>
      <c r="DM176" s="11"/>
      <c r="DN176" s="11"/>
      <c r="DO176" s="11"/>
      <c r="DP176" s="11"/>
      <c r="DQ176" s="11"/>
      <c r="DV176" s="12"/>
      <c r="DW176" s="12"/>
      <c r="DX176" s="12"/>
      <c r="DY176" s="11"/>
      <c r="DZ176" s="11"/>
      <c r="EA176" s="11"/>
      <c r="EB176" s="11"/>
      <c r="EC176" s="11"/>
      <c r="ED176" s="11"/>
      <c r="EE176" s="11"/>
      <c r="EJ176" s="12"/>
      <c r="EK176" s="12"/>
      <c r="EL176" s="12"/>
      <c r="EM176" s="11"/>
      <c r="EN176" s="11"/>
      <c r="EO176" s="11"/>
      <c r="EP176" s="11"/>
      <c r="EQ176" s="11"/>
      <c r="ER176" s="11"/>
      <c r="ES176" s="11"/>
      <c r="EX176" s="12"/>
      <c r="EY176" s="12"/>
      <c r="EZ176" s="12"/>
      <c r="FA176" s="11"/>
      <c r="FB176" s="11"/>
      <c r="FC176" s="11"/>
      <c r="FD176" s="11"/>
      <c r="FE176" s="11"/>
      <c r="FF176" s="11"/>
      <c r="FG176" s="11"/>
      <c r="FL176" s="12"/>
      <c r="FM176" s="12"/>
      <c r="FN176" s="12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N176" s="12"/>
      <c r="GO176" s="12"/>
      <c r="GP176" s="12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I176" s="12"/>
      <c r="HJ176" s="12"/>
      <c r="HK176" s="12"/>
      <c r="HL176" s="11"/>
      <c r="HM176" s="11"/>
      <c r="HN176" s="11"/>
      <c r="HO176" s="11"/>
      <c r="HP176" s="11"/>
      <c r="HQ176" s="11"/>
      <c r="HR176" s="11"/>
      <c r="HW176" s="12"/>
      <c r="HX176" s="12"/>
      <c r="HY176" s="12"/>
    </row>
    <row r="177" spans="2:233" x14ac:dyDescent="0.2">
      <c r="B177" s="8">
        <v>44056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B177" s="12"/>
      <c r="AC177" s="12"/>
      <c r="AD177" s="12"/>
      <c r="AE177" s="11"/>
      <c r="AF177" s="11"/>
      <c r="AG177" s="11"/>
      <c r="AH177" s="11"/>
      <c r="AI177" s="11"/>
      <c r="AJ177" s="11"/>
      <c r="AK177" s="11"/>
      <c r="AP177" s="12"/>
      <c r="AQ177" s="12"/>
      <c r="AR177" s="12"/>
      <c r="AS177" s="11"/>
      <c r="AT177" s="11"/>
      <c r="AU177" s="11"/>
      <c r="AV177" s="11"/>
      <c r="AW177" s="11"/>
      <c r="AX177" s="11"/>
      <c r="AY177" s="11"/>
      <c r="BD177" s="12"/>
      <c r="BE177" s="12"/>
      <c r="BF177" s="12"/>
      <c r="BG177" s="11"/>
      <c r="BH177" s="11"/>
      <c r="BI177" s="11"/>
      <c r="BJ177" s="11"/>
      <c r="BK177" s="11"/>
      <c r="BL177" s="11"/>
      <c r="BM177" s="11"/>
      <c r="BR177" s="12"/>
      <c r="BS177" s="12"/>
      <c r="BT177" s="12"/>
      <c r="BU177" s="11"/>
      <c r="BV177" s="11"/>
      <c r="BW177" s="11"/>
      <c r="BX177" s="11"/>
      <c r="BY177" s="11"/>
      <c r="BZ177" s="11"/>
      <c r="CA177" s="11"/>
      <c r="CF177" s="12"/>
      <c r="CG177" s="12"/>
      <c r="CH177" s="12"/>
      <c r="CI177" s="11"/>
      <c r="CJ177" s="11"/>
      <c r="CK177" s="11"/>
      <c r="CL177" s="11"/>
      <c r="CM177" s="11"/>
      <c r="CN177" s="11"/>
      <c r="CO177" s="11"/>
      <c r="CT177" s="12"/>
      <c r="CU177" s="12"/>
      <c r="CV177" s="12"/>
      <c r="CW177" s="11"/>
      <c r="CX177" s="11"/>
      <c r="CY177" s="11"/>
      <c r="CZ177" s="11"/>
      <c r="DA177" s="11"/>
      <c r="DB177" s="11"/>
      <c r="DC177" s="11"/>
      <c r="DH177" s="12"/>
      <c r="DI177" s="12"/>
      <c r="DJ177" s="12"/>
      <c r="DK177" s="11"/>
      <c r="DL177" s="11"/>
      <c r="DM177" s="11"/>
      <c r="DN177" s="11"/>
      <c r="DO177" s="11"/>
      <c r="DP177" s="11"/>
      <c r="DQ177" s="11"/>
      <c r="DV177" s="12"/>
      <c r="DW177" s="12"/>
      <c r="DX177" s="12"/>
      <c r="DY177" s="11"/>
      <c r="DZ177" s="11"/>
      <c r="EA177" s="11"/>
      <c r="EB177" s="11"/>
      <c r="EC177" s="11"/>
      <c r="ED177" s="11"/>
      <c r="EE177" s="11"/>
      <c r="EJ177" s="12"/>
      <c r="EK177" s="12"/>
      <c r="EL177" s="12"/>
      <c r="EM177" s="11"/>
      <c r="EN177" s="11"/>
      <c r="EO177" s="11"/>
      <c r="EP177" s="11"/>
      <c r="EQ177" s="11"/>
      <c r="ER177" s="11"/>
      <c r="ES177" s="11"/>
      <c r="EX177" s="12"/>
      <c r="EY177" s="12"/>
      <c r="EZ177" s="12"/>
      <c r="FA177" s="11"/>
      <c r="FB177" s="11"/>
      <c r="FC177" s="11"/>
      <c r="FD177" s="11"/>
      <c r="FE177" s="11"/>
      <c r="FF177" s="11"/>
      <c r="FG177" s="11"/>
      <c r="FL177" s="12"/>
      <c r="FM177" s="12"/>
      <c r="FN177" s="12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N177" s="12"/>
      <c r="GO177" s="12"/>
      <c r="GP177" s="12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I177" s="12"/>
      <c r="HJ177" s="12"/>
      <c r="HK177" s="12"/>
      <c r="HL177" s="11"/>
      <c r="HM177" s="11"/>
      <c r="HN177" s="11"/>
      <c r="HO177" s="11"/>
      <c r="HP177" s="11"/>
      <c r="HQ177" s="11"/>
      <c r="HR177" s="11"/>
      <c r="HW177" s="12"/>
      <c r="HX177" s="12"/>
      <c r="HY177" s="12"/>
    </row>
    <row r="178" spans="2:233" x14ac:dyDescent="0.2">
      <c r="B178" s="8">
        <v>44057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B178" s="12"/>
      <c r="AC178" s="12"/>
      <c r="AD178" s="12"/>
      <c r="AE178" s="11"/>
      <c r="AF178" s="11"/>
      <c r="AG178" s="11"/>
      <c r="AH178" s="11"/>
      <c r="AI178" s="11"/>
      <c r="AJ178" s="11"/>
      <c r="AK178" s="11"/>
      <c r="AP178" s="12"/>
      <c r="AQ178" s="12"/>
      <c r="AR178" s="12"/>
      <c r="AS178" s="11"/>
      <c r="AT178" s="11"/>
      <c r="AU178" s="11"/>
      <c r="AV178" s="11"/>
      <c r="AW178" s="11"/>
      <c r="AX178" s="11"/>
      <c r="AY178" s="11"/>
      <c r="BD178" s="12"/>
      <c r="BE178" s="12"/>
      <c r="BF178" s="12"/>
      <c r="BG178" s="11"/>
      <c r="BH178" s="11"/>
      <c r="BI178" s="11"/>
      <c r="BJ178" s="11"/>
      <c r="BK178" s="11"/>
      <c r="BL178" s="11"/>
      <c r="BM178" s="11"/>
      <c r="BR178" s="12"/>
      <c r="BS178" s="12"/>
      <c r="BT178" s="12"/>
      <c r="BU178" s="11"/>
      <c r="BV178" s="11"/>
      <c r="BW178" s="11"/>
      <c r="BX178" s="11"/>
      <c r="BY178" s="11"/>
      <c r="BZ178" s="11"/>
      <c r="CA178" s="11"/>
      <c r="CF178" s="12"/>
      <c r="CG178" s="12"/>
      <c r="CH178" s="12"/>
      <c r="CI178" s="11"/>
      <c r="CJ178" s="11"/>
      <c r="CK178" s="11"/>
      <c r="CL178" s="11"/>
      <c r="CM178" s="11"/>
      <c r="CN178" s="11"/>
      <c r="CO178" s="11"/>
      <c r="CT178" s="12"/>
      <c r="CU178" s="12"/>
      <c r="CV178" s="12"/>
      <c r="CW178" s="11"/>
      <c r="CX178" s="11"/>
      <c r="CY178" s="11"/>
      <c r="CZ178" s="11"/>
      <c r="DA178" s="11"/>
      <c r="DB178" s="11"/>
      <c r="DC178" s="11"/>
      <c r="DH178" s="12"/>
      <c r="DI178" s="12"/>
      <c r="DJ178" s="12"/>
      <c r="DK178" s="11"/>
      <c r="DL178" s="11"/>
      <c r="DM178" s="11"/>
      <c r="DN178" s="11"/>
      <c r="DO178" s="11"/>
      <c r="DP178" s="11"/>
      <c r="DQ178" s="11"/>
      <c r="DV178" s="12"/>
      <c r="DW178" s="12"/>
      <c r="DX178" s="12"/>
      <c r="DY178" s="11"/>
      <c r="DZ178" s="11"/>
      <c r="EA178" s="11"/>
      <c r="EB178" s="11"/>
      <c r="EC178" s="11"/>
      <c r="ED178" s="11"/>
      <c r="EE178" s="11"/>
      <c r="EJ178" s="12"/>
      <c r="EK178" s="12"/>
      <c r="EL178" s="12"/>
      <c r="EM178" s="11"/>
      <c r="EN178" s="11"/>
      <c r="EO178" s="11"/>
      <c r="EP178" s="11"/>
      <c r="EQ178" s="11"/>
      <c r="ER178" s="11"/>
      <c r="ES178" s="11"/>
      <c r="EX178" s="12"/>
      <c r="EY178" s="12"/>
      <c r="EZ178" s="12"/>
      <c r="FA178" s="11"/>
      <c r="FB178" s="11"/>
      <c r="FC178" s="11"/>
      <c r="FD178" s="11"/>
      <c r="FE178" s="11"/>
      <c r="FF178" s="11"/>
      <c r="FG178" s="11"/>
      <c r="FL178" s="12"/>
      <c r="FM178" s="12"/>
      <c r="FN178" s="12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N178" s="12"/>
      <c r="GO178" s="12"/>
      <c r="GP178" s="12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I178" s="12"/>
      <c r="HJ178" s="12"/>
      <c r="HK178" s="12"/>
      <c r="HL178" s="11"/>
      <c r="HM178" s="11"/>
      <c r="HN178" s="11"/>
      <c r="HO178" s="11"/>
      <c r="HP178" s="11"/>
      <c r="HQ178" s="11"/>
      <c r="HR178" s="11"/>
      <c r="HW178" s="12"/>
      <c r="HX178" s="12"/>
      <c r="HY178" s="12"/>
    </row>
    <row r="179" spans="2:233" x14ac:dyDescent="0.2">
      <c r="B179" s="8">
        <v>44058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B179" s="12"/>
      <c r="AC179" s="12"/>
      <c r="AD179" s="12"/>
      <c r="AE179" s="11"/>
      <c r="AF179" s="11"/>
      <c r="AG179" s="11"/>
      <c r="AH179" s="11"/>
      <c r="AI179" s="11"/>
      <c r="AJ179" s="11"/>
      <c r="AK179" s="11"/>
      <c r="AP179" s="12"/>
      <c r="AQ179" s="12"/>
      <c r="AR179" s="12"/>
      <c r="AS179" s="11"/>
      <c r="AT179" s="11"/>
      <c r="AU179" s="11"/>
      <c r="AV179" s="11"/>
      <c r="AW179" s="11"/>
      <c r="AX179" s="11"/>
      <c r="AY179" s="11"/>
      <c r="BD179" s="12"/>
      <c r="BE179" s="12"/>
      <c r="BF179" s="12"/>
      <c r="BG179" s="11"/>
      <c r="BH179" s="11"/>
      <c r="BI179" s="11"/>
      <c r="BJ179" s="11"/>
      <c r="BK179" s="11"/>
      <c r="BL179" s="11"/>
      <c r="BM179" s="11"/>
      <c r="BR179" s="12"/>
      <c r="BS179" s="12"/>
      <c r="BT179" s="12"/>
      <c r="BU179" s="11"/>
      <c r="BV179" s="11"/>
      <c r="BW179" s="11"/>
      <c r="BX179" s="11"/>
      <c r="BY179" s="11"/>
      <c r="BZ179" s="11"/>
      <c r="CA179" s="11"/>
      <c r="CF179" s="12"/>
      <c r="CG179" s="12"/>
      <c r="CH179" s="12"/>
      <c r="CI179" s="11"/>
      <c r="CJ179" s="11"/>
      <c r="CK179" s="11"/>
      <c r="CL179" s="11"/>
      <c r="CM179" s="11"/>
      <c r="CN179" s="11"/>
      <c r="CO179" s="11"/>
      <c r="CT179" s="12"/>
      <c r="CU179" s="12"/>
      <c r="CV179" s="12"/>
      <c r="CW179" s="11"/>
      <c r="CX179" s="11"/>
      <c r="CY179" s="11"/>
      <c r="CZ179" s="11"/>
      <c r="DA179" s="11"/>
      <c r="DB179" s="11"/>
      <c r="DC179" s="11"/>
      <c r="DH179" s="12"/>
      <c r="DI179" s="12"/>
      <c r="DJ179" s="12"/>
      <c r="DK179" s="11"/>
      <c r="DL179" s="11"/>
      <c r="DM179" s="11"/>
      <c r="DN179" s="11"/>
      <c r="DO179" s="11"/>
      <c r="DP179" s="11"/>
      <c r="DQ179" s="11"/>
      <c r="DV179" s="12"/>
      <c r="DW179" s="12"/>
      <c r="DX179" s="12"/>
      <c r="DY179" s="11"/>
      <c r="DZ179" s="11"/>
      <c r="EA179" s="11"/>
      <c r="EB179" s="11"/>
      <c r="EC179" s="11"/>
      <c r="ED179" s="11"/>
      <c r="EE179" s="11"/>
      <c r="EJ179" s="12"/>
      <c r="EK179" s="12"/>
      <c r="EL179" s="12"/>
      <c r="EM179" s="11"/>
      <c r="EN179" s="11"/>
      <c r="EO179" s="11"/>
      <c r="EP179" s="11"/>
      <c r="EQ179" s="11"/>
      <c r="ER179" s="11"/>
      <c r="ES179" s="11"/>
      <c r="EX179" s="12"/>
      <c r="EY179" s="12"/>
      <c r="EZ179" s="12"/>
      <c r="FA179" s="11"/>
      <c r="FB179" s="11"/>
      <c r="FC179" s="11"/>
      <c r="FD179" s="11"/>
      <c r="FE179" s="11"/>
      <c r="FF179" s="11"/>
      <c r="FG179" s="11"/>
      <c r="FL179" s="12"/>
      <c r="FM179" s="12"/>
      <c r="FN179" s="12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N179" s="12"/>
      <c r="GO179" s="12"/>
      <c r="GP179" s="12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I179" s="12"/>
      <c r="HJ179" s="12"/>
      <c r="HK179" s="12"/>
      <c r="HL179" s="11"/>
      <c r="HM179" s="11"/>
      <c r="HN179" s="11"/>
      <c r="HO179" s="11"/>
      <c r="HP179" s="11"/>
      <c r="HQ179" s="11"/>
      <c r="HR179" s="11"/>
      <c r="HW179" s="12"/>
      <c r="HX179" s="12"/>
      <c r="HY179" s="12"/>
    </row>
    <row r="180" spans="2:233" x14ac:dyDescent="0.2">
      <c r="B180" s="8">
        <v>44059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P180" s="12"/>
      <c r="AQ180" s="12"/>
      <c r="AR180" s="12"/>
      <c r="AS180" s="11"/>
      <c r="AT180" s="11"/>
      <c r="AU180" s="11"/>
      <c r="AV180" s="11"/>
      <c r="AW180" s="11"/>
      <c r="AX180" s="11"/>
      <c r="AY180" s="11"/>
      <c r="BD180" s="12"/>
      <c r="BE180" s="12"/>
      <c r="BF180" s="12"/>
      <c r="BG180" s="11"/>
      <c r="BH180" s="11"/>
      <c r="BI180" s="11"/>
      <c r="BJ180" s="11"/>
      <c r="BK180" s="11"/>
      <c r="BL180" s="11"/>
      <c r="BM180" s="11"/>
      <c r="BR180" s="12"/>
      <c r="BS180" s="12"/>
      <c r="BT180" s="12"/>
      <c r="BU180" s="11"/>
      <c r="BV180" s="11"/>
      <c r="BW180" s="11"/>
      <c r="BX180" s="11"/>
      <c r="BY180" s="11"/>
      <c r="BZ180" s="11"/>
      <c r="CA180" s="11"/>
      <c r="CF180" s="12"/>
      <c r="CG180" s="12"/>
      <c r="CH180" s="12"/>
      <c r="CI180" s="11"/>
      <c r="CJ180" s="11"/>
      <c r="CK180" s="11"/>
      <c r="CL180" s="11"/>
      <c r="CM180" s="11"/>
      <c r="CN180" s="11"/>
      <c r="CO180" s="11"/>
      <c r="CT180" s="12"/>
      <c r="CU180" s="12"/>
      <c r="CV180" s="12"/>
      <c r="CW180" s="11"/>
      <c r="CX180" s="11"/>
      <c r="CY180" s="11"/>
      <c r="CZ180" s="11"/>
      <c r="DA180" s="11"/>
      <c r="DB180" s="11"/>
      <c r="DC180" s="11"/>
      <c r="DH180" s="12"/>
      <c r="DI180" s="12"/>
      <c r="DJ180" s="12"/>
      <c r="DK180" s="11"/>
      <c r="DL180" s="11"/>
      <c r="DM180" s="11"/>
      <c r="DN180" s="11"/>
      <c r="DO180" s="11"/>
      <c r="DP180" s="11"/>
      <c r="DQ180" s="11"/>
      <c r="DV180" s="12"/>
      <c r="DW180" s="12"/>
      <c r="DX180" s="12"/>
      <c r="DY180" s="11"/>
      <c r="DZ180" s="11"/>
      <c r="EA180" s="11"/>
      <c r="EB180" s="11"/>
      <c r="EC180" s="11"/>
      <c r="ED180" s="11"/>
      <c r="EE180" s="11"/>
      <c r="EJ180" s="12"/>
      <c r="EK180" s="12"/>
      <c r="EL180" s="12"/>
      <c r="EM180" s="11"/>
      <c r="EN180" s="11"/>
      <c r="EO180" s="11"/>
      <c r="EP180" s="11"/>
      <c r="EQ180" s="11"/>
      <c r="ER180" s="11"/>
      <c r="ES180" s="11"/>
      <c r="EX180" s="12"/>
      <c r="EY180" s="12"/>
      <c r="EZ180" s="12"/>
      <c r="FA180" s="11"/>
      <c r="FB180" s="11"/>
      <c r="FC180" s="11"/>
      <c r="FD180" s="11"/>
      <c r="FE180" s="11"/>
      <c r="FF180" s="11"/>
      <c r="FG180" s="11"/>
      <c r="FL180" s="12"/>
      <c r="FM180" s="12"/>
      <c r="FN180" s="12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N180" s="12"/>
      <c r="GO180" s="12"/>
      <c r="GP180" s="12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I180" s="12"/>
      <c r="HJ180" s="12"/>
      <c r="HK180" s="12"/>
      <c r="HL180" s="11"/>
      <c r="HM180" s="11"/>
      <c r="HN180" s="11"/>
      <c r="HO180" s="11"/>
      <c r="HP180" s="11"/>
      <c r="HQ180" s="11"/>
      <c r="HR180" s="11"/>
      <c r="HW180" s="12"/>
      <c r="HX180" s="12"/>
      <c r="HY180" s="12"/>
    </row>
    <row r="181" spans="2:233" x14ac:dyDescent="0.2">
      <c r="B181" s="8">
        <v>44060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B181" s="12"/>
      <c r="AC181" s="12"/>
      <c r="AD181" s="12"/>
      <c r="AE181" s="11"/>
      <c r="AF181" s="11"/>
      <c r="AG181" s="11"/>
      <c r="AH181" s="11"/>
      <c r="AI181" s="11"/>
      <c r="AJ181" s="11"/>
      <c r="AK181" s="11"/>
      <c r="AP181" s="12"/>
      <c r="AQ181" s="12"/>
      <c r="AR181" s="12"/>
      <c r="AS181" s="11"/>
      <c r="AT181" s="11"/>
      <c r="AU181" s="11"/>
      <c r="AV181" s="11"/>
      <c r="AW181" s="11"/>
      <c r="AX181" s="11"/>
      <c r="AY181" s="11"/>
      <c r="BD181" s="12"/>
      <c r="BE181" s="12"/>
      <c r="BF181" s="12"/>
      <c r="BG181" s="11"/>
      <c r="BH181" s="11"/>
      <c r="BI181" s="11"/>
      <c r="BJ181" s="11"/>
      <c r="BK181" s="11"/>
      <c r="BL181" s="11"/>
      <c r="BM181" s="11"/>
      <c r="BR181" s="12"/>
      <c r="BS181" s="12"/>
      <c r="BT181" s="12"/>
      <c r="BU181" s="11"/>
      <c r="BV181" s="11"/>
      <c r="BW181" s="11"/>
      <c r="BX181" s="11"/>
      <c r="BY181" s="11"/>
      <c r="BZ181" s="11"/>
      <c r="CA181" s="11"/>
      <c r="CF181" s="12"/>
      <c r="CG181" s="12"/>
      <c r="CH181" s="12"/>
      <c r="CI181" s="11"/>
      <c r="CJ181" s="11"/>
      <c r="CK181" s="11"/>
      <c r="CL181" s="11"/>
      <c r="CM181" s="11"/>
      <c r="CN181" s="11"/>
      <c r="CO181" s="11"/>
      <c r="CT181" s="12"/>
      <c r="CU181" s="12"/>
      <c r="CV181" s="12"/>
      <c r="CW181" s="11"/>
      <c r="CX181" s="11"/>
      <c r="CY181" s="11"/>
      <c r="CZ181" s="11"/>
      <c r="DA181" s="11"/>
      <c r="DB181" s="11"/>
      <c r="DC181" s="11"/>
      <c r="DH181" s="12"/>
      <c r="DI181" s="12"/>
      <c r="DJ181" s="12"/>
      <c r="DK181" s="11"/>
      <c r="DL181" s="11"/>
      <c r="DM181" s="11"/>
      <c r="DN181" s="11"/>
      <c r="DO181" s="11"/>
      <c r="DP181" s="11"/>
      <c r="DQ181" s="11"/>
      <c r="DV181" s="12"/>
      <c r="DW181" s="12"/>
      <c r="DX181" s="12"/>
      <c r="DY181" s="11"/>
      <c r="DZ181" s="11"/>
      <c r="EA181" s="11"/>
      <c r="EB181" s="11"/>
      <c r="EC181" s="11"/>
      <c r="ED181" s="11"/>
      <c r="EE181" s="11"/>
      <c r="EJ181" s="12"/>
      <c r="EK181" s="12"/>
      <c r="EL181" s="12"/>
      <c r="EM181" s="11"/>
      <c r="EN181" s="11"/>
      <c r="EO181" s="11"/>
      <c r="EP181" s="11"/>
      <c r="EQ181" s="11"/>
      <c r="ER181" s="11"/>
      <c r="ES181" s="11"/>
      <c r="EX181" s="12"/>
      <c r="EY181" s="12"/>
      <c r="EZ181" s="12"/>
      <c r="FA181" s="11"/>
      <c r="FB181" s="11"/>
      <c r="FC181" s="11"/>
      <c r="FD181" s="11"/>
      <c r="FE181" s="11"/>
      <c r="FF181" s="11"/>
      <c r="FG181" s="11"/>
      <c r="FL181" s="12"/>
      <c r="FM181" s="12"/>
      <c r="FN181" s="12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N181" s="12"/>
      <c r="GO181" s="12"/>
      <c r="GP181" s="12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I181" s="12"/>
      <c r="HJ181" s="12"/>
      <c r="HK181" s="12"/>
      <c r="HL181" s="11"/>
      <c r="HM181" s="11"/>
      <c r="HN181" s="11"/>
      <c r="HO181" s="11"/>
      <c r="HP181" s="11"/>
      <c r="HQ181" s="11"/>
      <c r="HR181" s="11"/>
      <c r="HW181" s="12"/>
      <c r="HX181" s="12"/>
      <c r="HY181" s="12"/>
    </row>
    <row r="182" spans="2:233" x14ac:dyDescent="0.2">
      <c r="B182" s="8">
        <v>44061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B182" s="12"/>
      <c r="AC182" s="12"/>
      <c r="AD182" s="12"/>
      <c r="AE182" s="11"/>
      <c r="AF182" s="11"/>
      <c r="AG182" s="11"/>
      <c r="AH182" s="11"/>
      <c r="AI182" s="11"/>
      <c r="AJ182" s="11"/>
      <c r="AK182" s="11"/>
      <c r="AP182" s="12"/>
      <c r="AQ182" s="12"/>
      <c r="AR182" s="12"/>
      <c r="AS182" s="11"/>
      <c r="AT182" s="11"/>
      <c r="AU182" s="11"/>
      <c r="AV182" s="11"/>
      <c r="AW182" s="11"/>
      <c r="AX182" s="11"/>
      <c r="AY182" s="11"/>
      <c r="BD182" s="12"/>
      <c r="BE182" s="12"/>
      <c r="BF182" s="12"/>
      <c r="BG182" s="11"/>
      <c r="BH182" s="11"/>
      <c r="BI182" s="11"/>
      <c r="BJ182" s="11"/>
      <c r="BK182" s="11"/>
      <c r="BL182" s="11"/>
      <c r="BM182" s="11"/>
      <c r="BR182" s="12"/>
      <c r="BS182" s="12"/>
      <c r="BT182" s="12"/>
      <c r="BU182" s="11"/>
      <c r="BV182" s="11"/>
      <c r="BW182" s="11"/>
      <c r="BX182" s="11"/>
      <c r="BY182" s="11"/>
      <c r="BZ182" s="11"/>
      <c r="CA182" s="11"/>
      <c r="CF182" s="12"/>
      <c r="CG182" s="12"/>
      <c r="CH182" s="12"/>
      <c r="CI182" s="11"/>
      <c r="CJ182" s="11"/>
      <c r="CK182" s="11"/>
      <c r="CL182" s="11"/>
      <c r="CM182" s="11"/>
      <c r="CN182" s="11"/>
      <c r="CO182" s="11"/>
      <c r="CT182" s="12"/>
      <c r="CU182" s="12"/>
      <c r="CV182" s="12"/>
      <c r="CW182" s="11"/>
      <c r="CX182" s="11"/>
      <c r="CY182" s="11"/>
      <c r="CZ182" s="11"/>
      <c r="DA182" s="11"/>
      <c r="DB182" s="11"/>
      <c r="DC182" s="11"/>
      <c r="DH182" s="12"/>
      <c r="DI182" s="12"/>
      <c r="DJ182" s="12"/>
      <c r="DK182" s="11"/>
      <c r="DL182" s="11"/>
      <c r="DM182" s="11"/>
      <c r="DN182" s="11"/>
      <c r="DO182" s="11"/>
      <c r="DP182" s="11"/>
      <c r="DQ182" s="11"/>
      <c r="DV182" s="12"/>
      <c r="DW182" s="12"/>
      <c r="DX182" s="12"/>
      <c r="DY182" s="11"/>
      <c r="DZ182" s="11"/>
      <c r="EA182" s="11"/>
      <c r="EB182" s="11"/>
      <c r="EC182" s="11"/>
      <c r="ED182" s="11"/>
      <c r="EE182" s="11"/>
      <c r="EJ182" s="12"/>
      <c r="EK182" s="12"/>
      <c r="EL182" s="12"/>
      <c r="EM182" s="11"/>
      <c r="EN182" s="11"/>
      <c r="EO182" s="11"/>
      <c r="EP182" s="11"/>
      <c r="EQ182" s="11"/>
      <c r="ER182" s="11"/>
      <c r="ES182" s="11"/>
      <c r="EX182" s="12"/>
      <c r="EY182" s="12"/>
      <c r="EZ182" s="12"/>
      <c r="FA182" s="11"/>
      <c r="FB182" s="11"/>
      <c r="FC182" s="11"/>
      <c r="FD182" s="11"/>
      <c r="FE182" s="11"/>
      <c r="FF182" s="11"/>
      <c r="FG182" s="11"/>
      <c r="FL182" s="12"/>
      <c r="FM182" s="12"/>
      <c r="FN182" s="12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N182" s="12"/>
      <c r="GO182" s="12"/>
      <c r="GP182" s="12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I182" s="12"/>
      <c r="HJ182" s="12"/>
      <c r="HK182" s="12"/>
      <c r="HL182" s="11"/>
      <c r="HM182" s="11"/>
      <c r="HN182" s="11"/>
      <c r="HO182" s="11"/>
      <c r="HP182" s="11"/>
      <c r="HQ182" s="11"/>
      <c r="HR182" s="11"/>
      <c r="HW182" s="12"/>
      <c r="HX182" s="12"/>
      <c r="HY182" s="12"/>
    </row>
    <row r="183" spans="2:233" x14ac:dyDescent="0.2">
      <c r="B183" s="8">
        <v>44062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B183" s="12"/>
      <c r="AC183" s="12"/>
      <c r="AD183" s="12"/>
      <c r="AE183" s="11"/>
      <c r="AF183" s="11"/>
      <c r="AG183" s="11"/>
      <c r="AH183" s="11"/>
      <c r="AI183" s="11"/>
      <c r="AJ183" s="11"/>
      <c r="AK183" s="11"/>
      <c r="AP183" s="12"/>
      <c r="AQ183" s="12"/>
      <c r="AR183" s="12"/>
      <c r="AS183" s="11"/>
      <c r="AT183" s="11"/>
      <c r="AU183" s="11"/>
      <c r="AV183" s="11"/>
      <c r="AW183" s="11"/>
      <c r="AX183" s="11"/>
      <c r="AY183" s="11"/>
      <c r="BD183" s="12"/>
      <c r="BE183" s="12"/>
      <c r="BF183" s="12"/>
      <c r="BG183" s="11"/>
      <c r="BH183" s="11"/>
      <c r="BI183" s="11"/>
      <c r="BJ183" s="11"/>
      <c r="BK183" s="11"/>
      <c r="BL183" s="11"/>
      <c r="BM183" s="11"/>
      <c r="BR183" s="12"/>
      <c r="BS183" s="12"/>
      <c r="BT183" s="12"/>
      <c r="BU183" s="11"/>
      <c r="BV183" s="11"/>
      <c r="BW183" s="11"/>
      <c r="BX183" s="11"/>
      <c r="BY183" s="11"/>
      <c r="BZ183" s="11"/>
      <c r="CA183" s="11"/>
      <c r="CF183" s="12"/>
      <c r="CG183" s="12"/>
      <c r="CH183" s="12"/>
      <c r="CI183" s="11"/>
      <c r="CJ183" s="11"/>
      <c r="CK183" s="11"/>
      <c r="CL183" s="11"/>
      <c r="CM183" s="11"/>
      <c r="CN183" s="11"/>
      <c r="CO183" s="11"/>
      <c r="CT183" s="12"/>
      <c r="CU183" s="12"/>
      <c r="CV183" s="12"/>
      <c r="CW183" s="11"/>
      <c r="CX183" s="11"/>
      <c r="CY183" s="11"/>
      <c r="CZ183" s="11"/>
      <c r="DA183" s="11"/>
      <c r="DB183" s="11"/>
      <c r="DC183" s="11"/>
      <c r="DH183" s="12"/>
      <c r="DI183" s="12"/>
      <c r="DJ183" s="12"/>
      <c r="DK183" s="11"/>
      <c r="DL183" s="11"/>
      <c r="DM183" s="11"/>
      <c r="DN183" s="11"/>
      <c r="DO183" s="11"/>
      <c r="DP183" s="11"/>
      <c r="DQ183" s="11"/>
      <c r="DV183" s="12"/>
      <c r="DW183" s="12"/>
      <c r="DX183" s="12"/>
      <c r="DY183" s="11"/>
      <c r="DZ183" s="11"/>
      <c r="EA183" s="11"/>
      <c r="EB183" s="11"/>
      <c r="EC183" s="11"/>
      <c r="ED183" s="11"/>
      <c r="EE183" s="11"/>
      <c r="EJ183" s="12"/>
      <c r="EK183" s="12"/>
      <c r="EL183" s="12"/>
      <c r="EM183" s="11"/>
      <c r="EN183" s="11"/>
      <c r="EO183" s="11"/>
      <c r="EP183" s="11"/>
      <c r="EQ183" s="11"/>
      <c r="ER183" s="11"/>
      <c r="ES183" s="11"/>
      <c r="EX183" s="12"/>
      <c r="EY183" s="12"/>
      <c r="EZ183" s="12"/>
      <c r="FA183" s="11"/>
      <c r="FB183" s="11"/>
      <c r="FC183" s="11"/>
      <c r="FD183" s="11"/>
      <c r="FE183" s="11"/>
      <c r="FF183" s="11"/>
      <c r="FG183" s="11"/>
      <c r="FL183" s="12"/>
      <c r="FM183" s="12"/>
      <c r="FN183" s="12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N183" s="12"/>
      <c r="GO183" s="12"/>
      <c r="GP183" s="12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I183" s="12"/>
      <c r="HJ183" s="12"/>
      <c r="HK183" s="12"/>
      <c r="HL183" s="11"/>
      <c r="HM183" s="11"/>
      <c r="HN183" s="11"/>
      <c r="HO183" s="11"/>
      <c r="HP183" s="11"/>
      <c r="HQ183" s="11"/>
      <c r="HR183" s="11"/>
      <c r="HW183" s="12"/>
      <c r="HX183" s="12"/>
      <c r="HY183" s="12"/>
    </row>
    <row r="184" spans="2:233" x14ac:dyDescent="0.2">
      <c r="B184" s="8">
        <v>44063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B184" s="12"/>
      <c r="AC184" s="12"/>
      <c r="AD184" s="12"/>
      <c r="AE184" s="11"/>
      <c r="AF184" s="11"/>
      <c r="AG184" s="11"/>
      <c r="AH184" s="11"/>
      <c r="AI184" s="11"/>
      <c r="AJ184" s="11"/>
      <c r="AK184" s="11"/>
      <c r="AP184" s="12"/>
      <c r="AQ184" s="12"/>
      <c r="AR184" s="12"/>
      <c r="AS184" s="11"/>
      <c r="AT184" s="11"/>
      <c r="AU184" s="11"/>
      <c r="AV184" s="11"/>
      <c r="AW184" s="11"/>
      <c r="AX184" s="11"/>
      <c r="AY184" s="11"/>
      <c r="BD184" s="12"/>
      <c r="BE184" s="12"/>
      <c r="BF184" s="12"/>
      <c r="BG184" s="11"/>
      <c r="BH184" s="11"/>
      <c r="BI184" s="11"/>
      <c r="BJ184" s="11"/>
      <c r="BK184" s="11"/>
      <c r="BL184" s="11"/>
      <c r="BM184" s="11"/>
      <c r="BR184" s="12"/>
      <c r="BS184" s="12"/>
      <c r="BT184" s="12"/>
      <c r="BU184" s="11"/>
      <c r="BV184" s="11"/>
      <c r="BW184" s="11"/>
      <c r="BX184" s="11"/>
      <c r="BY184" s="11"/>
      <c r="BZ184" s="11"/>
      <c r="CA184" s="11"/>
      <c r="CF184" s="12"/>
      <c r="CG184" s="12"/>
      <c r="CH184" s="12"/>
      <c r="CI184" s="11"/>
      <c r="CJ184" s="11"/>
      <c r="CK184" s="11"/>
      <c r="CL184" s="11"/>
      <c r="CM184" s="11"/>
      <c r="CN184" s="11"/>
      <c r="CO184" s="11"/>
      <c r="CT184" s="12"/>
      <c r="CU184" s="12"/>
      <c r="CV184" s="12"/>
      <c r="CW184" s="11"/>
      <c r="CX184" s="11"/>
      <c r="CY184" s="11"/>
      <c r="CZ184" s="11"/>
      <c r="DA184" s="11"/>
      <c r="DB184" s="11"/>
      <c r="DC184" s="11"/>
      <c r="DH184" s="12"/>
      <c r="DI184" s="12"/>
      <c r="DJ184" s="12"/>
      <c r="DK184" s="11"/>
      <c r="DL184" s="11"/>
      <c r="DM184" s="11"/>
      <c r="DN184" s="11"/>
      <c r="DO184" s="11"/>
      <c r="DP184" s="11"/>
      <c r="DQ184" s="11"/>
      <c r="DV184" s="12"/>
      <c r="DW184" s="12"/>
      <c r="DX184" s="12"/>
      <c r="DY184" s="11"/>
      <c r="DZ184" s="11"/>
      <c r="EA184" s="11"/>
      <c r="EB184" s="11"/>
      <c r="EC184" s="11"/>
      <c r="ED184" s="11"/>
      <c r="EE184" s="11"/>
      <c r="EJ184" s="12"/>
      <c r="EK184" s="12"/>
      <c r="EL184" s="12"/>
      <c r="EM184" s="11"/>
      <c r="EN184" s="11"/>
      <c r="EO184" s="11"/>
      <c r="EP184" s="11"/>
      <c r="EQ184" s="11"/>
      <c r="ER184" s="11"/>
      <c r="ES184" s="11"/>
      <c r="EX184" s="12"/>
      <c r="EY184" s="12"/>
      <c r="EZ184" s="12"/>
      <c r="FA184" s="11"/>
      <c r="FB184" s="11"/>
      <c r="FC184" s="11"/>
      <c r="FD184" s="11"/>
      <c r="FE184" s="11"/>
      <c r="FF184" s="11"/>
      <c r="FG184" s="11"/>
      <c r="FL184" s="12"/>
      <c r="FM184" s="12"/>
      <c r="FN184" s="12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N184" s="12"/>
      <c r="GO184" s="12"/>
      <c r="GP184" s="12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I184" s="12"/>
      <c r="HJ184" s="12"/>
      <c r="HK184" s="12"/>
      <c r="HL184" s="11"/>
      <c r="HM184" s="11"/>
      <c r="HN184" s="11"/>
      <c r="HO184" s="11"/>
      <c r="HP184" s="11"/>
      <c r="HQ184" s="11"/>
      <c r="HR184" s="11"/>
      <c r="HW184" s="12"/>
      <c r="HX184" s="12"/>
      <c r="HY184" s="12"/>
    </row>
    <row r="185" spans="2:233" x14ac:dyDescent="0.2">
      <c r="B185" s="8">
        <v>44064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B185" s="12"/>
      <c r="AC185" s="12"/>
      <c r="AD185" s="12"/>
      <c r="AE185" s="11"/>
      <c r="AF185" s="11"/>
      <c r="AG185" s="11"/>
      <c r="AH185" s="11"/>
      <c r="AI185" s="11"/>
      <c r="AJ185" s="11"/>
      <c r="AK185" s="11"/>
      <c r="AP185" s="12"/>
      <c r="AQ185" s="12"/>
      <c r="AR185" s="12"/>
      <c r="AS185" s="11"/>
      <c r="AT185" s="11"/>
      <c r="AU185" s="11"/>
      <c r="AV185" s="11"/>
      <c r="AW185" s="11"/>
      <c r="AX185" s="11"/>
      <c r="AY185" s="11"/>
      <c r="BD185" s="12"/>
      <c r="BE185" s="12"/>
      <c r="BF185" s="12"/>
      <c r="BG185" s="11"/>
      <c r="BH185" s="11"/>
      <c r="BI185" s="11"/>
      <c r="BJ185" s="11"/>
      <c r="BK185" s="11"/>
      <c r="BL185" s="11"/>
      <c r="BM185" s="11"/>
      <c r="BR185" s="12"/>
      <c r="BS185" s="12"/>
      <c r="BT185" s="12"/>
      <c r="BU185" s="11"/>
      <c r="BV185" s="11"/>
      <c r="BW185" s="11"/>
      <c r="BX185" s="11"/>
      <c r="BY185" s="11"/>
      <c r="BZ185" s="11"/>
      <c r="CA185" s="11"/>
      <c r="CF185" s="12"/>
      <c r="CG185" s="12"/>
      <c r="CH185" s="12"/>
      <c r="CI185" s="11"/>
      <c r="CJ185" s="11"/>
      <c r="CK185" s="11"/>
      <c r="CL185" s="11"/>
      <c r="CM185" s="11"/>
      <c r="CN185" s="11"/>
      <c r="CO185" s="11"/>
      <c r="CT185" s="12"/>
      <c r="CU185" s="12"/>
      <c r="CV185" s="12"/>
      <c r="CW185" s="11"/>
      <c r="CX185" s="11"/>
      <c r="CY185" s="11"/>
      <c r="CZ185" s="11"/>
      <c r="DA185" s="11"/>
      <c r="DB185" s="11"/>
      <c r="DC185" s="11"/>
      <c r="DH185" s="12"/>
      <c r="DI185" s="12"/>
      <c r="DJ185" s="12"/>
      <c r="DK185" s="11"/>
      <c r="DL185" s="11"/>
      <c r="DM185" s="11"/>
      <c r="DN185" s="11"/>
      <c r="DO185" s="11"/>
      <c r="DP185" s="11"/>
      <c r="DQ185" s="11"/>
      <c r="DV185" s="12"/>
      <c r="DW185" s="12"/>
      <c r="DX185" s="12"/>
      <c r="DY185" s="11"/>
      <c r="DZ185" s="11"/>
      <c r="EA185" s="11"/>
      <c r="EB185" s="11"/>
      <c r="EC185" s="11"/>
      <c r="ED185" s="11"/>
      <c r="EE185" s="11"/>
      <c r="EJ185" s="12"/>
      <c r="EK185" s="12"/>
      <c r="EL185" s="12"/>
      <c r="EM185" s="11"/>
      <c r="EN185" s="11"/>
      <c r="EO185" s="11"/>
      <c r="EP185" s="11"/>
      <c r="EQ185" s="11"/>
      <c r="ER185" s="11"/>
      <c r="ES185" s="11"/>
      <c r="EX185" s="12"/>
      <c r="EY185" s="12"/>
      <c r="EZ185" s="12"/>
      <c r="FA185" s="11"/>
      <c r="FB185" s="11"/>
      <c r="FC185" s="11"/>
      <c r="FD185" s="11"/>
      <c r="FE185" s="11"/>
      <c r="FF185" s="11"/>
      <c r="FG185" s="11"/>
      <c r="FL185" s="12"/>
      <c r="FM185" s="12"/>
      <c r="FN185" s="12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N185" s="12"/>
      <c r="GO185" s="12"/>
      <c r="GP185" s="12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I185" s="12"/>
      <c r="HJ185" s="12"/>
      <c r="HK185" s="12"/>
      <c r="HL185" s="11"/>
      <c r="HM185" s="11"/>
      <c r="HN185" s="11"/>
      <c r="HO185" s="11"/>
      <c r="HP185" s="11"/>
      <c r="HQ185" s="11"/>
      <c r="HR185" s="11"/>
      <c r="HW185" s="12"/>
      <c r="HX185" s="12"/>
      <c r="HY185" s="12"/>
    </row>
    <row r="186" spans="2:233" x14ac:dyDescent="0.2">
      <c r="B186" s="8">
        <v>44065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B186" s="12"/>
      <c r="AC186" s="12"/>
      <c r="AD186" s="12"/>
      <c r="AE186" s="11"/>
      <c r="AF186" s="11"/>
      <c r="AG186" s="11"/>
      <c r="AH186" s="11"/>
      <c r="AI186" s="11"/>
      <c r="AJ186" s="11"/>
      <c r="AK186" s="11"/>
      <c r="AP186" s="12"/>
      <c r="AQ186" s="12"/>
      <c r="AR186" s="12"/>
      <c r="AS186" s="11"/>
      <c r="AT186" s="11"/>
      <c r="AU186" s="11"/>
      <c r="AV186" s="11"/>
      <c r="AW186" s="11"/>
      <c r="AX186" s="11"/>
      <c r="AY186" s="11"/>
      <c r="BD186" s="12"/>
      <c r="BE186" s="12"/>
      <c r="BF186" s="12"/>
      <c r="BG186" s="11"/>
      <c r="BH186" s="11"/>
      <c r="BI186" s="11"/>
      <c r="BJ186" s="11"/>
      <c r="BK186" s="11"/>
      <c r="BL186" s="11"/>
      <c r="BM186" s="11"/>
      <c r="BR186" s="12"/>
      <c r="BS186" s="12"/>
      <c r="BT186" s="12"/>
      <c r="BU186" s="11"/>
      <c r="BV186" s="11"/>
      <c r="BW186" s="11"/>
      <c r="BX186" s="11"/>
      <c r="BY186" s="11"/>
      <c r="BZ186" s="11"/>
      <c r="CA186" s="11"/>
      <c r="CF186" s="12"/>
      <c r="CG186" s="12"/>
      <c r="CH186" s="12"/>
      <c r="CI186" s="11"/>
      <c r="CJ186" s="11"/>
      <c r="CK186" s="11"/>
      <c r="CL186" s="11"/>
      <c r="CM186" s="11"/>
      <c r="CN186" s="11"/>
      <c r="CO186" s="11"/>
      <c r="CT186" s="12"/>
      <c r="CU186" s="12"/>
      <c r="CV186" s="12"/>
      <c r="CW186" s="11"/>
      <c r="CX186" s="11"/>
      <c r="CY186" s="11"/>
      <c r="CZ186" s="11"/>
      <c r="DA186" s="11"/>
      <c r="DB186" s="11"/>
      <c r="DC186" s="11"/>
      <c r="DH186" s="12"/>
      <c r="DI186" s="12"/>
      <c r="DJ186" s="12"/>
      <c r="DK186" s="11"/>
      <c r="DL186" s="11"/>
      <c r="DM186" s="11"/>
      <c r="DN186" s="11"/>
      <c r="DO186" s="11"/>
      <c r="DP186" s="11"/>
      <c r="DQ186" s="11"/>
      <c r="DV186" s="12"/>
      <c r="DW186" s="12"/>
      <c r="DX186" s="12"/>
      <c r="DY186" s="11"/>
      <c r="DZ186" s="11"/>
      <c r="EA186" s="11"/>
      <c r="EB186" s="11"/>
      <c r="EC186" s="11"/>
      <c r="ED186" s="11"/>
      <c r="EE186" s="11"/>
      <c r="EJ186" s="12"/>
      <c r="EK186" s="12"/>
      <c r="EL186" s="12"/>
      <c r="EM186" s="11"/>
      <c r="EN186" s="11"/>
      <c r="EO186" s="11"/>
      <c r="EP186" s="11"/>
      <c r="EQ186" s="11"/>
      <c r="ER186" s="11"/>
      <c r="ES186" s="11"/>
      <c r="EX186" s="12"/>
      <c r="EY186" s="12"/>
      <c r="EZ186" s="12"/>
      <c r="FA186" s="11"/>
      <c r="FB186" s="11"/>
      <c r="FC186" s="11"/>
      <c r="FD186" s="11"/>
      <c r="FE186" s="11"/>
      <c r="FF186" s="11"/>
      <c r="FG186" s="11"/>
      <c r="FL186" s="12"/>
      <c r="FM186" s="12"/>
      <c r="FN186" s="12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N186" s="12"/>
      <c r="GO186" s="12"/>
      <c r="GP186" s="12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I186" s="12"/>
      <c r="HJ186" s="12"/>
      <c r="HK186" s="12"/>
      <c r="HL186" s="11"/>
      <c r="HM186" s="11"/>
      <c r="HN186" s="11"/>
      <c r="HO186" s="11"/>
      <c r="HP186" s="11"/>
      <c r="HQ186" s="11"/>
      <c r="HR186" s="11"/>
      <c r="HW186" s="12"/>
      <c r="HX186" s="12"/>
      <c r="HY186" s="12"/>
    </row>
    <row r="187" spans="2:233" x14ac:dyDescent="0.2">
      <c r="B187" s="8">
        <v>44066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B187" s="12"/>
      <c r="AC187" s="12"/>
      <c r="AD187" s="12"/>
      <c r="AE187" s="11"/>
      <c r="AF187" s="11"/>
      <c r="AG187" s="11"/>
      <c r="AH187" s="11"/>
      <c r="AI187" s="11"/>
      <c r="AJ187" s="11"/>
      <c r="AK187" s="11"/>
      <c r="AP187" s="12"/>
      <c r="AQ187" s="12"/>
      <c r="AR187" s="12"/>
      <c r="AS187" s="11"/>
      <c r="AT187" s="11"/>
      <c r="AU187" s="11"/>
      <c r="AV187" s="11"/>
      <c r="AW187" s="11"/>
      <c r="AX187" s="11"/>
      <c r="AY187" s="11"/>
      <c r="BD187" s="12"/>
      <c r="BE187" s="12"/>
      <c r="BF187" s="12"/>
      <c r="BG187" s="11"/>
      <c r="BH187" s="11"/>
      <c r="BI187" s="11"/>
      <c r="BJ187" s="11"/>
      <c r="BK187" s="11"/>
      <c r="BL187" s="11"/>
      <c r="BM187" s="11"/>
      <c r="BR187" s="12"/>
      <c r="BS187" s="12"/>
      <c r="BT187" s="12"/>
      <c r="BU187" s="11"/>
      <c r="BV187" s="11"/>
      <c r="BW187" s="11"/>
      <c r="BX187" s="11"/>
      <c r="BY187" s="11"/>
      <c r="BZ187" s="11"/>
      <c r="CA187" s="11"/>
      <c r="CF187" s="12"/>
      <c r="CG187" s="12"/>
      <c r="CH187" s="12"/>
      <c r="CI187" s="11"/>
      <c r="CJ187" s="11"/>
      <c r="CK187" s="11"/>
      <c r="CL187" s="11"/>
      <c r="CM187" s="11"/>
      <c r="CN187" s="11"/>
      <c r="CO187" s="11"/>
      <c r="CT187" s="12"/>
      <c r="CU187" s="12"/>
      <c r="CV187" s="12"/>
      <c r="CW187" s="11"/>
      <c r="CX187" s="11"/>
      <c r="CY187" s="11"/>
      <c r="CZ187" s="11"/>
      <c r="DA187" s="11"/>
      <c r="DB187" s="11"/>
      <c r="DC187" s="11"/>
      <c r="DH187" s="12"/>
      <c r="DI187" s="12"/>
      <c r="DJ187" s="12"/>
      <c r="DK187" s="11"/>
      <c r="DL187" s="11"/>
      <c r="DM187" s="11"/>
      <c r="DN187" s="11"/>
      <c r="DO187" s="11"/>
      <c r="DP187" s="11"/>
      <c r="DQ187" s="11"/>
      <c r="DV187" s="12"/>
      <c r="DW187" s="12"/>
      <c r="DX187" s="12"/>
      <c r="DY187" s="11"/>
      <c r="DZ187" s="11"/>
      <c r="EA187" s="11"/>
      <c r="EB187" s="11"/>
      <c r="EC187" s="11"/>
      <c r="ED187" s="11"/>
      <c r="EE187" s="11"/>
      <c r="EJ187" s="12"/>
      <c r="EK187" s="12"/>
      <c r="EL187" s="12"/>
      <c r="EM187" s="11"/>
      <c r="EN187" s="11"/>
      <c r="EO187" s="11"/>
      <c r="EP187" s="11"/>
      <c r="EQ187" s="11"/>
      <c r="ER187" s="11"/>
      <c r="ES187" s="11"/>
      <c r="EX187" s="12"/>
      <c r="EY187" s="12"/>
      <c r="EZ187" s="12"/>
      <c r="FA187" s="11"/>
      <c r="FB187" s="11"/>
      <c r="FC187" s="11"/>
      <c r="FD187" s="11"/>
      <c r="FE187" s="11"/>
      <c r="FF187" s="11"/>
      <c r="FG187" s="11"/>
      <c r="FL187" s="12"/>
      <c r="FM187" s="12"/>
      <c r="FN187" s="12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N187" s="12"/>
      <c r="GO187" s="12"/>
      <c r="GP187" s="12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I187" s="12"/>
      <c r="HJ187" s="12"/>
      <c r="HK187" s="12"/>
      <c r="HL187" s="11"/>
      <c r="HM187" s="11"/>
      <c r="HN187" s="11"/>
      <c r="HO187" s="11"/>
      <c r="HP187" s="11"/>
      <c r="HQ187" s="11"/>
      <c r="HR187" s="11"/>
      <c r="HW187" s="12"/>
      <c r="HX187" s="12"/>
      <c r="HY187" s="12"/>
    </row>
    <row r="188" spans="2:233" x14ac:dyDescent="0.2">
      <c r="B188" s="8">
        <v>44067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B188" s="12"/>
      <c r="AC188" s="12"/>
      <c r="AD188" s="12"/>
      <c r="AE188" s="11"/>
      <c r="AF188" s="11"/>
      <c r="AG188" s="11"/>
      <c r="AH188" s="11"/>
      <c r="AI188" s="11"/>
      <c r="AJ188" s="11"/>
      <c r="AK188" s="11"/>
      <c r="AP188" s="12"/>
      <c r="AQ188" s="12"/>
      <c r="AR188" s="12"/>
      <c r="AS188" s="11"/>
      <c r="AT188" s="11"/>
      <c r="AU188" s="11"/>
      <c r="AV188" s="11"/>
      <c r="AW188" s="11"/>
      <c r="AX188" s="11"/>
      <c r="AY188" s="11"/>
      <c r="BD188" s="12"/>
      <c r="BE188" s="12"/>
      <c r="BF188" s="12"/>
      <c r="BG188" s="11"/>
      <c r="BH188" s="11"/>
      <c r="BI188" s="11"/>
      <c r="BJ188" s="11"/>
      <c r="BK188" s="11"/>
      <c r="BL188" s="11"/>
      <c r="BM188" s="11"/>
      <c r="BR188" s="12"/>
      <c r="BS188" s="12"/>
      <c r="BT188" s="12"/>
      <c r="BU188" s="11"/>
      <c r="BV188" s="11"/>
      <c r="BW188" s="11"/>
      <c r="BX188" s="11"/>
      <c r="BY188" s="11"/>
      <c r="BZ188" s="11"/>
      <c r="CA188" s="11"/>
      <c r="CF188" s="12"/>
      <c r="CG188" s="12"/>
      <c r="CH188" s="12"/>
      <c r="CI188" s="11"/>
      <c r="CJ188" s="11"/>
      <c r="CK188" s="11"/>
      <c r="CL188" s="11"/>
      <c r="CM188" s="11"/>
      <c r="CN188" s="11"/>
      <c r="CO188" s="11"/>
      <c r="CT188" s="12"/>
      <c r="CU188" s="12"/>
      <c r="CV188" s="12"/>
      <c r="CW188" s="11"/>
      <c r="CX188" s="11"/>
      <c r="CY188" s="11"/>
      <c r="CZ188" s="11"/>
      <c r="DA188" s="11"/>
      <c r="DB188" s="11"/>
      <c r="DC188" s="11"/>
      <c r="DH188" s="12"/>
      <c r="DI188" s="12"/>
      <c r="DJ188" s="12"/>
      <c r="DK188" s="11"/>
      <c r="DL188" s="11"/>
      <c r="DM188" s="11"/>
      <c r="DN188" s="11"/>
      <c r="DO188" s="11"/>
      <c r="DP188" s="11"/>
      <c r="DQ188" s="11"/>
      <c r="DV188" s="12"/>
      <c r="DW188" s="12"/>
      <c r="DX188" s="12"/>
      <c r="DY188" s="11"/>
      <c r="DZ188" s="11"/>
      <c r="EA188" s="11"/>
      <c r="EB188" s="11"/>
      <c r="EC188" s="11"/>
      <c r="ED188" s="11"/>
      <c r="EE188" s="11"/>
      <c r="EJ188" s="12"/>
      <c r="EK188" s="12"/>
      <c r="EL188" s="12"/>
      <c r="EM188" s="11"/>
      <c r="EN188" s="11"/>
      <c r="EO188" s="11"/>
      <c r="EP188" s="11"/>
      <c r="EQ188" s="11"/>
      <c r="ER188" s="11"/>
      <c r="ES188" s="11"/>
      <c r="EX188" s="12"/>
      <c r="EY188" s="12"/>
      <c r="EZ188" s="12"/>
      <c r="FA188" s="11"/>
      <c r="FB188" s="11"/>
      <c r="FC188" s="11"/>
      <c r="FD188" s="11"/>
      <c r="FE188" s="11"/>
      <c r="FF188" s="11"/>
      <c r="FG188" s="11"/>
      <c r="FL188" s="12"/>
      <c r="FM188" s="12"/>
      <c r="FN188" s="12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N188" s="12"/>
      <c r="GO188" s="12"/>
      <c r="GP188" s="12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I188" s="12"/>
      <c r="HJ188" s="12"/>
      <c r="HK188" s="12"/>
      <c r="HL188" s="11"/>
      <c r="HM188" s="11"/>
      <c r="HN188" s="11"/>
      <c r="HO188" s="11"/>
      <c r="HP188" s="11"/>
      <c r="HQ188" s="11"/>
      <c r="HR188" s="11"/>
      <c r="HW188" s="12"/>
      <c r="HX188" s="12"/>
      <c r="HY188" s="12"/>
    </row>
    <row r="189" spans="2:233" x14ac:dyDescent="0.2">
      <c r="B189" s="8">
        <v>44068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P189" s="12"/>
      <c r="AQ189" s="12"/>
      <c r="AR189" s="12"/>
      <c r="AS189" s="11"/>
      <c r="AT189" s="11"/>
      <c r="AU189" s="11"/>
      <c r="AV189" s="11"/>
      <c r="AW189" s="11"/>
      <c r="AX189" s="11"/>
      <c r="AY189" s="11"/>
      <c r="BD189" s="12"/>
      <c r="BE189" s="12"/>
      <c r="BF189" s="12"/>
      <c r="BG189" s="11"/>
      <c r="BH189" s="11"/>
      <c r="BI189" s="11"/>
      <c r="BJ189" s="11"/>
      <c r="BK189" s="11"/>
      <c r="BL189" s="11"/>
      <c r="BM189" s="11"/>
      <c r="BR189" s="12"/>
      <c r="BS189" s="12"/>
      <c r="BT189" s="12"/>
      <c r="BU189" s="11"/>
      <c r="BV189" s="11"/>
      <c r="BW189" s="11"/>
      <c r="BX189" s="11"/>
      <c r="BY189" s="11"/>
      <c r="BZ189" s="11"/>
      <c r="CA189" s="11"/>
      <c r="CF189" s="12"/>
      <c r="CG189" s="12"/>
      <c r="CH189" s="12"/>
      <c r="CI189" s="11"/>
      <c r="CJ189" s="11"/>
      <c r="CK189" s="11"/>
      <c r="CL189" s="11"/>
      <c r="CM189" s="11"/>
      <c r="CN189" s="11"/>
      <c r="CO189" s="11"/>
      <c r="CT189" s="12"/>
      <c r="CU189" s="12"/>
      <c r="CV189" s="12"/>
      <c r="CW189" s="11"/>
      <c r="CX189" s="11"/>
      <c r="CY189" s="11"/>
      <c r="CZ189" s="11"/>
      <c r="DA189" s="11"/>
      <c r="DB189" s="11"/>
      <c r="DC189" s="11"/>
      <c r="DH189" s="12"/>
      <c r="DI189" s="12"/>
      <c r="DJ189" s="12"/>
      <c r="DK189" s="11"/>
      <c r="DL189" s="11"/>
      <c r="DM189" s="11"/>
      <c r="DN189" s="11"/>
      <c r="DO189" s="11"/>
      <c r="DP189" s="11"/>
      <c r="DQ189" s="11"/>
      <c r="DV189" s="12"/>
      <c r="DW189" s="12"/>
      <c r="DX189" s="12"/>
      <c r="DY189" s="11"/>
      <c r="DZ189" s="11"/>
      <c r="EA189" s="11"/>
      <c r="EB189" s="11"/>
      <c r="EC189" s="11"/>
      <c r="ED189" s="11"/>
      <c r="EE189" s="11"/>
      <c r="EJ189" s="12"/>
      <c r="EK189" s="12"/>
      <c r="EL189" s="12"/>
      <c r="EM189" s="11"/>
      <c r="EN189" s="11"/>
      <c r="EO189" s="11"/>
      <c r="EP189" s="11"/>
      <c r="EQ189" s="11"/>
      <c r="ER189" s="11"/>
      <c r="ES189" s="11"/>
      <c r="EX189" s="12"/>
      <c r="EY189" s="12"/>
      <c r="EZ189" s="12"/>
      <c r="FA189" s="11"/>
      <c r="FB189" s="11"/>
      <c r="FC189" s="11"/>
      <c r="FD189" s="11"/>
      <c r="FE189" s="11"/>
      <c r="FF189" s="11"/>
      <c r="FG189" s="11"/>
      <c r="FL189" s="12"/>
      <c r="FM189" s="12"/>
      <c r="FN189" s="12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N189" s="12"/>
      <c r="GO189" s="12"/>
      <c r="GP189" s="12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I189" s="12"/>
      <c r="HJ189" s="12"/>
      <c r="HK189" s="12"/>
      <c r="HL189" s="11"/>
      <c r="HM189" s="11"/>
      <c r="HN189" s="11"/>
      <c r="HO189" s="11"/>
      <c r="HP189" s="11"/>
      <c r="HQ189" s="11"/>
      <c r="HR189" s="11"/>
      <c r="HW189" s="12"/>
      <c r="HX189" s="12"/>
      <c r="HY189" s="12"/>
    </row>
    <row r="190" spans="2:233" x14ac:dyDescent="0.2">
      <c r="B190" s="8">
        <v>44069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B190" s="12"/>
      <c r="AC190" s="12"/>
      <c r="AD190" s="12"/>
      <c r="AE190" s="11"/>
      <c r="AF190" s="11"/>
      <c r="AG190" s="11"/>
      <c r="AH190" s="11"/>
      <c r="AI190" s="11"/>
      <c r="AJ190" s="11"/>
      <c r="AK190" s="11"/>
      <c r="AP190" s="12"/>
      <c r="AQ190" s="12"/>
      <c r="AR190" s="12"/>
      <c r="AS190" s="11"/>
      <c r="AT190" s="11"/>
      <c r="AU190" s="11"/>
      <c r="AV190" s="11"/>
      <c r="AW190" s="11"/>
      <c r="AX190" s="11"/>
      <c r="AY190" s="11"/>
      <c r="BD190" s="12"/>
      <c r="BE190" s="12"/>
      <c r="BF190" s="12"/>
      <c r="BG190" s="11"/>
      <c r="BH190" s="11"/>
      <c r="BI190" s="11"/>
      <c r="BJ190" s="11"/>
      <c r="BK190" s="11"/>
      <c r="BL190" s="11"/>
      <c r="BM190" s="11"/>
      <c r="BR190" s="12"/>
      <c r="BS190" s="12"/>
      <c r="BT190" s="12"/>
      <c r="BU190" s="11"/>
      <c r="BV190" s="11"/>
      <c r="BW190" s="11"/>
      <c r="BX190" s="11"/>
      <c r="BY190" s="11"/>
      <c r="BZ190" s="11"/>
      <c r="CA190" s="11"/>
      <c r="CF190" s="12"/>
      <c r="CG190" s="12"/>
      <c r="CH190" s="12"/>
      <c r="CI190" s="11"/>
      <c r="CJ190" s="11"/>
      <c r="CK190" s="11"/>
      <c r="CL190" s="11"/>
      <c r="CM190" s="11"/>
      <c r="CN190" s="11"/>
      <c r="CO190" s="11"/>
      <c r="CT190" s="12"/>
      <c r="CU190" s="12"/>
      <c r="CV190" s="12"/>
      <c r="CW190" s="11"/>
      <c r="CX190" s="11"/>
      <c r="CY190" s="11"/>
      <c r="CZ190" s="11"/>
      <c r="DA190" s="11"/>
      <c r="DB190" s="11"/>
      <c r="DC190" s="11"/>
      <c r="DH190" s="12"/>
      <c r="DI190" s="12"/>
      <c r="DJ190" s="12"/>
      <c r="DK190" s="11"/>
      <c r="DL190" s="11"/>
      <c r="DM190" s="11"/>
      <c r="DN190" s="11"/>
      <c r="DO190" s="11"/>
      <c r="DP190" s="11"/>
      <c r="DQ190" s="11"/>
      <c r="DV190" s="12"/>
      <c r="DW190" s="12"/>
      <c r="DX190" s="12"/>
      <c r="DY190" s="11"/>
      <c r="DZ190" s="11"/>
      <c r="EA190" s="11"/>
      <c r="EB190" s="11"/>
      <c r="EC190" s="11"/>
      <c r="ED190" s="11"/>
      <c r="EE190" s="11"/>
      <c r="EJ190" s="12"/>
      <c r="EK190" s="12"/>
      <c r="EL190" s="12"/>
      <c r="EM190" s="11"/>
      <c r="EN190" s="11"/>
      <c r="EO190" s="11"/>
      <c r="EP190" s="11"/>
      <c r="EQ190" s="11"/>
      <c r="ER190" s="11"/>
      <c r="ES190" s="11"/>
      <c r="EX190" s="12"/>
      <c r="EY190" s="12"/>
      <c r="EZ190" s="12"/>
      <c r="FA190" s="11"/>
      <c r="FB190" s="11"/>
      <c r="FC190" s="11"/>
      <c r="FD190" s="11"/>
      <c r="FE190" s="11"/>
      <c r="FF190" s="11"/>
      <c r="FG190" s="11"/>
      <c r="FL190" s="12"/>
      <c r="FM190" s="12"/>
      <c r="FN190" s="12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N190" s="12"/>
      <c r="GO190" s="12"/>
      <c r="GP190" s="12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I190" s="12"/>
      <c r="HJ190" s="12"/>
      <c r="HK190" s="12"/>
      <c r="HL190" s="11"/>
      <c r="HM190" s="11"/>
      <c r="HN190" s="11"/>
      <c r="HO190" s="11"/>
      <c r="HP190" s="11"/>
      <c r="HQ190" s="11"/>
      <c r="HR190" s="11"/>
      <c r="HW190" s="12"/>
      <c r="HX190" s="12"/>
      <c r="HY190" s="12"/>
    </row>
    <row r="191" spans="2:233" x14ac:dyDescent="0.2">
      <c r="B191" s="8">
        <v>44070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B191" s="12"/>
      <c r="AC191" s="12"/>
      <c r="AD191" s="12"/>
      <c r="AE191" s="11"/>
      <c r="AF191" s="11"/>
      <c r="AG191" s="11"/>
      <c r="AH191" s="11"/>
      <c r="AI191" s="11"/>
      <c r="AJ191" s="11"/>
      <c r="AK191" s="11"/>
      <c r="AP191" s="12"/>
      <c r="AQ191" s="12"/>
      <c r="AR191" s="12"/>
      <c r="AS191" s="11"/>
      <c r="AT191" s="11"/>
      <c r="AU191" s="11"/>
      <c r="AV191" s="11"/>
      <c r="AW191" s="11"/>
      <c r="AX191" s="11"/>
      <c r="AY191" s="11"/>
      <c r="BD191" s="12"/>
      <c r="BE191" s="12"/>
      <c r="BF191" s="12"/>
      <c r="BG191" s="11"/>
      <c r="BH191" s="11"/>
      <c r="BI191" s="11"/>
      <c r="BJ191" s="11"/>
      <c r="BK191" s="11"/>
      <c r="BL191" s="11"/>
      <c r="BM191" s="11"/>
      <c r="BR191" s="12"/>
      <c r="BS191" s="12"/>
      <c r="BT191" s="12"/>
      <c r="BU191" s="11"/>
      <c r="BV191" s="11"/>
      <c r="BW191" s="11"/>
      <c r="BX191" s="11"/>
      <c r="BY191" s="11"/>
      <c r="BZ191" s="11"/>
      <c r="CA191" s="11"/>
      <c r="CF191" s="12"/>
      <c r="CG191" s="12"/>
      <c r="CH191" s="12"/>
      <c r="CI191" s="11"/>
      <c r="CJ191" s="11"/>
      <c r="CK191" s="11"/>
      <c r="CL191" s="11"/>
      <c r="CM191" s="11"/>
      <c r="CN191" s="11"/>
      <c r="CO191" s="11"/>
      <c r="CT191" s="12"/>
      <c r="CU191" s="12"/>
      <c r="CV191" s="12"/>
      <c r="CW191" s="11"/>
      <c r="CX191" s="11"/>
      <c r="CY191" s="11"/>
      <c r="CZ191" s="11"/>
      <c r="DA191" s="11"/>
      <c r="DB191" s="11"/>
      <c r="DC191" s="11"/>
      <c r="DH191" s="12"/>
      <c r="DI191" s="12"/>
      <c r="DJ191" s="12"/>
      <c r="DK191" s="11"/>
      <c r="DL191" s="11"/>
      <c r="DM191" s="11"/>
      <c r="DN191" s="11"/>
      <c r="DO191" s="11"/>
      <c r="DP191" s="11"/>
      <c r="DQ191" s="11"/>
      <c r="DV191" s="12"/>
      <c r="DW191" s="12"/>
      <c r="DX191" s="12"/>
      <c r="DY191" s="11"/>
      <c r="DZ191" s="11"/>
      <c r="EA191" s="11"/>
      <c r="EB191" s="11"/>
      <c r="EC191" s="11"/>
      <c r="ED191" s="11"/>
      <c r="EE191" s="11"/>
      <c r="EJ191" s="12"/>
      <c r="EK191" s="12"/>
      <c r="EL191" s="12"/>
      <c r="EM191" s="11"/>
      <c r="EN191" s="11"/>
      <c r="EO191" s="11"/>
      <c r="EP191" s="11"/>
      <c r="EQ191" s="11"/>
      <c r="ER191" s="11"/>
      <c r="ES191" s="11"/>
      <c r="EX191" s="12"/>
      <c r="EY191" s="12"/>
      <c r="EZ191" s="12"/>
      <c r="FA191" s="11"/>
      <c r="FB191" s="11"/>
      <c r="FC191" s="11"/>
      <c r="FD191" s="11"/>
      <c r="FE191" s="11"/>
      <c r="FF191" s="11"/>
      <c r="FG191" s="11"/>
      <c r="FL191" s="12"/>
      <c r="FM191" s="12"/>
      <c r="FN191" s="12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N191" s="12"/>
      <c r="GO191" s="12"/>
      <c r="GP191" s="12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I191" s="12"/>
      <c r="HJ191" s="12"/>
      <c r="HK191" s="12"/>
      <c r="HL191" s="11"/>
      <c r="HM191" s="11"/>
      <c r="HN191" s="11"/>
      <c r="HO191" s="11"/>
      <c r="HP191" s="11"/>
      <c r="HQ191" s="11"/>
      <c r="HR191" s="11"/>
      <c r="HW191" s="12"/>
      <c r="HX191" s="12"/>
      <c r="HY191" s="12"/>
    </row>
    <row r="192" spans="2:233" x14ac:dyDescent="0.2">
      <c r="B192" s="8">
        <v>44071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B192" s="12"/>
      <c r="AC192" s="12"/>
      <c r="AD192" s="12"/>
      <c r="AE192" s="11"/>
      <c r="AF192" s="11"/>
      <c r="AG192" s="11"/>
      <c r="AH192" s="11"/>
      <c r="AI192" s="11"/>
      <c r="AJ192" s="11"/>
      <c r="AK192" s="11"/>
      <c r="AP192" s="12"/>
      <c r="AQ192" s="12"/>
      <c r="AR192" s="12"/>
      <c r="AS192" s="11"/>
      <c r="AT192" s="11"/>
      <c r="AU192" s="11"/>
      <c r="AV192" s="11"/>
      <c r="AW192" s="11"/>
      <c r="AX192" s="11"/>
      <c r="AY192" s="11"/>
      <c r="BD192" s="12"/>
      <c r="BE192" s="12"/>
      <c r="BF192" s="12"/>
      <c r="BG192" s="11"/>
      <c r="BH192" s="11"/>
      <c r="BI192" s="11"/>
      <c r="BJ192" s="11"/>
      <c r="BK192" s="11"/>
      <c r="BL192" s="11"/>
      <c r="BM192" s="11"/>
      <c r="BR192" s="12"/>
      <c r="BS192" s="12"/>
      <c r="BT192" s="12"/>
      <c r="BU192" s="11"/>
      <c r="BV192" s="11"/>
      <c r="BW192" s="11"/>
      <c r="BX192" s="11"/>
      <c r="BY192" s="11"/>
      <c r="BZ192" s="11"/>
      <c r="CA192" s="11"/>
      <c r="CF192" s="12"/>
      <c r="CG192" s="12"/>
      <c r="CH192" s="12"/>
      <c r="CI192" s="11"/>
      <c r="CJ192" s="11"/>
      <c r="CK192" s="11"/>
      <c r="CL192" s="11"/>
      <c r="CM192" s="11"/>
      <c r="CN192" s="11"/>
      <c r="CO192" s="11"/>
      <c r="CT192" s="12"/>
      <c r="CU192" s="12"/>
      <c r="CV192" s="12"/>
      <c r="CW192" s="11"/>
      <c r="CX192" s="11"/>
      <c r="CY192" s="11"/>
      <c r="CZ192" s="11"/>
      <c r="DA192" s="11"/>
      <c r="DB192" s="11"/>
      <c r="DC192" s="11"/>
      <c r="DH192" s="12"/>
      <c r="DI192" s="12"/>
      <c r="DJ192" s="12"/>
      <c r="DK192" s="11"/>
      <c r="DL192" s="11"/>
      <c r="DM192" s="11"/>
      <c r="DN192" s="11"/>
      <c r="DO192" s="11"/>
      <c r="DP192" s="11"/>
      <c r="DQ192" s="11"/>
      <c r="DV192" s="12"/>
      <c r="DW192" s="12"/>
      <c r="DX192" s="12"/>
      <c r="DY192" s="11"/>
      <c r="DZ192" s="11"/>
      <c r="EA192" s="11"/>
      <c r="EB192" s="11"/>
      <c r="EC192" s="11"/>
      <c r="ED192" s="11"/>
      <c r="EE192" s="11"/>
      <c r="EJ192" s="12"/>
      <c r="EK192" s="12"/>
      <c r="EL192" s="12"/>
      <c r="EM192" s="11"/>
      <c r="EN192" s="11"/>
      <c r="EO192" s="11"/>
      <c r="EP192" s="11"/>
      <c r="EQ192" s="11"/>
      <c r="ER192" s="11"/>
      <c r="ES192" s="11"/>
      <c r="EX192" s="12"/>
      <c r="EY192" s="12"/>
      <c r="EZ192" s="12"/>
      <c r="FA192" s="11"/>
      <c r="FB192" s="11"/>
      <c r="FC192" s="11"/>
      <c r="FD192" s="11"/>
      <c r="FE192" s="11"/>
      <c r="FF192" s="11"/>
      <c r="FG192" s="11"/>
      <c r="FL192" s="12"/>
      <c r="FM192" s="12"/>
      <c r="FN192" s="12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N192" s="12"/>
      <c r="GO192" s="12"/>
      <c r="GP192" s="12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I192" s="12"/>
      <c r="HJ192" s="12"/>
      <c r="HK192" s="12"/>
      <c r="HL192" s="11"/>
      <c r="HM192" s="11"/>
      <c r="HN192" s="11"/>
      <c r="HO192" s="11"/>
      <c r="HP192" s="11"/>
      <c r="HQ192" s="11"/>
      <c r="HR192" s="11"/>
      <c r="HW192" s="12"/>
      <c r="HX192" s="12"/>
      <c r="HY192" s="12"/>
    </row>
    <row r="193" spans="2:233" x14ac:dyDescent="0.2">
      <c r="B193" s="8">
        <v>44072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B193" s="12"/>
      <c r="AC193" s="12"/>
      <c r="AD193" s="12"/>
      <c r="AE193" s="11"/>
      <c r="AF193" s="11"/>
      <c r="AG193" s="11"/>
      <c r="AH193" s="11"/>
      <c r="AI193" s="11"/>
      <c r="AJ193" s="11"/>
      <c r="AK193" s="11"/>
      <c r="AP193" s="12"/>
      <c r="AQ193" s="12"/>
      <c r="AR193" s="12"/>
      <c r="AS193" s="11"/>
      <c r="AT193" s="11"/>
      <c r="AU193" s="11"/>
      <c r="AV193" s="11"/>
      <c r="AW193" s="11"/>
      <c r="AX193" s="11"/>
      <c r="AY193" s="11"/>
      <c r="BD193" s="12"/>
      <c r="BE193" s="12"/>
      <c r="BF193" s="12"/>
      <c r="BG193" s="11"/>
      <c r="BH193" s="11"/>
      <c r="BI193" s="11"/>
      <c r="BJ193" s="11"/>
      <c r="BK193" s="11"/>
      <c r="BL193" s="11"/>
      <c r="BM193" s="11"/>
      <c r="BR193" s="12"/>
      <c r="BS193" s="12"/>
      <c r="BT193" s="12"/>
      <c r="BU193" s="11"/>
      <c r="BV193" s="11"/>
      <c r="BW193" s="11"/>
      <c r="BX193" s="11"/>
      <c r="BY193" s="11"/>
      <c r="BZ193" s="11"/>
      <c r="CA193" s="11"/>
      <c r="CF193" s="12"/>
      <c r="CG193" s="12"/>
      <c r="CH193" s="12"/>
      <c r="CI193" s="11"/>
      <c r="CJ193" s="11"/>
      <c r="CK193" s="11"/>
      <c r="CL193" s="11"/>
      <c r="CM193" s="11"/>
      <c r="CN193" s="11"/>
      <c r="CO193" s="11"/>
      <c r="CT193" s="12"/>
      <c r="CU193" s="12"/>
      <c r="CV193" s="12"/>
      <c r="CW193" s="11"/>
      <c r="CX193" s="11"/>
      <c r="CY193" s="11"/>
      <c r="CZ193" s="11"/>
      <c r="DA193" s="11"/>
      <c r="DB193" s="11"/>
      <c r="DC193" s="11"/>
      <c r="DH193" s="12"/>
      <c r="DI193" s="12"/>
      <c r="DJ193" s="12"/>
      <c r="DK193" s="11"/>
      <c r="DL193" s="11"/>
      <c r="DM193" s="11"/>
      <c r="DN193" s="11"/>
      <c r="DO193" s="11"/>
      <c r="DP193" s="11"/>
      <c r="DQ193" s="11"/>
      <c r="DV193" s="12"/>
      <c r="DW193" s="12"/>
      <c r="DX193" s="12"/>
      <c r="DY193" s="11"/>
      <c r="DZ193" s="11"/>
      <c r="EA193" s="11"/>
      <c r="EB193" s="11"/>
      <c r="EC193" s="11"/>
      <c r="ED193" s="11"/>
      <c r="EE193" s="11"/>
      <c r="EJ193" s="12"/>
      <c r="EK193" s="12"/>
      <c r="EL193" s="12"/>
      <c r="EM193" s="11"/>
      <c r="EN193" s="11"/>
      <c r="EO193" s="11"/>
      <c r="EP193" s="11"/>
      <c r="EQ193" s="11"/>
      <c r="ER193" s="11"/>
      <c r="ES193" s="11"/>
      <c r="EX193" s="12"/>
      <c r="EY193" s="12"/>
      <c r="EZ193" s="12"/>
      <c r="FA193" s="11"/>
      <c r="FB193" s="11"/>
      <c r="FC193" s="11"/>
      <c r="FD193" s="11"/>
      <c r="FE193" s="11"/>
      <c r="FF193" s="11"/>
      <c r="FG193" s="11"/>
      <c r="FL193" s="12"/>
      <c r="FM193" s="12"/>
      <c r="FN193" s="12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N193" s="12"/>
      <c r="GO193" s="12"/>
      <c r="GP193" s="12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I193" s="12"/>
      <c r="HJ193" s="12"/>
      <c r="HK193" s="12"/>
      <c r="HL193" s="11"/>
      <c r="HM193" s="11"/>
      <c r="HN193" s="11"/>
      <c r="HO193" s="11"/>
      <c r="HP193" s="11"/>
      <c r="HQ193" s="11"/>
      <c r="HR193" s="11"/>
      <c r="HW193" s="12"/>
      <c r="HX193" s="12"/>
      <c r="HY193" s="12"/>
    </row>
    <row r="194" spans="2:233" x14ac:dyDescent="0.2">
      <c r="B194" s="8">
        <v>44073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B194" s="12"/>
      <c r="AC194" s="12"/>
      <c r="AD194" s="12"/>
      <c r="AE194" s="11"/>
      <c r="AF194" s="11"/>
      <c r="AG194" s="11"/>
      <c r="AH194" s="11"/>
      <c r="AI194" s="11"/>
      <c r="AJ194" s="11"/>
      <c r="AK194" s="11"/>
      <c r="AP194" s="12"/>
      <c r="AQ194" s="12"/>
      <c r="AR194" s="12"/>
      <c r="AS194" s="11"/>
      <c r="AT194" s="11"/>
      <c r="AU194" s="11"/>
      <c r="AV194" s="11"/>
      <c r="AW194" s="11"/>
      <c r="AX194" s="11"/>
      <c r="AY194" s="11"/>
      <c r="BD194" s="12"/>
      <c r="BE194" s="12"/>
      <c r="BF194" s="12"/>
      <c r="BG194" s="11"/>
      <c r="BH194" s="11"/>
      <c r="BI194" s="11"/>
      <c r="BJ194" s="11"/>
      <c r="BK194" s="11"/>
      <c r="BL194" s="11"/>
      <c r="BM194" s="11"/>
      <c r="BR194" s="12"/>
      <c r="BS194" s="12"/>
      <c r="BT194" s="12"/>
      <c r="BU194" s="11"/>
      <c r="BV194" s="11"/>
      <c r="BW194" s="11"/>
      <c r="BX194" s="11"/>
      <c r="BY194" s="11"/>
      <c r="BZ194" s="11"/>
      <c r="CA194" s="11"/>
      <c r="CF194" s="12"/>
      <c r="CG194" s="12"/>
      <c r="CH194" s="12"/>
      <c r="CI194" s="11"/>
      <c r="CJ194" s="11"/>
      <c r="CK194" s="11"/>
      <c r="CL194" s="11"/>
      <c r="CM194" s="11"/>
      <c r="CN194" s="11"/>
      <c r="CO194" s="11"/>
      <c r="CT194" s="12"/>
      <c r="CU194" s="12"/>
      <c r="CV194" s="12"/>
      <c r="CW194" s="11"/>
      <c r="CX194" s="11"/>
      <c r="CY194" s="11"/>
      <c r="CZ194" s="11"/>
      <c r="DA194" s="11"/>
      <c r="DB194" s="11"/>
      <c r="DC194" s="11"/>
      <c r="DH194" s="12"/>
      <c r="DI194" s="12"/>
      <c r="DJ194" s="12"/>
      <c r="DK194" s="11"/>
      <c r="DL194" s="11"/>
      <c r="DM194" s="11"/>
      <c r="DN194" s="11"/>
      <c r="DO194" s="11"/>
      <c r="DP194" s="11"/>
      <c r="DQ194" s="11"/>
      <c r="DV194" s="12"/>
      <c r="DW194" s="12"/>
      <c r="DX194" s="12"/>
      <c r="DY194" s="11"/>
      <c r="DZ194" s="11"/>
      <c r="EA194" s="11"/>
      <c r="EB194" s="11"/>
      <c r="EC194" s="11"/>
      <c r="ED194" s="11"/>
      <c r="EE194" s="11"/>
      <c r="EJ194" s="12"/>
      <c r="EK194" s="12"/>
      <c r="EL194" s="12"/>
      <c r="EM194" s="11"/>
      <c r="EN194" s="11"/>
      <c r="EO194" s="11"/>
      <c r="EP194" s="11"/>
      <c r="EQ194" s="11"/>
      <c r="ER194" s="11"/>
      <c r="ES194" s="11"/>
      <c r="EX194" s="12"/>
      <c r="EY194" s="12"/>
      <c r="EZ194" s="12"/>
      <c r="FA194" s="11"/>
      <c r="FB194" s="11"/>
      <c r="FC194" s="11"/>
      <c r="FD194" s="11"/>
      <c r="FE194" s="11"/>
      <c r="FF194" s="11"/>
      <c r="FG194" s="11"/>
      <c r="FL194" s="12"/>
      <c r="FM194" s="12"/>
      <c r="FN194" s="12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N194" s="12"/>
      <c r="GO194" s="12"/>
      <c r="GP194" s="12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I194" s="12"/>
      <c r="HJ194" s="12"/>
      <c r="HK194" s="12"/>
      <c r="HL194" s="11"/>
      <c r="HM194" s="11"/>
      <c r="HN194" s="11"/>
      <c r="HO194" s="11"/>
      <c r="HP194" s="11"/>
      <c r="HQ194" s="11"/>
      <c r="HR194" s="11"/>
      <c r="HW194" s="12"/>
      <c r="HX194" s="12"/>
      <c r="HY194" s="12"/>
    </row>
    <row r="195" spans="2:233" x14ac:dyDescent="0.2">
      <c r="B195" s="8">
        <v>44074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B195" s="12"/>
      <c r="AC195" s="12"/>
      <c r="AD195" s="12"/>
      <c r="AE195" s="11"/>
      <c r="AF195" s="11"/>
      <c r="AG195" s="11"/>
      <c r="AH195" s="11"/>
      <c r="AI195" s="11"/>
      <c r="AJ195" s="11"/>
      <c r="AK195" s="11"/>
      <c r="AP195" s="12"/>
      <c r="AQ195" s="12"/>
      <c r="AR195" s="12"/>
      <c r="AS195" s="11"/>
      <c r="AT195" s="11"/>
      <c r="AU195" s="11"/>
      <c r="AV195" s="11"/>
      <c r="AW195" s="11"/>
      <c r="AX195" s="11"/>
      <c r="AY195" s="11"/>
      <c r="BD195" s="12"/>
      <c r="BE195" s="12"/>
      <c r="BF195" s="12"/>
      <c r="BG195" s="11"/>
      <c r="BH195" s="11"/>
      <c r="BI195" s="11"/>
      <c r="BJ195" s="11"/>
      <c r="BK195" s="11"/>
      <c r="BL195" s="11"/>
      <c r="BM195" s="11"/>
      <c r="BR195" s="12"/>
      <c r="BS195" s="12"/>
      <c r="BT195" s="12"/>
      <c r="BU195" s="11"/>
      <c r="BV195" s="11"/>
      <c r="BW195" s="11"/>
      <c r="BX195" s="11"/>
      <c r="BY195" s="11"/>
      <c r="BZ195" s="11"/>
      <c r="CA195" s="11"/>
      <c r="CF195" s="12"/>
      <c r="CG195" s="12"/>
      <c r="CH195" s="12"/>
      <c r="CI195" s="11"/>
      <c r="CJ195" s="11"/>
      <c r="CK195" s="11"/>
      <c r="CL195" s="11"/>
      <c r="CM195" s="11"/>
      <c r="CN195" s="11"/>
      <c r="CO195" s="11"/>
      <c r="CT195" s="12"/>
      <c r="CU195" s="12"/>
      <c r="CV195" s="12"/>
      <c r="CW195" s="11"/>
      <c r="CX195" s="11"/>
      <c r="CY195" s="11"/>
      <c r="CZ195" s="11"/>
      <c r="DA195" s="11"/>
      <c r="DB195" s="11"/>
      <c r="DC195" s="11"/>
      <c r="DH195" s="12"/>
      <c r="DI195" s="12"/>
      <c r="DJ195" s="12"/>
      <c r="DK195" s="11"/>
      <c r="DL195" s="11"/>
      <c r="DM195" s="11"/>
      <c r="DN195" s="11"/>
      <c r="DO195" s="11"/>
      <c r="DP195" s="11"/>
      <c r="DQ195" s="11"/>
      <c r="DV195" s="12"/>
      <c r="DW195" s="12"/>
      <c r="DX195" s="12"/>
      <c r="DY195" s="11"/>
      <c r="DZ195" s="11"/>
      <c r="EA195" s="11"/>
      <c r="EB195" s="11"/>
      <c r="EC195" s="11"/>
      <c r="ED195" s="11"/>
      <c r="EE195" s="11"/>
      <c r="EJ195" s="12"/>
      <c r="EK195" s="12"/>
      <c r="EL195" s="12"/>
      <c r="EM195" s="11"/>
      <c r="EN195" s="11"/>
      <c r="EO195" s="11"/>
      <c r="EP195" s="11"/>
      <c r="EQ195" s="11"/>
      <c r="ER195" s="11"/>
      <c r="ES195" s="11"/>
      <c r="EX195" s="12"/>
      <c r="EY195" s="12"/>
      <c r="EZ195" s="12"/>
      <c r="FA195" s="11"/>
      <c r="FB195" s="11"/>
      <c r="FC195" s="11"/>
      <c r="FD195" s="11"/>
      <c r="FE195" s="11"/>
      <c r="FF195" s="11"/>
      <c r="FG195" s="11"/>
      <c r="FL195" s="12"/>
      <c r="FM195" s="12"/>
      <c r="FN195" s="12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N195" s="12"/>
      <c r="GO195" s="12"/>
      <c r="GP195" s="12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I195" s="12"/>
      <c r="HJ195" s="12"/>
      <c r="HK195" s="12"/>
      <c r="HL195" s="11"/>
      <c r="HM195" s="11"/>
      <c r="HN195" s="11"/>
      <c r="HO195" s="11"/>
      <c r="HP195" s="11"/>
      <c r="HQ195" s="11"/>
      <c r="HR195" s="11"/>
      <c r="HW195" s="12"/>
      <c r="HX195" s="12"/>
      <c r="HY195" s="12"/>
    </row>
    <row r="196" spans="2:233" x14ac:dyDescent="0.2">
      <c r="B196" s="8">
        <v>44075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B196" s="12"/>
      <c r="AC196" s="12"/>
      <c r="AD196" s="12"/>
      <c r="AE196" s="11"/>
      <c r="AF196" s="11"/>
      <c r="AG196" s="11"/>
      <c r="AH196" s="11"/>
      <c r="AI196" s="11"/>
      <c r="AJ196" s="11"/>
      <c r="AK196" s="11"/>
      <c r="AP196" s="12"/>
      <c r="AQ196" s="12"/>
      <c r="AR196" s="12"/>
      <c r="AS196" s="11"/>
      <c r="AT196" s="11"/>
      <c r="AU196" s="11"/>
      <c r="AV196" s="11"/>
      <c r="AW196" s="11"/>
      <c r="AX196" s="11"/>
      <c r="AY196" s="11"/>
      <c r="BD196" s="12"/>
      <c r="BE196" s="12"/>
      <c r="BF196" s="12"/>
      <c r="BG196" s="11"/>
      <c r="BH196" s="11"/>
      <c r="BI196" s="11"/>
      <c r="BJ196" s="11"/>
      <c r="BK196" s="11"/>
      <c r="BL196" s="11"/>
      <c r="BM196" s="11"/>
      <c r="BR196" s="12"/>
      <c r="BS196" s="12"/>
      <c r="BT196" s="12"/>
      <c r="BU196" s="11"/>
      <c r="BV196" s="11"/>
      <c r="BW196" s="11"/>
      <c r="BX196" s="11"/>
      <c r="BY196" s="11"/>
      <c r="BZ196" s="11"/>
      <c r="CA196" s="11"/>
      <c r="CF196" s="12"/>
      <c r="CG196" s="12"/>
      <c r="CH196" s="12"/>
      <c r="CI196" s="11"/>
      <c r="CJ196" s="11"/>
      <c r="CK196" s="11"/>
      <c r="CL196" s="11"/>
      <c r="CM196" s="11"/>
      <c r="CN196" s="11"/>
      <c r="CO196" s="11"/>
      <c r="CT196" s="12"/>
      <c r="CU196" s="12"/>
      <c r="CV196" s="12"/>
      <c r="CW196" s="11"/>
      <c r="CX196" s="11"/>
      <c r="CY196" s="11"/>
      <c r="CZ196" s="11"/>
      <c r="DA196" s="11"/>
      <c r="DB196" s="11"/>
      <c r="DC196" s="11"/>
      <c r="DH196" s="12"/>
      <c r="DI196" s="12"/>
      <c r="DJ196" s="12"/>
      <c r="DK196" s="11"/>
      <c r="DL196" s="11"/>
      <c r="DM196" s="11"/>
      <c r="DN196" s="11"/>
      <c r="DO196" s="11"/>
      <c r="DP196" s="11"/>
      <c r="DQ196" s="11"/>
      <c r="DV196" s="12"/>
      <c r="DW196" s="12"/>
      <c r="DX196" s="12"/>
      <c r="DY196" s="11"/>
      <c r="DZ196" s="11"/>
      <c r="EA196" s="11"/>
      <c r="EB196" s="11"/>
      <c r="EC196" s="11"/>
      <c r="ED196" s="11"/>
      <c r="EE196" s="11"/>
      <c r="EJ196" s="12"/>
      <c r="EK196" s="12"/>
      <c r="EL196" s="12"/>
      <c r="EM196" s="11"/>
      <c r="EN196" s="11"/>
      <c r="EO196" s="11"/>
      <c r="EP196" s="11"/>
      <c r="EQ196" s="11"/>
      <c r="ER196" s="11"/>
      <c r="ES196" s="11"/>
      <c r="EX196" s="12"/>
      <c r="EY196" s="12"/>
      <c r="EZ196" s="12"/>
      <c r="FA196" s="11"/>
      <c r="FB196" s="11"/>
      <c r="FC196" s="11"/>
      <c r="FD196" s="11"/>
      <c r="FE196" s="11"/>
      <c r="FF196" s="11"/>
      <c r="FG196" s="11"/>
      <c r="FL196" s="12"/>
      <c r="FM196" s="12"/>
      <c r="FN196" s="12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N196" s="12"/>
      <c r="GO196" s="12"/>
      <c r="GP196" s="12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I196" s="12"/>
      <c r="HJ196" s="12"/>
      <c r="HK196" s="12"/>
      <c r="HL196" s="11"/>
      <c r="HM196" s="11"/>
      <c r="HN196" s="11"/>
      <c r="HO196" s="11"/>
      <c r="HP196" s="11"/>
      <c r="HQ196" s="11"/>
      <c r="HR196" s="11"/>
      <c r="HW196" s="12"/>
      <c r="HX196" s="12"/>
      <c r="HY196" s="12"/>
    </row>
    <row r="197" spans="2:233" x14ac:dyDescent="0.2">
      <c r="B197" s="8">
        <v>44076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B197" s="12"/>
      <c r="AC197" s="12"/>
      <c r="AD197" s="12"/>
      <c r="AE197" s="11"/>
      <c r="AF197" s="11"/>
      <c r="AG197" s="11"/>
      <c r="AH197" s="11"/>
      <c r="AI197" s="11"/>
      <c r="AJ197" s="11"/>
      <c r="AK197" s="11"/>
      <c r="AP197" s="12"/>
      <c r="AQ197" s="12"/>
      <c r="AR197" s="12"/>
      <c r="AS197" s="11"/>
      <c r="AT197" s="11"/>
      <c r="AU197" s="11"/>
      <c r="AV197" s="11"/>
      <c r="AW197" s="11"/>
      <c r="AX197" s="11"/>
      <c r="AY197" s="11"/>
      <c r="BD197" s="12"/>
      <c r="BE197" s="12"/>
      <c r="BF197" s="12"/>
      <c r="BG197" s="11"/>
      <c r="BH197" s="11"/>
      <c r="BI197" s="11"/>
      <c r="BJ197" s="11"/>
      <c r="BK197" s="11"/>
      <c r="BL197" s="11"/>
      <c r="BM197" s="11"/>
      <c r="BR197" s="12"/>
      <c r="BS197" s="12"/>
      <c r="BT197" s="12"/>
      <c r="BU197" s="11"/>
      <c r="BV197" s="11"/>
      <c r="BW197" s="11"/>
      <c r="BX197" s="11"/>
      <c r="BY197" s="11"/>
      <c r="BZ197" s="11"/>
      <c r="CA197" s="11"/>
      <c r="CF197" s="12"/>
      <c r="CG197" s="12"/>
      <c r="CH197" s="12"/>
      <c r="CI197" s="11"/>
      <c r="CJ197" s="11"/>
      <c r="CK197" s="11"/>
      <c r="CL197" s="11"/>
      <c r="CM197" s="11"/>
      <c r="CN197" s="11"/>
      <c r="CO197" s="11"/>
      <c r="CT197" s="12"/>
      <c r="CU197" s="12"/>
      <c r="CV197" s="12"/>
      <c r="CW197" s="11"/>
      <c r="CX197" s="11"/>
      <c r="CY197" s="11"/>
      <c r="CZ197" s="11"/>
      <c r="DA197" s="11"/>
      <c r="DB197" s="11"/>
      <c r="DC197" s="11"/>
      <c r="DH197" s="12"/>
      <c r="DI197" s="12"/>
      <c r="DJ197" s="12"/>
      <c r="DK197" s="11"/>
      <c r="DL197" s="11"/>
      <c r="DM197" s="11"/>
      <c r="DN197" s="11"/>
      <c r="DO197" s="11"/>
      <c r="DP197" s="11"/>
      <c r="DQ197" s="11"/>
      <c r="DV197" s="12"/>
      <c r="DW197" s="12"/>
      <c r="DX197" s="12"/>
      <c r="DY197" s="11"/>
      <c r="DZ197" s="11"/>
      <c r="EA197" s="11"/>
      <c r="EB197" s="11"/>
      <c r="EC197" s="11"/>
      <c r="ED197" s="11"/>
      <c r="EE197" s="11"/>
      <c r="EJ197" s="12"/>
      <c r="EK197" s="12"/>
      <c r="EL197" s="12"/>
      <c r="EM197" s="11"/>
      <c r="EN197" s="11"/>
      <c r="EO197" s="11"/>
      <c r="EP197" s="11"/>
      <c r="EQ197" s="11"/>
      <c r="ER197" s="11"/>
      <c r="ES197" s="11"/>
      <c r="EX197" s="12"/>
      <c r="EY197" s="12"/>
      <c r="EZ197" s="12"/>
      <c r="FA197" s="11"/>
      <c r="FB197" s="11"/>
      <c r="FC197" s="11"/>
      <c r="FD197" s="11"/>
      <c r="FE197" s="11"/>
      <c r="FF197" s="11"/>
      <c r="FG197" s="11"/>
      <c r="FL197" s="12"/>
      <c r="FM197" s="12"/>
      <c r="FN197" s="12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N197" s="12"/>
      <c r="GO197" s="12"/>
      <c r="GP197" s="12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I197" s="12"/>
      <c r="HJ197" s="12"/>
      <c r="HK197" s="12"/>
      <c r="HL197" s="11"/>
      <c r="HM197" s="11"/>
      <c r="HN197" s="11"/>
      <c r="HO197" s="11"/>
      <c r="HP197" s="11"/>
      <c r="HQ197" s="11"/>
      <c r="HR197" s="11"/>
      <c r="HW197" s="12"/>
      <c r="HX197" s="12"/>
      <c r="HY197" s="12"/>
    </row>
    <row r="198" spans="2:233" x14ac:dyDescent="0.2">
      <c r="B198" s="8">
        <v>44077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B198" s="12"/>
      <c r="AC198" s="12"/>
      <c r="AD198" s="12"/>
      <c r="AE198" s="11"/>
      <c r="AF198" s="11"/>
      <c r="AG198" s="11"/>
      <c r="AH198" s="11"/>
      <c r="AI198" s="11"/>
      <c r="AJ198" s="11"/>
      <c r="AK198" s="11"/>
      <c r="AP198" s="12"/>
      <c r="AQ198" s="12"/>
      <c r="AR198" s="12"/>
      <c r="AS198" s="11"/>
      <c r="AT198" s="11"/>
      <c r="AU198" s="11"/>
      <c r="AV198" s="11"/>
      <c r="AW198" s="11"/>
      <c r="AX198" s="11"/>
      <c r="AY198" s="11"/>
      <c r="BD198" s="12"/>
      <c r="BE198" s="12"/>
      <c r="BF198" s="12"/>
      <c r="BG198" s="11"/>
      <c r="BH198" s="11"/>
      <c r="BI198" s="11"/>
      <c r="BJ198" s="11"/>
      <c r="BK198" s="11"/>
      <c r="BL198" s="11"/>
      <c r="BM198" s="11"/>
      <c r="BR198" s="12"/>
      <c r="BS198" s="12"/>
      <c r="BT198" s="12"/>
      <c r="BU198" s="11"/>
      <c r="BV198" s="11"/>
      <c r="BW198" s="11"/>
      <c r="BX198" s="11"/>
      <c r="BY198" s="11"/>
      <c r="BZ198" s="11"/>
      <c r="CA198" s="11"/>
      <c r="CF198" s="12"/>
      <c r="CG198" s="12"/>
      <c r="CH198" s="12"/>
      <c r="CI198" s="11"/>
      <c r="CJ198" s="11"/>
      <c r="CK198" s="11"/>
      <c r="CL198" s="11"/>
      <c r="CM198" s="11"/>
      <c r="CN198" s="11"/>
      <c r="CO198" s="11"/>
      <c r="CT198" s="12"/>
      <c r="CU198" s="12"/>
      <c r="CV198" s="12"/>
      <c r="CW198" s="11"/>
      <c r="CX198" s="11"/>
      <c r="CY198" s="11"/>
      <c r="CZ198" s="11"/>
      <c r="DA198" s="11"/>
      <c r="DB198" s="11"/>
      <c r="DC198" s="11"/>
      <c r="DH198" s="12"/>
      <c r="DI198" s="12"/>
      <c r="DJ198" s="12"/>
      <c r="DK198" s="11"/>
      <c r="DL198" s="11"/>
      <c r="DM198" s="11"/>
      <c r="DN198" s="11"/>
      <c r="DO198" s="11"/>
      <c r="DP198" s="11"/>
      <c r="DQ198" s="11"/>
      <c r="DV198" s="12"/>
      <c r="DW198" s="12"/>
      <c r="DX198" s="12"/>
      <c r="DY198" s="11"/>
      <c r="DZ198" s="11"/>
      <c r="EA198" s="11"/>
      <c r="EB198" s="11"/>
      <c r="EC198" s="11"/>
      <c r="ED198" s="11"/>
      <c r="EE198" s="11"/>
      <c r="EJ198" s="12"/>
      <c r="EK198" s="12"/>
      <c r="EL198" s="12"/>
      <c r="EM198" s="11"/>
      <c r="EN198" s="11"/>
      <c r="EO198" s="11"/>
      <c r="EP198" s="11"/>
      <c r="EQ198" s="11"/>
      <c r="ER198" s="11"/>
      <c r="ES198" s="11"/>
      <c r="EX198" s="12"/>
      <c r="EY198" s="12"/>
      <c r="EZ198" s="12"/>
      <c r="FA198" s="11"/>
      <c r="FB198" s="11"/>
      <c r="FC198" s="11"/>
      <c r="FD198" s="11"/>
      <c r="FE198" s="11"/>
      <c r="FF198" s="11"/>
      <c r="FG198" s="11"/>
      <c r="FL198" s="12"/>
      <c r="FM198" s="12"/>
      <c r="FN198" s="12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N198" s="12"/>
      <c r="GO198" s="12"/>
      <c r="GP198" s="12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I198" s="12"/>
      <c r="HJ198" s="12"/>
      <c r="HK198" s="12"/>
      <c r="HL198" s="11"/>
      <c r="HM198" s="11"/>
      <c r="HN198" s="11"/>
      <c r="HO198" s="11"/>
      <c r="HP198" s="11"/>
      <c r="HQ198" s="11"/>
      <c r="HR198" s="11"/>
      <c r="HW198" s="12"/>
      <c r="HX198" s="12"/>
      <c r="HY198" s="12"/>
    </row>
    <row r="199" spans="2:233" x14ac:dyDescent="0.2">
      <c r="B199" s="8">
        <v>44078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B199" s="12"/>
      <c r="AC199" s="12"/>
      <c r="AD199" s="12"/>
      <c r="AE199" s="11"/>
      <c r="AF199" s="11"/>
      <c r="AG199" s="11"/>
      <c r="AH199" s="11"/>
      <c r="AI199" s="11"/>
      <c r="AJ199" s="11"/>
      <c r="AK199" s="11"/>
      <c r="AP199" s="12"/>
      <c r="AQ199" s="12"/>
      <c r="AR199" s="12"/>
      <c r="AS199" s="11"/>
      <c r="AT199" s="11"/>
      <c r="AU199" s="11"/>
      <c r="AV199" s="11"/>
      <c r="AW199" s="11"/>
      <c r="AX199" s="11"/>
      <c r="AY199" s="11"/>
      <c r="BD199" s="12"/>
      <c r="BE199" s="12"/>
      <c r="BF199" s="12"/>
      <c r="BG199" s="11"/>
      <c r="BH199" s="11"/>
      <c r="BI199" s="11"/>
      <c r="BJ199" s="11"/>
      <c r="BK199" s="11"/>
      <c r="BL199" s="11"/>
      <c r="BM199" s="11"/>
      <c r="BR199" s="12"/>
      <c r="BS199" s="12"/>
      <c r="BT199" s="12"/>
      <c r="BU199" s="11"/>
      <c r="BV199" s="11"/>
      <c r="BW199" s="11"/>
      <c r="BX199" s="11"/>
      <c r="BY199" s="11"/>
      <c r="BZ199" s="11"/>
      <c r="CA199" s="11"/>
      <c r="CF199" s="12"/>
      <c r="CG199" s="12"/>
      <c r="CH199" s="12"/>
      <c r="CI199" s="11"/>
      <c r="CJ199" s="11"/>
      <c r="CK199" s="11"/>
      <c r="CL199" s="11"/>
      <c r="CM199" s="11"/>
      <c r="CN199" s="11"/>
      <c r="CO199" s="11"/>
      <c r="CT199" s="12"/>
      <c r="CU199" s="12"/>
      <c r="CV199" s="12"/>
      <c r="CW199" s="11"/>
      <c r="CX199" s="11"/>
      <c r="CY199" s="11"/>
      <c r="CZ199" s="11"/>
      <c r="DA199" s="11"/>
      <c r="DB199" s="11"/>
      <c r="DC199" s="11"/>
      <c r="DH199" s="12"/>
      <c r="DI199" s="12"/>
      <c r="DJ199" s="12"/>
      <c r="DK199" s="11"/>
      <c r="DL199" s="11"/>
      <c r="DM199" s="11"/>
      <c r="DN199" s="11"/>
      <c r="DO199" s="11"/>
      <c r="DP199" s="11"/>
      <c r="DQ199" s="11"/>
      <c r="DV199" s="12"/>
      <c r="DW199" s="12"/>
      <c r="DX199" s="12"/>
      <c r="DY199" s="11"/>
      <c r="DZ199" s="11"/>
      <c r="EA199" s="11"/>
      <c r="EB199" s="11"/>
      <c r="EC199" s="11"/>
      <c r="ED199" s="11"/>
      <c r="EE199" s="11"/>
      <c r="EJ199" s="12"/>
      <c r="EK199" s="12"/>
      <c r="EL199" s="12"/>
      <c r="EM199" s="11"/>
      <c r="EN199" s="11"/>
      <c r="EO199" s="11"/>
      <c r="EP199" s="11"/>
      <c r="EQ199" s="11"/>
      <c r="ER199" s="11"/>
      <c r="ES199" s="11"/>
      <c r="EX199" s="12"/>
      <c r="EY199" s="12"/>
      <c r="EZ199" s="12"/>
      <c r="FA199" s="11"/>
      <c r="FB199" s="11"/>
      <c r="FC199" s="11"/>
      <c r="FD199" s="11"/>
      <c r="FE199" s="11"/>
      <c r="FF199" s="11"/>
      <c r="FG199" s="11"/>
      <c r="FL199" s="12"/>
      <c r="FM199" s="12"/>
      <c r="FN199" s="12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N199" s="12"/>
      <c r="GO199" s="12"/>
      <c r="GP199" s="12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I199" s="12"/>
      <c r="HJ199" s="12"/>
      <c r="HK199" s="12"/>
      <c r="HL199" s="11"/>
      <c r="HM199" s="11"/>
      <c r="HN199" s="11"/>
      <c r="HO199" s="11"/>
      <c r="HP199" s="11"/>
      <c r="HQ199" s="11"/>
      <c r="HR199" s="11"/>
      <c r="HW199" s="12"/>
      <c r="HX199" s="12"/>
      <c r="HY199" s="12"/>
    </row>
    <row r="200" spans="2:233" x14ac:dyDescent="0.2">
      <c r="B200" s="8">
        <v>44079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B200" s="12"/>
      <c r="AC200" s="12"/>
      <c r="AD200" s="12"/>
      <c r="AE200" s="11"/>
      <c r="AF200" s="11"/>
      <c r="AG200" s="11"/>
      <c r="AH200" s="11"/>
      <c r="AI200" s="11"/>
      <c r="AJ200" s="11"/>
      <c r="AK200" s="11"/>
      <c r="AP200" s="12"/>
      <c r="AQ200" s="12"/>
      <c r="AR200" s="12"/>
      <c r="AS200" s="11"/>
      <c r="AT200" s="11"/>
      <c r="AU200" s="11"/>
      <c r="AV200" s="11"/>
      <c r="AW200" s="11"/>
      <c r="AX200" s="11"/>
      <c r="AY200" s="11"/>
      <c r="BD200" s="12"/>
      <c r="BE200" s="12"/>
      <c r="BF200" s="12"/>
      <c r="BG200" s="11"/>
      <c r="BH200" s="11"/>
      <c r="BI200" s="11"/>
      <c r="BJ200" s="11"/>
      <c r="BK200" s="11"/>
      <c r="BL200" s="11"/>
      <c r="BM200" s="11"/>
      <c r="BR200" s="12"/>
      <c r="BS200" s="12"/>
      <c r="BT200" s="12"/>
      <c r="BU200" s="11"/>
      <c r="BV200" s="11"/>
      <c r="BW200" s="11"/>
      <c r="BX200" s="11"/>
      <c r="BY200" s="11"/>
      <c r="BZ200" s="11"/>
      <c r="CA200" s="11"/>
      <c r="CF200" s="12"/>
      <c r="CG200" s="12"/>
      <c r="CH200" s="12"/>
      <c r="CI200" s="11"/>
      <c r="CJ200" s="11"/>
      <c r="CK200" s="11"/>
      <c r="CL200" s="11"/>
      <c r="CM200" s="11"/>
      <c r="CN200" s="11"/>
      <c r="CO200" s="11"/>
      <c r="CT200" s="12"/>
      <c r="CU200" s="12"/>
      <c r="CV200" s="12"/>
      <c r="CW200" s="11"/>
      <c r="CX200" s="11"/>
      <c r="CY200" s="11"/>
      <c r="CZ200" s="11"/>
      <c r="DA200" s="11"/>
      <c r="DB200" s="11"/>
      <c r="DC200" s="11"/>
      <c r="DH200" s="12"/>
      <c r="DI200" s="12"/>
      <c r="DJ200" s="12"/>
      <c r="DK200" s="11"/>
      <c r="DL200" s="11"/>
      <c r="DM200" s="11"/>
      <c r="DN200" s="11"/>
      <c r="DO200" s="11"/>
      <c r="DP200" s="11"/>
      <c r="DQ200" s="11"/>
      <c r="DV200" s="12"/>
      <c r="DW200" s="12"/>
      <c r="DX200" s="12"/>
      <c r="DY200" s="11"/>
      <c r="DZ200" s="11"/>
      <c r="EA200" s="11"/>
      <c r="EB200" s="11"/>
      <c r="EC200" s="11"/>
      <c r="ED200" s="11"/>
      <c r="EE200" s="11"/>
      <c r="EJ200" s="12"/>
      <c r="EK200" s="12"/>
      <c r="EL200" s="12"/>
      <c r="EM200" s="11"/>
      <c r="EN200" s="11"/>
      <c r="EO200" s="11"/>
      <c r="EP200" s="11"/>
      <c r="EQ200" s="11"/>
      <c r="ER200" s="11"/>
      <c r="ES200" s="11"/>
      <c r="EX200" s="12"/>
      <c r="EY200" s="12"/>
      <c r="EZ200" s="12"/>
      <c r="FA200" s="11"/>
      <c r="FB200" s="11"/>
      <c r="FC200" s="11"/>
      <c r="FD200" s="11"/>
      <c r="FE200" s="11"/>
      <c r="FF200" s="11"/>
      <c r="FG200" s="11"/>
      <c r="FL200" s="12"/>
      <c r="FM200" s="12"/>
      <c r="FN200" s="12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N200" s="12"/>
      <c r="GO200" s="12"/>
      <c r="GP200" s="12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I200" s="12"/>
      <c r="HJ200" s="12"/>
      <c r="HK200" s="12"/>
      <c r="HL200" s="11"/>
      <c r="HM200" s="11"/>
      <c r="HN200" s="11"/>
      <c r="HO200" s="11"/>
      <c r="HP200" s="11"/>
      <c r="HQ200" s="11"/>
      <c r="HR200" s="11"/>
      <c r="HW200" s="12"/>
      <c r="HX200" s="12"/>
      <c r="HY200" s="12"/>
    </row>
    <row r="201" spans="2:233" x14ac:dyDescent="0.2">
      <c r="B201" s="8">
        <v>44080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P201" s="12"/>
      <c r="AQ201" s="12"/>
      <c r="AR201" s="12"/>
      <c r="AS201" s="11"/>
      <c r="AT201" s="11"/>
      <c r="AU201" s="11"/>
      <c r="AV201" s="11"/>
      <c r="AW201" s="11"/>
      <c r="AX201" s="11"/>
      <c r="AY201" s="11"/>
      <c r="BD201" s="12"/>
      <c r="BE201" s="12"/>
      <c r="BF201" s="12"/>
      <c r="BG201" s="11"/>
      <c r="BH201" s="11"/>
      <c r="BI201" s="11"/>
      <c r="BJ201" s="11"/>
      <c r="BK201" s="11"/>
      <c r="BL201" s="11"/>
      <c r="BM201" s="11"/>
      <c r="BR201" s="12"/>
      <c r="BS201" s="12"/>
      <c r="BT201" s="12"/>
      <c r="BU201" s="11"/>
      <c r="BV201" s="11"/>
      <c r="BW201" s="11"/>
      <c r="BX201" s="11"/>
      <c r="BY201" s="11"/>
      <c r="BZ201" s="11"/>
      <c r="CA201" s="11"/>
      <c r="CF201" s="12"/>
      <c r="CG201" s="12"/>
      <c r="CH201" s="12"/>
      <c r="CI201" s="11"/>
      <c r="CJ201" s="11"/>
      <c r="CK201" s="11"/>
      <c r="CL201" s="11"/>
      <c r="CM201" s="11"/>
      <c r="CN201" s="11"/>
      <c r="CO201" s="11"/>
      <c r="CT201" s="12"/>
      <c r="CU201" s="12"/>
      <c r="CV201" s="12"/>
      <c r="CW201" s="11"/>
      <c r="CX201" s="11"/>
      <c r="CY201" s="11"/>
      <c r="CZ201" s="11"/>
      <c r="DA201" s="11"/>
      <c r="DB201" s="11"/>
      <c r="DC201" s="11"/>
      <c r="DH201" s="12"/>
      <c r="DI201" s="12"/>
      <c r="DJ201" s="12"/>
      <c r="DK201" s="11"/>
      <c r="DL201" s="11"/>
      <c r="DM201" s="11"/>
      <c r="DN201" s="11"/>
      <c r="DO201" s="11"/>
      <c r="DP201" s="11"/>
      <c r="DQ201" s="11"/>
      <c r="DV201" s="12"/>
      <c r="DW201" s="12"/>
      <c r="DX201" s="12"/>
      <c r="DY201" s="11"/>
      <c r="DZ201" s="11"/>
      <c r="EA201" s="11"/>
      <c r="EB201" s="11"/>
      <c r="EC201" s="11"/>
      <c r="ED201" s="11"/>
      <c r="EE201" s="11"/>
      <c r="EJ201" s="12"/>
      <c r="EK201" s="12"/>
      <c r="EL201" s="12"/>
      <c r="EM201" s="11"/>
      <c r="EN201" s="11"/>
      <c r="EO201" s="11"/>
      <c r="EP201" s="11"/>
      <c r="EQ201" s="11"/>
      <c r="ER201" s="11"/>
      <c r="ES201" s="11"/>
      <c r="EX201" s="12"/>
      <c r="EY201" s="12"/>
      <c r="EZ201" s="12"/>
      <c r="FA201" s="11"/>
      <c r="FB201" s="11"/>
      <c r="FC201" s="11"/>
      <c r="FD201" s="11"/>
      <c r="FE201" s="11"/>
      <c r="FF201" s="11"/>
      <c r="FG201" s="11"/>
      <c r="FL201" s="12"/>
      <c r="FM201" s="12"/>
      <c r="FN201" s="12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N201" s="12"/>
      <c r="GO201" s="12"/>
      <c r="GP201" s="12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I201" s="12"/>
      <c r="HJ201" s="12"/>
      <c r="HK201" s="12"/>
      <c r="HL201" s="11"/>
      <c r="HM201" s="11"/>
      <c r="HN201" s="11"/>
      <c r="HO201" s="11"/>
      <c r="HP201" s="11"/>
      <c r="HQ201" s="11"/>
      <c r="HR201" s="11"/>
      <c r="HW201" s="12"/>
      <c r="HX201" s="12"/>
      <c r="HY201" s="12"/>
    </row>
    <row r="202" spans="2:233" x14ac:dyDescent="0.2">
      <c r="B202" s="8">
        <v>44081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2"/>
      <c r="AC202" s="12"/>
      <c r="AD202" s="12"/>
      <c r="AE202" s="11"/>
      <c r="AF202" s="11"/>
      <c r="AG202" s="11"/>
      <c r="AH202" s="11"/>
      <c r="AI202" s="11"/>
      <c r="AJ202" s="11"/>
      <c r="AK202" s="11"/>
      <c r="AP202" s="12"/>
      <c r="AQ202" s="12"/>
      <c r="AR202" s="12"/>
      <c r="AS202" s="11"/>
      <c r="AT202" s="11"/>
      <c r="AU202" s="11"/>
      <c r="AV202" s="11"/>
      <c r="AW202" s="11"/>
      <c r="AX202" s="11"/>
      <c r="AY202" s="11"/>
      <c r="BD202" s="12"/>
      <c r="BE202" s="12"/>
      <c r="BF202" s="12"/>
      <c r="BG202" s="11"/>
      <c r="BH202" s="11"/>
      <c r="BI202" s="11"/>
      <c r="BJ202" s="11"/>
      <c r="BK202" s="11"/>
      <c r="BL202" s="11"/>
      <c r="BM202" s="11"/>
      <c r="BR202" s="12"/>
      <c r="BS202" s="12"/>
      <c r="BT202" s="12"/>
      <c r="BU202" s="11"/>
      <c r="BV202" s="11"/>
      <c r="BW202" s="11"/>
      <c r="BX202" s="11"/>
      <c r="BY202" s="11"/>
      <c r="BZ202" s="11"/>
      <c r="CA202" s="11"/>
      <c r="CF202" s="12"/>
      <c r="CG202" s="12"/>
      <c r="CH202" s="12"/>
      <c r="CI202" s="11"/>
      <c r="CJ202" s="11"/>
      <c r="CK202" s="11"/>
      <c r="CL202" s="11"/>
      <c r="CM202" s="11"/>
      <c r="CN202" s="11"/>
      <c r="CO202" s="11"/>
      <c r="CT202" s="12"/>
      <c r="CU202" s="12"/>
      <c r="CV202" s="12"/>
      <c r="CW202" s="11"/>
      <c r="CX202" s="11"/>
      <c r="CY202" s="11"/>
      <c r="CZ202" s="11"/>
      <c r="DA202" s="11"/>
      <c r="DB202" s="11"/>
      <c r="DC202" s="11"/>
      <c r="DH202" s="12"/>
      <c r="DI202" s="12"/>
      <c r="DJ202" s="12"/>
      <c r="DK202" s="11"/>
      <c r="DL202" s="11"/>
      <c r="DM202" s="11"/>
      <c r="DN202" s="11"/>
      <c r="DO202" s="11"/>
      <c r="DP202" s="11"/>
      <c r="DQ202" s="11"/>
      <c r="DV202" s="12"/>
      <c r="DW202" s="12"/>
      <c r="DX202" s="12"/>
      <c r="DY202" s="11"/>
      <c r="DZ202" s="11"/>
      <c r="EA202" s="11"/>
      <c r="EB202" s="11"/>
      <c r="EC202" s="11"/>
      <c r="ED202" s="11"/>
      <c r="EE202" s="11"/>
      <c r="EJ202" s="12"/>
      <c r="EK202" s="12"/>
      <c r="EL202" s="12"/>
      <c r="EM202" s="11"/>
      <c r="EN202" s="11"/>
      <c r="EO202" s="11"/>
      <c r="EP202" s="11"/>
      <c r="EQ202" s="11"/>
      <c r="ER202" s="11"/>
      <c r="ES202" s="11"/>
      <c r="EX202" s="12"/>
      <c r="EY202" s="12"/>
      <c r="EZ202" s="12"/>
      <c r="FA202" s="11"/>
      <c r="FB202" s="11"/>
      <c r="FC202" s="11"/>
      <c r="FD202" s="11"/>
      <c r="FE202" s="11"/>
      <c r="FF202" s="11"/>
      <c r="FG202" s="11"/>
      <c r="FL202" s="12"/>
      <c r="FM202" s="12"/>
      <c r="FN202" s="12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N202" s="12"/>
      <c r="GO202" s="12"/>
      <c r="GP202" s="12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I202" s="12"/>
      <c r="HJ202" s="12"/>
      <c r="HK202" s="12"/>
      <c r="HL202" s="11"/>
      <c r="HM202" s="11"/>
      <c r="HN202" s="11"/>
      <c r="HO202" s="11"/>
      <c r="HP202" s="11"/>
      <c r="HQ202" s="11"/>
      <c r="HR202" s="11"/>
      <c r="HW202" s="12"/>
      <c r="HX202" s="12"/>
      <c r="HY202" s="12"/>
    </row>
    <row r="203" spans="2:233" x14ac:dyDescent="0.2">
      <c r="B203" s="8">
        <v>44082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2"/>
      <c r="AC203" s="12"/>
      <c r="AD203" s="12"/>
      <c r="AE203" s="11"/>
      <c r="AF203" s="11"/>
      <c r="AG203" s="11"/>
      <c r="AH203" s="11"/>
      <c r="AI203" s="11"/>
      <c r="AJ203" s="11"/>
      <c r="AK203" s="11"/>
      <c r="AP203" s="12"/>
      <c r="AQ203" s="12"/>
      <c r="AR203" s="12"/>
      <c r="AS203" s="11"/>
      <c r="AT203" s="11"/>
      <c r="AU203" s="11"/>
      <c r="AV203" s="11"/>
      <c r="AW203" s="11"/>
      <c r="AX203" s="11"/>
      <c r="AY203" s="11"/>
      <c r="BD203" s="12"/>
      <c r="BE203" s="12"/>
      <c r="BF203" s="12"/>
      <c r="BG203" s="11"/>
      <c r="BH203" s="11"/>
      <c r="BI203" s="11"/>
      <c r="BJ203" s="11"/>
      <c r="BK203" s="11"/>
      <c r="BL203" s="11"/>
      <c r="BM203" s="11"/>
      <c r="BR203" s="12"/>
      <c r="BS203" s="12"/>
      <c r="BT203" s="12"/>
      <c r="BU203" s="11"/>
      <c r="BV203" s="11"/>
      <c r="BW203" s="11"/>
      <c r="BX203" s="11"/>
      <c r="BY203" s="11"/>
      <c r="BZ203" s="11"/>
      <c r="CA203" s="11"/>
      <c r="CF203" s="12"/>
      <c r="CG203" s="12"/>
      <c r="CH203" s="12"/>
      <c r="CI203" s="11"/>
      <c r="CJ203" s="11"/>
      <c r="CK203" s="11"/>
      <c r="CL203" s="11"/>
      <c r="CM203" s="11"/>
      <c r="CN203" s="11"/>
      <c r="CO203" s="11"/>
      <c r="CT203" s="12"/>
      <c r="CU203" s="12"/>
      <c r="CV203" s="12"/>
      <c r="CW203" s="11"/>
      <c r="CX203" s="11"/>
      <c r="CY203" s="11"/>
      <c r="CZ203" s="11"/>
      <c r="DA203" s="11"/>
      <c r="DB203" s="11"/>
      <c r="DC203" s="11"/>
      <c r="DH203" s="12"/>
      <c r="DI203" s="12"/>
      <c r="DJ203" s="12"/>
      <c r="DK203" s="11"/>
      <c r="DL203" s="11"/>
      <c r="DM203" s="11"/>
      <c r="DN203" s="11"/>
      <c r="DO203" s="11"/>
      <c r="DP203" s="11"/>
      <c r="DQ203" s="11"/>
      <c r="DV203" s="12"/>
      <c r="DW203" s="12"/>
      <c r="DX203" s="12"/>
      <c r="DY203" s="11"/>
      <c r="DZ203" s="11"/>
      <c r="EA203" s="11"/>
      <c r="EB203" s="11"/>
      <c r="EC203" s="11"/>
      <c r="ED203" s="11"/>
      <c r="EE203" s="11"/>
      <c r="EJ203" s="12"/>
      <c r="EK203" s="12"/>
      <c r="EL203" s="12"/>
      <c r="EM203" s="11"/>
      <c r="EN203" s="11"/>
      <c r="EO203" s="11"/>
      <c r="EP203" s="11"/>
      <c r="EQ203" s="11"/>
      <c r="ER203" s="11"/>
      <c r="ES203" s="11"/>
      <c r="EX203" s="12"/>
      <c r="EY203" s="12"/>
      <c r="EZ203" s="12"/>
      <c r="FA203" s="11"/>
      <c r="FB203" s="11"/>
      <c r="FC203" s="11"/>
      <c r="FD203" s="11"/>
      <c r="FE203" s="11"/>
      <c r="FF203" s="11"/>
      <c r="FG203" s="11"/>
      <c r="FL203" s="12"/>
      <c r="FM203" s="12"/>
      <c r="FN203" s="12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N203" s="12"/>
      <c r="GO203" s="12"/>
      <c r="GP203" s="12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I203" s="12"/>
      <c r="HJ203" s="12"/>
      <c r="HK203" s="12"/>
      <c r="HL203" s="11"/>
      <c r="HM203" s="11"/>
      <c r="HN203" s="11"/>
      <c r="HO203" s="11"/>
      <c r="HP203" s="11"/>
      <c r="HQ203" s="11"/>
      <c r="HR203" s="11"/>
      <c r="HW203" s="12"/>
      <c r="HX203" s="12"/>
      <c r="HY203" s="12"/>
    </row>
    <row r="204" spans="2:233" x14ac:dyDescent="0.2">
      <c r="B204" s="8">
        <v>44083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2"/>
      <c r="AC204" s="12"/>
      <c r="AD204" s="12"/>
      <c r="AE204" s="11"/>
      <c r="AF204" s="11"/>
      <c r="AG204" s="11"/>
      <c r="AH204" s="11"/>
      <c r="AI204" s="11"/>
      <c r="AJ204" s="11"/>
      <c r="AK204" s="11"/>
      <c r="AP204" s="12"/>
      <c r="AQ204" s="12"/>
      <c r="AR204" s="12"/>
      <c r="AS204" s="11"/>
      <c r="AT204" s="11"/>
      <c r="AU204" s="11"/>
      <c r="AV204" s="11"/>
      <c r="AW204" s="11"/>
      <c r="AX204" s="11"/>
      <c r="AY204" s="11"/>
      <c r="BD204" s="12"/>
      <c r="BE204" s="12"/>
      <c r="BF204" s="12"/>
      <c r="BG204" s="11"/>
      <c r="BH204" s="11"/>
      <c r="BI204" s="11"/>
      <c r="BJ204" s="11"/>
      <c r="BK204" s="11"/>
      <c r="BL204" s="11"/>
      <c r="BM204" s="11"/>
      <c r="BR204" s="12"/>
      <c r="BS204" s="12"/>
      <c r="BT204" s="12"/>
      <c r="BU204" s="11"/>
      <c r="BV204" s="11"/>
      <c r="BW204" s="11"/>
      <c r="BX204" s="11"/>
      <c r="BY204" s="11"/>
      <c r="BZ204" s="11"/>
      <c r="CA204" s="11"/>
      <c r="CF204" s="12"/>
      <c r="CG204" s="12"/>
      <c r="CH204" s="12"/>
      <c r="CI204" s="11"/>
      <c r="CJ204" s="11"/>
      <c r="CK204" s="11"/>
      <c r="CL204" s="11"/>
      <c r="CM204" s="11"/>
      <c r="CN204" s="11"/>
      <c r="CO204" s="11"/>
      <c r="CT204" s="12"/>
      <c r="CU204" s="12"/>
      <c r="CV204" s="12"/>
      <c r="CW204" s="11"/>
      <c r="CX204" s="11"/>
      <c r="CY204" s="11"/>
      <c r="CZ204" s="11"/>
      <c r="DA204" s="11"/>
      <c r="DB204" s="11"/>
      <c r="DC204" s="11"/>
      <c r="DH204" s="12"/>
      <c r="DI204" s="12"/>
      <c r="DJ204" s="12"/>
      <c r="DK204" s="11"/>
      <c r="DL204" s="11"/>
      <c r="DM204" s="11"/>
      <c r="DN204" s="11"/>
      <c r="DO204" s="11"/>
      <c r="DP204" s="11"/>
      <c r="DQ204" s="11"/>
      <c r="DV204" s="12"/>
      <c r="DW204" s="12"/>
      <c r="DX204" s="12"/>
      <c r="DY204" s="11"/>
      <c r="DZ204" s="11"/>
      <c r="EA204" s="11"/>
      <c r="EB204" s="11"/>
      <c r="EC204" s="11"/>
      <c r="ED204" s="11"/>
      <c r="EE204" s="11"/>
      <c r="EJ204" s="12"/>
      <c r="EK204" s="12"/>
      <c r="EL204" s="12"/>
      <c r="EM204" s="11"/>
      <c r="EN204" s="11"/>
      <c r="EO204" s="11"/>
      <c r="EP204" s="11"/>
      <c r="EQ204" s="11"/>
      <c r="ER204" s="11"/>
      <c r="ES204" s="11"/>
      <c r="EX204" s="12"/>
      <c r="EY204" s="12"/>
      <c r="EZ204" s="12"/>
      <c r="FA204" s="11"/>
      <c r="FB204" s="11"/>
      <c r="FC204" s="11"/>
      <c r="FD204" s="11"/>
      <c r="FE204" s="11"/>
      <c r="FF204" s="11"/>
      <c r="FG204" s="11"/>
      <c r="FL204" s="12"/>
      <c r="FM204" s="12"/>
      <c r="FN204" s="12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N204" s="12"/>
      <c r="GO204" s="12"/>
      <c r="GP204" s="12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I204" s="12"/>
      <c r="HJ204" s="12"/>
      <c r="HK204" s="12"/>
      <c r="HL204" s="11"/>
      <c r="HM204" s="11"/>
      <c r="HN204" s="11"/>
      <c r="HO204" s="11"/>
      <c r="HP204" s="11"/>
      <c r="HQ204" s="11"/>
      <c r="HR204" s="11"/>
      <c r="HW204" s="12"/>
      <c r="HX204" s="12"/>
      <c r="HY204" s="12"/>
    </row>
    <row r="205" spans="2:233" x14ac:dyDescent="0.2">
      <c r="B205" s="8">
        <v>44084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2"/>
      <c r="AC205" s="12"/>
      <c r="AD205" s="12"/>
      <c r="AE205" s="11"/>
      <c r="AF205" s="11"/>
      <c r="AG205" s="11"/>
      <c r="AH205" s="11"/>
      <c r="AI205" s="11"/>
      <c r="AJ205" s="11"/>
      <c r="AK205" s="11"/>
      <c r="AP205" s="12"/>
      <c r="AQ205" s="12"/>
      <c r="AR205" s="12"/>
      <c r="AS205" s="11"/>
      <c r="AT205" s="11"/>
      <c r="AU205" s="11"/>
      <c r="AV205" s="11"/>
      <c r="AW205" s="11"/>
      <c r="AX205" s="11"/>
      <c r="AY205" s="11"/>
      <c r="BD205" s="12"/>
      <c r="BE205" s="12"/>
      <c r="BF205" s="12"/>
      <c r="BG205" s="11"/>
      <c r="BH205" s="11"/>
      <c r="BI205" s="11"/>
      <c r="BJ205" s="11"/>
      <c r="BK205" s="11"/>
      <c r="BL205" s="11"/>
      <c r="BM205" s="11"/>
      <c r="BR205" s="12"/>
      <c r="BS205" s="12"/>
      <c r="BT205" s="12"/>
      <c r="BU205" s="11"/>
      <c r="BV205" s="11"/>
      <c r="BW205" s="11"/>
      <c r="BX205" s="11"/>
      <c r="BY205" s="11"/>
      <c r="BZ205" s="11"/>
      <c r="CA205" s="11"/>
      <c r="CF205" s="12"/>
      <c r="CG205" s="12"/>
      <c r="CH205" s="12"/>
      <c r="CI205" s="11"/>
      <c r="CJ205" s="11"/>
      <c r="CK205" s="11"/>
      <c r="CL205" s="11"/>
      <c r="CM205" s="11"/>
      <c r="CN205" s="11"/>
      <c r="CO205" s="11"/>
      <c r="CT205" s="12"/>
      <c r="CU205" s="12"/>
      <c r="CV205" s="12"/>
      <c r="CW205" s="11"/>
      <c r="CX205" s="11"/>
      <c r="CY205" s="11"/>
      <c r="CZ205" s="11"/>
      <c r="DA205" s="11"/>
      <c r="DB205" s="11"/>
      <c r="DC205" s="11"/>
      <c r="DH205" s="12"/>
      <c r="DI205" s="12"/>
      <c r="DJ205" s="12"/>
      <c r="DK205" s="11"/>
      <c r="DL205" s="11"/>
      <c r="DM205" s="11"/>
      <c r="DN205" s="11"/>
      <c r="DO205" s="11"/>
      <c r="DP205" s="11"/>
      <c r="DQ205" s="11"/>
      <c r="DV205" s="12"/>
      <c r="DW205" s="12"/>
      <c r="DX205" s="12"/>
      <c r="DY205" s="11"/>
      <c r="DZ205" s="11"/>
      <c r="EA205" s="11"/>
      <c r="EB205" s="11"/>
      <c r="EC205" s="11"/>
      <c r="ED205" s="11"/>
      <c r="EE205" s="11"/>
      <c r="EJ205" s="12"/>
      <c r="EK205" s="12"/>
      <c r="EL205" s="12"/>
      <c r="EM205" s="11"/>
      <c r="EN205" s="11"/>
      <c r="EO205" s="11"/>
      <c r="EP205" s="11"/>
      <c r="EQ205" s="11"/>
      <c r="ER205" s="11"/>
      <c r="ES205" s="11"/>
      <c r="EX205" s="12"/>
      <c r="EY205" s="12"/>
      <c r="EZ205" s="12"/>
      <c r="FA205" s="11"/>
      <c r="FB205" s="11"/>
      <c r="FC205" s="11"/>
      <c r="FD205" s="11"/>
      <c r="FE205" s="11"/>
      <c r="FF205" s="11"/>
      <c r="FG205" s="11"/>
      <c r="FL205" s="12"/>
      <c r="FM205" s="12"/>
      <c r="FN205" s="12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N205" s="12"/>
      <c r="GO205" s="12"/>
      <c r="GP205" s="12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I205" s="12"/>
      <c r="HJ205" s="12"/>
      <c r="HK205" s="12"/>
      <c r="HL205" s="11"/>
      <c r="HM205" s="11"/>
      <c r="HN205" s="11"/>
      <c r="HO205" s="11"/>
      <c r="HP205" s="11"/>
      <c r="HQ205" s="11"/>
      <c r="HR205" s="11"/>
      <c r="HW205" s="12"/>
      <c r="HX205" s="12"/>
      <c r="HY205" s="12"/>
    </row>
    <row r="206" spans="2:233" x14ac:dyDescent="0.2">
      <c r="B206" s="8">
        <v>44085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2"/>
      <c r="AC206" s="12"/>
      <c r="AD206" s="12"/>
      <c r="AE206" s="11"/>
      <c r="AF206" s="11"/>
      <c r="AG206" s="11"/>
      <c r="AH206" s="11"/>
      <c r="AI206" s="11"/>
      <c r="AJ206" s="11"/>
      <c r="AK206" s="11"/>
      <c r="AP206" s="12"/>
      <c r="AQ206" s="12"/>
      <c r="AR206" s="12"/>
      <c r="AS206" s="11"/>
      <c r="AT206" s="11"/>
      <c r="AU206" s="11"/>
      <c r="AV206" s="11"/>
      <c r="AW206" s="11"/>
      <c r="AX206" s="11"/>
      <c r="AY206" s="11"/>
      <c r="BD206" s="12"/>
      <c r="BE206" s="12"/>
      <c r="BF206" s="12"/>
      <c r="BG206" s="11"/>
      <c r="BH206" s="11"/>
      <c r="BI206" s="11"/>
      <c r="BJ206" s="11"/>
      <c r="BK206" s="11"/>
      <c r="BL206" s="11"/>
      <c r="BM206" s="11"/>
      <c r="BR206" s="12"/>
      <c r="BS206" s="12"/>
      <c r="BT206" s="12"/>
      <c r="BU206" s="11"/>
      <c r="BV206" s="11"/>
      <c r="BW206" s="11"/>
      <c r="BX206" s="11"/>
      <c r="BY206" s="11"/>
      <c r="BZ206" s="11"/>
      <c r="CA206" s="11"/>
      <c r="CF206" s="12"/>
      <c r="CG206" s="12"/>
      <c r="CH206" s="12"/>
      <c r="CI206" s="11"/>
      <c r="CJ206" s="11"/>
      <c r="CK206" s="11"/>
      <c r="CL206" s="11"/>
      <c r="CM206" s="11"/>
      <c r="CN206" s="11"/>
      <c r="CO206" s="11"/>
      <c r="CT206" s="12"/>
      <c r="CU206" s="12"/>
      <c r="CV206" s="12"/>
      <c r="CW206" s="11"/>
      <c r="CX206" s="11"/>
      <c r="CY206" s="11"/>
      <c r="CZ206" s="11"/>
      <c r="DA206" s="11"/>
      <c r="DB206" s="11"/>
      <c r="DC206" s="11"/>
      <c r="DH206" s="12"/>
      <c r="DI206" s="12"/>
      <c r="DJ206" s="12"/>
      <c r="DK206" s="11"/>
      <c r="DL206" s="11"/>
      <c r="DM206" s="11"/>
      <c r="DN206" s="11"/>
      <c r="DO206" s="11"/>
      <c r="DP206" s="11"/>
      <c r="DQ206" s="11"/>
      <c r="DV206" s="12"/>
      <c r="DW206" s="12"/>
      <c r="DX206" s="12"/>
      <c r="DY206" s="11"/>
      <c r="DZ206" s="11"/>
      <c r="EA206" s="11"/>
      <c r="EB206" s="11"/>
      <c r="EC206" s="11"/>
      <c r="ED206" s="11"/>
      <c r="EE206" s="11"/>
      <c r="EJ206" s="12"/>
      <c r="EK206" s="12"/>
      <c r="EL206" s="12"/>
      <c r="EM206" s="11"/>
      <c r="EN206" s="11"/>
      <c r="EO206" s="11"/>
      <c r="EP206" s="11"/>
      <c r="EQ206" s="11"/>
      <c r="ER206" s="11"/>
      <c r="ES206" s="11"/>
      <c r="EX206" s="12"/>
      <c r="EY206" s="12"/>
      <c r="EZ206" s="12"/>
      <c r="FA206" s="11"/>
      <c r="FB206" s="11"/>
      <c r="FC206" s="11"/>
      <c r="FD206" s="11"/>
      <c r="FE206" s="11"/>
      <c r="FF206" s="11"/>
      <c r="FG206" s="11"/>
      <c r="FL206" s="12"/>
      <c r="FM206" s="12"/>
      <c r="FN206" s="12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N206" s="12"/>
      <c r="GO206" s="12"/>
      <c r="GP206" s="12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I206" s="12"/>
      <c r="HJ206" s="12"/>
      <c r="HK206" s="12"/>
      <c r="HL206" s="11"/>
      <c r="HM206" s="11"/>
      <c r="HN206" s="11"/>
      <c r="HO206" s="11"/>
      <c r="HP206" s="11"/>
      <c r="HQ206" s="11"/>
      <c r="HR206" s="11"/>
      <c r="HW206" s="12"/>
      <c r="HX206" s="12"/>
      <c r="HY206" s="12"/>
    </row>
    <row r="207" spans="2:233" x14ac:dyDescent="0.2">
      <c r="B207" s="8">
        <v>44086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2"/>
      <c r="AC207" s="12"/>
      <c r="AD207" s="12"/>
      <c r="AE207" s="11"/>
      <c r="AF207" s="11"/>
      <c r="AG207" s="11"/>
      <c r="AH207" s="11"/>
      <c r="AI207" s="11"/>
      <c r="AJ207" s="11"/>
      <c r="AK207" s="11"/>
      <c r="AP207" s="12"/>
      <c r="AQ207" s="12"/>
      <c r="AR207" s="12"/>
      <c r="AS207" s="11"/>
      <c r="AT207" s="11"/>
      <c r="AU207" s="11"/>
      <c r="AV207" s="11"/>
      <c r="AW207" s="11"/>
      <c r="AX207" s="11"/>
      <c r="AY207" s="11"/>
      <c r="BD207" s="12"/>
      <c r="BE207" s="12"/>
      <c r="BF207" s="12"/>
      <c r="BG207" s="11"/>
      <c r="BH207" s="11"/>
      <c r="BI207" s="11"/>
      <c r="BJ207" s="11"/>
      <c r="BK207" s="11"/>
      <c r="BL207" s="11"/>
      <c r="BM207" s="11"/>
      <c r="BR207" s="12"/>
      <c r="BS207" s="12"/>
      <c r="BT207" s="12"/>
      <c r="BU207" s="11"/>
      <c r="BV207" s="11"/>
      <c r="BW207" s="11"/>
      <c r="BX207" s="11"/>
      <c r="BY207" s="11"/>
      <c r="BZ207" s="11"/>
      <c r="CA207" s="11"/>
      <c r="CF207" s="12"/>
      <c r="CG207" s="12"/>
      <c r="CH207" s="12"/>
      <c r="CI207" s="11"/>
      <c r="CJ207" s="11"/>
      <c r="CK207" s="11"/>
      <c r="CL207" s="11"/>
      <c r="CM207" s="11"/>
      <c r="CN207" s="11"/>
      <c r="CO207" s="11"/>
      <c r="CT207" s="12"/>
      <c r="CU207" s="12"/>
      <c r="CV207" s="12"/>
      <c r="CW207" s="11"/>
      <c r="CX207" s="11"/>
      <c r="CY207" s="11"/>
      <c r="CZ207" s="11"/>
      <c r="DA207" s="11"/>
      <c r="DB207" s="11"/>
      <c r="DC207" s="11"/>
      <c r="DH207" s="12"/>
      <c r="DI207" s="12"/>
      <c r="DJ207" s="12"/>
      <c r="DK207" s="11"/>
      <c r="DL207" s="11"/>
      <c r="DM207" s="11"/>
      <c r="DN207" s="11"/>
      <c r="DO207" s="11"/>
      <c r="DP207" s="11"/>
      <c r="DQ207" s="11"/>
      <c r="DV207" s="12"/>
      <c r="DW207" s="12"/>
      <c r="DX207" s="12"/>
      <c r="DY207" s="11"/>
      <c r="DZ207" s="11"/>
      <c r="EA207" s="11"/>
      <c r="EB207" s="11"/>
      <c r="EC207" s="11"/>
      <c r="ED207" s="11"/>
      <c r="EE207" s="11"/>
      <c r="EJ207" s="12"/>
      <c r="EK207" s="12"/>
      <c r="EL207" s="12"/>
      <c r="EM207" s="11"/>
      <c r="EN207" s="11"/>
      <c r="EO207" s="11"/>
      <c r="EP207" s="11"/>
      <c r="EQ207" s="11"/>
      <c r="ER207" s="11"/>
      <c r="ES207" s="11"/>
      <c r="EX207" s="12"/>
      <c r="EY207" s="12"/>
      <c r="EZ207" s="12"/>
      <c r="FA207" s="11"/>
      <c r="FB207" s="11"/>
      <c r="FC207" s="11"/>
      <c r="FD207" s="11"/>
      <c r="FE207" s="11"/>
      <c r="FF207" s="11"/>
      <c r="FG207" s="11"/>
      <c r="FL207" s="12"/>
      <c r="FM207" s="12"/>
      <c r="FN207" s="12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N207" s="12"/>
      <c r="GO207" s="12"/>
      <c r="GP207" s="12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I207" s="12"/>
      <c r="HJ207" s="12"/>
      <c r="HK207" s="12"/>
      <c r="HL207" s="11"/>
      <c r="HM207" s="11"/>
      <c r="HN207" s="11"/>
      <c r="HO207" s="11"/>
      <c r="HP207" s="11"/>
      <c r="HQ207" s="11"/>
      <c r="HR207" s="11"/>
      <c r="HW207" s="12"/>
      <c r="HX207" s="12"/>
      <c r="HY207" s="12"/>
    </row>
    <row r="208" spans="2:233" x14ac:dyDescent="0.2">
      <c r="B208" s="8">
        <v>44087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2"/>
      <c r="AC208" s="12"/>
      <c r="AD208" s="12"/>
      <c r="AE208" s="11"/>
      <c r="AF208" s="11"/>
      <c r="AG208" s="11"/>
      <c r="AH208" s="11"/>
      <c r="AI208" s="11"/>
      <c r="AJ208" s="11"/>
      <c r="AK208" s="11"/>
      <c r="AP208" s="12"/>
      <c r="AQ208" s="12"/>
      <c r="AR208" s="12"/>
      <c r="AS208" s="11"/>
      <c r="AT208" s="11"/>
      <c r="AU208" s="11"/>
      <c r="AV208" s="11"/>
      <c r="AW208" s="11"/>
      <c r="AX208" s="11"/>
      <c r="AY208" s="11"/>
      <c r="BD208" s="12"/>
      <c r="BE208" s="12"/>
      <c r="BF208" s="12"/>
      <c r="BG208" s="11"/>
      <c r="BH208" s="11"/>
      <c r="BI208" s="11"/>
      <c r="BJ208" s="11"/>
      <c r="BK208" s="11"/>
      <c r="BL208" s="11"/>
      <c r="BM208" s="11"/>
      <c r="BR208" s="12"/>
      <c r="BS208" s="12"/>
      <c r="BT208" s="12"/>
      <c r="BU208" s="11"/>
      <c r="BV208" s="11"/>
      <c r="BW208" s="11"/>
      <c r="BX208" s="11"/>
      <c r="BY208" s="11"/>
      <c r="BZ208" s="11"/>
      <c r="CA208" s="11"/>
      <c r="CF208" s="12"/>
      <c r="CG208" s="12"/>
      <c r="CH208" s="12"/>
      <c r="CI208" s="11"/>
      <c r="CJ208" s="11"/>
      <c r="CK208" s="11"/>
      <c r="CL208" s="11"/>
      <c r="CM208" s="11"/>
      <c r="CN208" s="11"/>
      <c r="CO208" s="11"/>
      <c r="CT208" s="12"/>
      <c r="CU208" s="12"/>
      <c r="CV208" s="12"/>
      <c r="CW208" s="11"/>
      <c r="CX208" s="11"/>
      <c r="CY208" s="11"/>
      <c r="CZ208" s="11"/>
      <c r="DA208" s="11"/>
      <c r="DB208" s="11"/>
      <c r="DC208" s="11"/>
      <c r="DH208" s="12"/>
      <c r="DI208" s="12"/>
      <c r="DJ208" s="12"/>
      <c r="DK208" s="11"/>
      <c r="DL208" s="11"/>
      <c r="DM208" s="11"/>
      <c r="DN208" s="11"/>
      <c r="DO208" s="11"/>
      <c r="DP208" s="11"/>
      <c r="DQ208" s="11"/>
      <c r="DV208" s="12"/>
      <c r="DW208" s="12"/>
      <c r="DX208" s="12"/>
      <c r="DY208" s="11"/>
      <c r="DZ208" s="11"/>
      <c r="EA208" s="11"/>
      <c r="EB208" s="11"/>
      <c r="EC208" s="11"/>
      <c r="ED208" s="11"/>
      <c r="EE208" s="11"/>
      <c r="EJ208" s="12"/>
      <c r="EK208" s="12"/>
      <c r="EL208" s="12"/>
      <c r="EM208" s="11"/>
      <c r="EN208" s="11"/>
      <c r="EO208" s="11"/>
      <c r="EP208" s="11"/>
      <c r="EQ208" s="11"/>
      <c r="ER208" s="11"/>
      <c r="ES208" s="11"/>
      <c r="EX208" s="12"/>
      <c r="EY208" s="12"/>
      <c r="EZ208" s="12"/>
      <c r="FA208" s="11"/>
      <c r="FB208" s="11"/>
      <c r="FC208" s="11"/>
      <c r="FD208" s="11"/>
      <c r="FE208" s="11"/>
      <c r="FF208" s="11"/>
      <c r="FG208" s="11"/>
      <c r="FL208" s="12"/>
      <c r="FM208" s="12"/>
      <c r="FN208" s="12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N208" s="12"/>
      <c r="GO208" s="12"/>
      <c r="GP208" s="12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I208" s="12"/>
      <c r="HJ208" s="12"/>
      <c r="HK208" s="12"/>
      <c r="HL208" s="11"/>
      <c r="HM208" s="11"/>
      <c r="HN208" s="11"/>
      <c r="HO208" s="11"/>
      <c r="HP208" s="11"/>
      <c r="HQ208" s="11"/>
      <c r="HR208" s="11"/>
      <c r="HW208" s="12"/>
      <c r="HX208" s="12"/>
      <c r="HY208" s="12"/>
    </row>
    <row r="209" spans="2:233" x14ac:dyDescent="0.2">
      <c r="B209" s="8">
        <v>44088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2"/>
      <c r="AC209" s="12"/>
      <c r="AD209" s="12"/>
      <c r="AE209" s="11"/>
      <c r="AF209" s="11"/>
      <c r="AG209" s="11"/>
      <c r="AH209" s="11"/>
      <c r="AI209" s="11"/>
      <c r="AJ209" s="11"/>
      <c r="AK209" s="11"/>
      <c r="AP209" s="12"/>
      <c r="AQ209" s="12"/>
      <c r="AR209" s="12"/>
      <c r="AS209" s="11"/>
      <c r="AT209" s="11"/>
      <c r="AU209" s="11"/>
      <c r="AV209" s="11"/>
      <c r="AW209" s="11"/>
      <c r="AX209" s="11"/>
      <c r="AY209" s="11"/>
      <c r="BD209" s="12"/>
      <c r="BE209" s="12"/>
      <c r="BF209" s="12"/>
      <c r="BG209" s="11"/>
      <c r="BH209" s="11"/>
      <c r="BI209" s="11"/>
      <c r="BJ209" s="11"/>
      <c r="BK209" s="11"/>
      <c r="BL209" s="11"/>
      <c r="BM209" s="11"/>
      <c r="BR209" s="12"/>
      <c r="BS209" s="12"/>
      <c r="BT209" s="12"/>
      <c r="BU209" s="11"/>
      <c r="BV209" s="11"/>
      <c r="BW209" s="11"/>
      <c r="BX209" s="11"/>
      <c r="BY209" s="11"/>
      <c r="BZ209" s="11"/>
      <c r="CA209" s="11"/>
      <c r="CF209" s="12"/>
      <c r="CG209" s="12"/>
      <c r="CH209" s="12"/>
      <c r="CI209" s="11"/>
      <c r="CJ209" s="11"/>
      <c r="CK209" s="11"/>
      <c r="CL209" s="11"/>
      <c r="CM209" s="11"/>
      <c r="CN209" s="11"/>
      <c r="CO209" s="11"/>
      <c r="CT209" s="12"/>
      <c r="CU209" s="12"/>
      <c r="CV209" s="12"/>
      <c r="CW209" s="11"/>
      <c r="CX209" s="11"/>
      <c r="CY209" s="11"/>
      <c r="CZ209" s="11"/>
      <c r="DA209" s="11"/>
      <c r="DB209" s="11"/>
      <c r="DC209" s="11"/>
      <c r="DH209" s="12"/>
      <c r="DI209" s="12"/>
      <c r="DJ209" s="12"/>
      <c r="DK209" s="11"/>
      <c r="DL209" s="11"/>
      <c r="DM209" s="11"/>
      <c r="DN209" s="11"/>
      <c r="DO209" s="11"/>
      <c r="DP209" s="11"/>
      <c r="DQ209" s="11"/>
      <c r="DV209" s="12"/>
      <c r="DW209" s="12"/>
      <c r="DX209" s="12"/>
      <c r="DY209" s="11"/>
      <c r="DZ209" s="11"/>
      <c r="EA209" s="11"/>
      <c r="EB209" s="11"/>
      <c r="EC209" s="11"/>
      <c r="ED209" s="11"/>
      <c r="EE209" s="11"/>
      <c r="EJ209" s="12"/>
      <c r="EK209" s="12"/>
      <c r="EL209" s="12"/>
      <c r="EM209" s="11"/>
      <c r="EN209" s="11"/>
      <c r="EO209" s="11"/>
      <c r="EP209" s="11"/>
      <c r="EQ209" s="11"/>
      <c r="ER209" s="11"/>
      <c r="ES209" s="11"/>
      <c r="EX209" s="12"/>
      <c r="EY209" s="12"/>
      <c r="EZ209" s="12"/>
      <c r="FA209" s="11"/>
      <c r="FB209" s="11"/>
      <c r="FC209" s="11"/>
      <c r="FD209" s="11"/>
      <c r="FE209" s="11"/>
      <c r="FF209" s="11"/>
      <c r="FG209" s="11"/>
      <c r="FL209" s="12"/>
      <c r="FM209" s="12"/>
      <c r="FN209" s="12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N209" s="12"/>
      <c r="GO209" s="12"/>
      <c r="GP209" s="12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I209" s="12"/>
      <c r="HJ209" s="12"/>
      <c r="HK209" s="12"/>
      <c r="HL209" s="11"/>
      <c r="HM209" s="11"/>
      <c r="HN209" s="11"/>
      <c r="HO209" s="11"/>
      <c r="HP209" s="11"/>
      <c r="HQ209" s="11"/>
      <c r="HR209" s="11"/>
      <c r="HW209" s="12"/>
      <c r="HX209" s="12"/>
      <c r="HY209" s="12"/>
    </row>
    <row r="210" spans="2:233" x14ac:dyDescent="0.2">
      <c r="B210" s="8">
        <v>44089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P210" s="12"/>
      <c r="AQ210" s="12"/>
      <c r="AR210" s="12"/>
      <c r="AS210" s="11"/>
      <c r="AT210" s="11"/>
      <c r="AU210" s="11"/>
      <c r="AV210" s="11"/>
      <c r="AW210" s="11"/>
      <c r="AX210" s="11"/>
      <c r="AY210" s="11"/>
      <c r="BD210" s="12"/>
      <c r="BE210" s="12"/>
      <c r="BF210" s="12"/>
      <c r="BG210" s="11"/>
      <c r="BH210" s="11"/>
      <c r="BI210" s="11"/>
      <c r="BJ210" s="11"/>
      <c r="BK210" s="11"/>
      <c r="BL210" s="11"/>
      <c r="BM210" s="11"/>
      <c r="BR210" s="12"/>
      <c r="BS210" s="12"/>
      <c r="BT210" s="12"/>
      <c r="BU210" s="11"/>
      <c r="BV210" s="11"/>
      <c r="BW210" s="11"/>
      <c r="BX210" s="11"/>
      <c r="BY210" s="11"/>
      <c r="BZ210" s="11"/>
      <c r="CA210" s="11"/>
      <c r="CF210" s="12"/>
      <c r="CG210" s="12"/>
      <c r="CH210" s="12"/>
      <c r="CI210" s="11"/>
      <c r="CJ210" s="11"/>
      <c r="CK210" s="11"/>
      <c r="CL210" s="11"/>
      <c r="CM210" s="11"/>
      <c r="CN210" s="11"/>
      <c r="CO210" s="11"/>
      <c r="CT210" s="12"/>
      <c r="CU210" s="12"/>
      <c r="CV210" s="12"/>
      <c r="CW210" s="11"/>
      <c r="CX210" s="11"/>
      <c r="CY210" s="11"/>
      <c r="CZ210" s="11"/>
      <c r="DA210" s="11"/>
      <c r="DB210" s="11"/>
      <c r="DC210" s="11"/>
      <c r="DH210" s="12"/>
      <c r="DI210" s="12"/>
      <c r="DJ210" s="12"/>
      <c r="DK210" s="11"/>
      <c r="DL210" s="11"/>
      <c r="DM210" s="11"/>
      <c r="DN210" s="11"/>
      <c r="DO210" s="11"/>
      <c r="DP210" s="11"/>
      <c r="DQ210" s="11"/>
      <c r="DV210" s="12"/>
      <c r="DW210" s="12"/>
      <c r="DX210" s="12"/>
      <c r="DY210" s="11"/>
      <c r="DZ210" s="11"/>
      <c r="EA210" s="11"/>
      <c r="EB210" s="11"/>
      <c r="EC210" s="11"/>
      <c r="ED210" s="11"/>
      <c r="EE210" s="11"/>
      <c r="EJ210" s="12"/>
      <c r="EK210" s="12"/>
      <c r="EL210" s="12"/>
      <c r="EM210" s="11"/>
      <c r="EN210" s="11"/>
      <c r="EO210" s="11"/>
      <c r="EP210" s="11"/>
      <c r="EQ210" s="11"/>
      <c r="ER210" s="11"/>
      <c r="ES210" s="11"/>
      <c r="EX210" s="12"/>
      <c r="EY210" s="12"/>
      <c r="EZ210" s="12"/>
      <c r="FA210" s="11"/>
      <c r="FB210" s="11"/>
      <c r="FC210" s="11"/>
      <c r="FD210" s="11"/>
      <c r="FE210" s="11"/>
      <c r="FF210" s="11"/>
      <c r="FG210" s="11"/>
      <c r="FL210" s="12"/>
      <c r="FM210" s="12"/>
      <c r="FN210" s="12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N210" s="12"/>
      <c r="GO210" s="12"/>
      <c r="GP210" s="12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I210" s="12"/>
      <c r="HJ210" s="12"/>
      <c r="HK210" s="12"/>
      <c r="HL210" s="11"/>
      <c r="HM210" s="11"/>
      <c r="HN210" s="11"/>
      <c r="HO210" s="11"/>
      <c r="HP210" s="11"/>
      <c r="HQ210" s="11"/>
      <c r="HR210" s="11"/>
      <c r="HW210" s="12"/>
      <c r="HX210" s="12"/>
      <c r="HY210" s="12"/>
    </row>
    <row r="211" spans="2:233" x14ac:dyDescent="0.2">
      <c r="B211" s="8">
        <v>44090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2"/>
      <c r="AC211" s="12"/>
      <c r="AD211" s="12"/>
      <c r="AE211" s="11"/>
      <c r="AF211" s="11"/>
      <c r="AG211" s="11"/>
      <c r="AH211" s="11"/>
      <c r="AI211" s="11"/>
      <c r="AJ211" s="11"/>
      <c r="AK211" s="11"/>
      <c r="AP211" s="12"/>
      <c r="AQ211" s="12"/>
      <c r="AR211" s="12"/>
      <c r="AS211" s="11"/>
      <c r="AT211" s="11"/>
      <c r="AU211" s="11"/>
      <c r="AV211" s="11"/>
      <c r="AW211" s="11"/>
      <c r="AX211" s="11"/>
      <c r="AY211" s="11"/>
      <c r="BD211" s="12"/>
      <c r="BE211" s="12"/>
      <c r="BF211" s="12"/>
      <c r="BG211" s="11"/>
      <c r="BH211" s="11"/>
      <c r="BI211" s="11"/>
      <c r="BJ211" s="11"/>
      <c r="BK211" s="11"/>
      <c r="BL211" s="11"/>
      <c r="BM211" s="11"/>
      <c r="BR211" s="12"/>
      <c r="BS211" s="12"/>
      <c r="BT211" s="12"/>
      <c r="BU211" s="11"/>
      <c r="BV211" s="11"/>
      <c r="BW211" s="11"/>
      <c r="BX211" s="11"/>
      <c r="BY211" s="11"/>
      <c r="BZ211" s="11"/>
      <c r="CA211" s="11"/>
      <c r="CF211" s="12"/>
      <c r="CG211" s="12"/>
      <c r="CH211" s="12"/>
      <c r="CI211" s="11"/>
      <c r="CJ211" s="11"/>
      <c r="CK211" s="11"/>
      <c r="CL211" s="11"/>
      <c r="CM211" s="11"/>
      <c r="CN211" s="11"/>
      <c r="CO211" s="11"/>
      <c r="CT211" s="12"/>
      <c r="CU211" s="12"/>
      <c r="CV211" s="12"/>
      <c r="CW211" s="11"/>
      <c r="CX211" s="11"/>
      <c r="CY211" s="11"/>
      <c r="CZ211" s="11"/>
      <c r="DA211" s="11"/>
      <c r="DB211" s="11"/>
      <c r="DC211" s="11"/>
      <c r="DH211" s="12"/>
      <c r="DI211" s="12"/>
      <c r="DJ211" s="12"/>
      <c r="DK211" s="11"/>
      <c r="DL211" s="11"/>
      <c r="DM211" s="11"/>
      <c r="DN211" s="11"/>
      <c r="DO211" s="11"/>
      <c r="DP211" s="11"/>
      <c r="DQ211" s="11"/>
      <c r="DV211" s="12"/>
      <c r="DW211" s="12"/>
      <c r="DX211" s="12"/>
      <c r="DY211" s="11"/>
      <c r="DZ211" s="11"/>
      <c r="EA211" s="11"/>
      <c r="EB211" s="11"/>
      <c r="EC211" s="11"/>
      <c r="ED211" s="11"/>
      <c r="EE211" s="11"/>
      <c r="EJ211" s="12"/>
      <c r="EK211" s="12"/>
      <c r="EL211" s="12"/>
      <c r="EM211" s="11"/>
      <c r="EN211" s="11"/>
      <c r="EO211" s="11"/>
      <c r="EP211" s="11"/>
      <c r="EQ211" s="11"/>
      <c r="ER211" s="11"/>
      <c r="ES211" s="11"/>
      <c r="EX211" s="12"/>
      <c r="EY211" s="12"/>
      <c r="EZ211" s="12"/>
      <c r="FA211" s="11"/>
      <c r="FB211" s="11"/>
      <c r="FC211" s="11"/>
      <c r="FD211" s="11"/>
      <c r="FE211" s="11"/>
      <c r="FF211" s="11"/>
      <c r="FG211" s="11"/>
      <c r="FL211" s="12"/>
      <c r="FM211" s="12"/>
      <c r="FN211" s="12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N211" s="12"/>
      <c r="GO211" s="12"/>
      <c r="GP211" s="12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I211" s="12"/>
      <c r="HJ211" s="12"/>
      <c r="HK211" s="12"/>
      <c r="HL211" s="11"/>
      <c r="HM211" s="11"/>
      <c r="HN211" s="11"/>
      <c r="HO211" s="11"/>
      <c r="HP211" s="11"/>
      <c r="HQ211" s="11"/>
      <c r="HR211" s="11"/>
      <c r="HW211" s="12"/>
      <c r="HX211" s="12"/>
      <c r="HY211" s="12"/>
    </row>
    <row r="212" spans="2:233" x14ac:dyDescent="0.2">
      <c r="B212" s="8">
        <v>44091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2"/>
      <c r="AC212" s="12"/>
      <c r="AD212" s="12"/>
      <c r="AE212" s="11"/>
      <c r="AF212" s="11"/>
      <c r="AG212" s="11"/>
      <c r="AH212" s="11"/>
      <c r="AI212" s="11"/>
      <c r="AJ212" s="11"/>
      <c r="AK212" s="11"/>
      <c r="AP212" s="12"/>
      <c r="AQ212" s="12"/>
      <c r="AR212" s="12"/>
      <c r="AS212" s="11"/>
      <c r="AT212" s="11"/>
      <c r="AU212" s="11"/>
      <c r="AV212" s="11"/>
      <c r="AW212" s="11"/>
      <c r="AX212" s="11"/>
      <c r="AY212" s="11"/>
      <c r="BD212" s="12"/>
      <c r="BE212" s="12"/>
      <c r="BF212" s="12"/>
      <c r="BG212" s="11"/>
      <c r="BH212" s="11"/>
      <c r="BI212" s="11"/>
      <c r="BJ212" s="11"/>
      <c r="BK212" s="11"/>
      <c r="BL212" s="11"/>
      <c r="BM212" s="11"/>
      <c r="BR212" s="12"/>
      <c r="BS212" s="12"/>
      <c r="BT212" s="12"/>
      <c r="BU212" s="11"/>
      <c r="BV212" s="11"/>
      <c r="BW212" s="11"/>
      <c r="BX212" s="11"/>
      <c r="BY212" s="11"/>
      <c r="BZ212" s="11"/>
      <c r="CA212" s="11"/>
      <c r="CF212" s="12"/>
      <c r="CG212" s="12"/>
      <c r="CH212" s="12"/>
      <c r="CI212" s="11"/>
      <c r="CJ212" s="11"/>
      <c r="CK212" s="11"/>
      <c r="CL212" s="11"/>
      <c r="CM212" s="11"/>
      <c r="CN212" s="11"/>
      <c r="CO212" s="11"/>
      <c r="CT212" s="12"/>
      <c r="CU212" s="12"/>
      <c r="CV212" s="12"/>
      <c r="CW212" s="11"/>
      <c r="CX212" s="11"/>
      <c r="CY212" s="11"/>
      <c r="CZ212" s="11"/>
      <c r="DA212" s="11"/>
      <c r="DB212" s="11"/>
      <c r="DC212" s="11"/>
      <c r="DH212" s="12"/>
      <c r="DI212" s="12"/>
      <c r="DJ212" s="12"/>
      <c r="DK212" s="11"/>
      <c r="DL212" s="11"/>
      <c r="DM212" s="11"/>
      <c r="DN212" s="11"/>
      <c r="DO212" s="11"/>
      <c r="DP212" s="11"/>
      <c r="DQ212" s="11"/>
      <c r="DV212" s="12"/>
      <c r="DW212" s="12"/>
      <c r="DX212" s="12"/>
      <c r="DY212" s="11"/>
      <c r="DZ212" s="11"/>
      <c r="EA212" s="11"/>
      <c r="EB212" s="11"/>
      <c r="EC212" s="11"/>
      <c r="ED212" s="11"/>
      <c r="EE212" s="11"/>
      <c r="EJ212" s="12"/>
      <c r="EK212" s="12"/>
      <c r="EL212" s="12"/>
      <c r="EM212" s="11"/>
      <c r="EN212" s="11"/>
      <c r="EO212" s="11"/>
      <c r="EP212" s="11"/>
      <c r="EQ212" s="11"/>
      <c r="ER212" s="11"/>
      <c r="ES212" s="11"/>
      <c r="EX212" s="12"/>
      <c r="EY212" s="12"/>
      <c r="EZ212" s="12"/>
      <c r="FA212" s="11"/>
      <c r="FB212" s="11"/>
      <c r="FC212" s="11"/>
      <c r="FD212" s="11"/>
      <c r="FE212" s="11"/>
      <c r="FF212" s="11"/>
      <c r="FG212" s="11"/>
      <c r="FL212" s="12"/>
      <c r="FM212" s="12"/>
      <c r="FN212" s="12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N212" s="12"/>
      <c r="GO212" s="12"/>
      <c r="GP212" s="12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I212" s="12"/>
      <c r="HJ212" s="12"/>
      <c r="HK212" s="12"/>
      <c r="HL212" s="11"/>
      <c r="HM212" s="11"/>
      <c r="HN212" s="11"/>
      <c r="HO212" s="11"/>
      <c r="HP212" s="11"/>
      <c r="HQ212" s="11"/>
      <c r="HR212" s="11"/>
      <c r="HW212" s="12"/>
      <c r="HX212" s="12"/>
      <c r="HY212" s="12"/>
    </row>
    <row r="213" spans="2:233" x14ac:dyDescent="0.2">
      <c r="B213" s="8">
        <v>44092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2"/>
      <c r="AC213" s="12"/>
      <c r="AD213" s="12"/>
      <c r="AE213" s="11"/>
      <c r="AF213" s="11"/>
      <c r="AG213" s="11"/>
      <c r="AH213" s="11"/>
      <c r="AI213" s="11"/>
      <c r="AJ213" s="11"/>
      <c r="AK213" s="11"/>
      <c r="AP213" s="12"/>
      <c r="AQ213" s="12"/>
      <c r="AR213" s="12"/>
      <c r="AS213" s="11"/>
      <c r="AT213" s="11"/>
      <c r="AU213" s="11"/>
      <c r="AV213" s="11"/>
      <c r="AW213" s="11"/>
      <c r="AX213" s="11"/>
      <c r="AY213" s="11"/>
      <c r="BD213" s="12"/>
      <c r="BE213" s="12"/>
      <c r="BF213" s="12"/>
      <c r="BG213" s="11"/>
      <c r="BH213" s="11"/>
      <c r="BI213" s="11"/>
      <c r="BJ213" s="11"/>
      <c r="BK213" s="11"/>
      <c r="BL213" s="11"/>
      <c r="BM213" s="11"/>
      <c r="BR213" s="12"/>
      <c r="BS213" s="12"/>
      <c r="BT213" s="12"/>
      <c r="BU213" s="11"/>
      <c r="BV213" s="11"/>
      <c r="BW213" s="11"/>
      <c r="BX213" s="11"/>
      <c r="BY213" s="11"/>
      <c r="BZ213" s="11"/>
      <c r="CA213" s="11"/>
      <c r="CF213" s="12"/>
      <c r="CG213" s="12"/>
      <c r="CH213" s="12"/>
      <c r="CI213" s="11"/>
      <c r="CJ213" s="11"/>
      <c r="CK213" s="11"/>
      <c r="CL213" s="11"/>
      <c r="CM213" s="11"/>
      <c r="CN213" s="11"/>
      <c r="CO213" s="11"/>
      <c r="CT213" s="12"/>
      <c r="CU213" s="12"/>
      <c r="CV213" s="12"/>
      <c r="CW213" s="11"/>
      <c r="CX213" s="11"/>
      <c r="CY213" s="11"/>
      <c r="CZ213" s="11"/>
      <c r="DA213" s="11"/>
      <c r="DB213" s="11"/>
      <c r="DC213" s="11"/>
      <c r="DH213" s="12"/>
      <c r="DI213" s="12"/>
      <c r="DJ213" s="12"/>
      <c r="DK213" s="11"/>
      <c r="DL213" s="11"/>
      <c r="DM213" s="11"/>
      <c r="DN213" s="11"/>
      <c r="DO213" s="11"/>
      <c r="DP213" s="11"/>
      <c r="DQ213" s="11"/>
      <c r="DV213" s="12"/>
      <c r="DW213" s="12"/>
      <c r="DX213" s="12"/>
      <c r="DY213" s="11"/>
      <c r="DZ213" s="11"/>
      <c r="EA213" s="11"/>
      <c r="EB213" s="11"/>
      <c r="EC213" s="11"/>
      <c r="ED213" s="11"/>
      <c r="EE213" s="11"/>
      <c r="EJ213" s="12"/>
      <c r="EK213" s="12"/>
      <c r="EL213" s="12"/>
      <c r="EM213" s="11"/>
      <c r="EN213" s="11"/>
      <c r="EO213" s="11"/>
      <c r="EP213" s="11"/>
      <c r="EQ213" s="11"/>
      <c r="ER213" s="11"/>
      <c r="ES213" s="11"/>
      <c r="EX213" s="12"/>
      <c r="EY213" s="12"/>
      <c r="EZ213" s="12"/>
      <c r="FA213" s="11"/>
      <c r="FB213" s="11"/>
      <c r="FC213" s="11"/>
      <c r="FD213" s="11"/>
      <c r="FE213" s="11"/>
      <c r="FF213" s="11"/>
      <c r="FG213" s="11"/>
      <c r="FL213" s="12"/>
      <c r="FM213" s="12"/>
      <c r="FN213" s="12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N213" s="12"/>
      <c r="GO213" s="12"/>
      <c r="GP213" s="12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I213" s="12"/>
      <c r="HJ213" s="12"/>
      <c r="HK213" s="12"/>
      <c r="HL213" s="11"/>
      <c r="HM213" s="11"/>
      <c r="HN213" s="11"/>
      <c r="HO213" s="11"/>
      <c r="HP213" s="11"/>
      <c r="HQ213" s="11"/>
      <c r="HR213" s="11"/>
      <c r="HW213" s="12"/>
      <c r="HX213" s="12"/>
      <c r="HY213" s="12"/>
    </row>
    <row r="214" spans="2:233" x14ac:dyDescent="0.2">
      <c r="B214" s="8">
        <v>44093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P214" s="12"/>
      <c r="AQ214" s="12"/>
      <c r="AR214" s="12"/>
      <c r="AS214" s="11"/>
      <c r="AT214" s="11"/>
      <c r="AU214" s="11"/>
      <c r="AV214" s="11"/>
      <c r="AW214" s="11"/>
      <c r="AX214" s="11"/>
      <c r="AY214" s="11"/>
      <c r="BD214" s="12"/>
      <c r="BE214" s="12"/>
      <c r="BF214" s="12"/>
      <c r="BG214" s="11"/>
      <c r="BH214" s="11"/>
      <c r="BI214" s="11"/>
      <c r="BJ214" s="11"/>
      <c r="BK214" s="11"/>
      <c r="BL214" s="11"/>
      <c r="BM214" s="11"/>
      <c r="BR214" s="12"/>
      <c r="BS214" s="12"/>
      <c r="BT214" s="12"/>
      <c r="BU214" s="11"/>
      <c r="BV214" s="11"/>
      <c r="BW214" s="11"/>
      <c r="BX214" s="11"/>
      <c r="BY214" s="11"/>
      <c r="BZ214" s="11"/>
      <c r="CA214" s="11"/>
      <c r="CF214" s="12"/>
      <c r="CG214" s="12"/>
      <c r="CH214" s="12"/>
      <c r="CI214" s="11"/>
      <c r="CJ214" s="11"/>
      <c r="CK214" s="11"/>
      <c r="CL214" s="11"/>
      <c r="CM214" s="11"/>
      <c r="CN214" s="11"/>
      <c r="CO214" s="11"/>
      <c r="CT214" s="12"/>
      <c r="CU214" s="12"/>
      <c r="CV214" s="12"/>
      <c r="CW214" s="11"/>
      <c r="CX214" s="11"/>
      <c r="CY214" s="11"/>
      <c r="CZ214" s="11"/>
      <c r="DA214" s="11"/>
      <c r="DB214" s="11"/>
      <c r="DC214" s="11"/>
      <c r="DH214" s="12"/>
      <c r="DI214" s="12"/>
      <c r="DJ214" s="12"/>
      <c r="DK214" s="11"/>
      <c r="DL214" s="11"/>
      <c r="DM214" s="11"/>
      <c r="DN214" s="11"/>
      <c r="DO214" s="11"/>
      <c r="DP214" s="11"/>
      <c r="DQ214" s="11"/>
      <c r="DV214" s="12"/>
      <c r="DW214" s="12"/>
      <c r="DX214" s="12"/>
      <c r="DY214" s="11"/>
      <c r="DZ214" s="11"/>
      <c r="EA214" s="11"/>
      <c r="EB214" s="11"/>
      <c r="EC214" s="11"/>
      <c r="ED214" s="11"/>
      <c r="EE214" s="11"/>
      <c r="EJ214" s="12"/>
      <c r="EK214" s="12"/>
      <c r="EL214" s="12"/>
      <c r="EM214" s="11"/>
      <c r="EN214" s="11"/>
      <c r="EO214" s="11"/>
      <c r="EP214" s="11"/>
      <c r="EQ214" s="11"/>
      <c r="ER214" s="11"/>
      <c r="ES214" s="11"/>
      <c r="EX214" s="12"/>
      <c r="EY214" s="12"/>
      <c r="EZ214" s="12"/>
      <c r="FA214" s="11"/>
      <c r="FB214" s="11"/>
      <c r="FC214" s="11"/>
      <c r="FD214" s="11"/>
      <c r="FE214" s="11"/>
      <c r="FF214" s="11"/>
      <c r="FG214" s="11"/>
      <c r="FL214" s="12"/>
      <c r="FM214" s="12"/>
      <c r="FN214" s="12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N214" s="12"/>
      <c r="GO214" s="12"/>
      <c r="GP214" s="12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I214" s="12"/>
      <c r="HJ214" s="12"/>
      <c r="HK214" s="12"/>
      <c r="HL214" s="11"/>
      <c r="HM214" s="11"/>
      <c r="HN214" s="11"/>
      <c r="HO214" s="11"/>
      <c r="HP214" s="11"/>
      <c r="HQ214" s="11"/>
      <c r="HR214" s="11"/>
      <c r="HW214" s="12"/>
      <c r="HX214" s="12"/>
      <c r="HY214" s="12"/>
    </row>
    <row r="215" spans="2:233" x14ac:dyDescent="0.2">
      <c r="B215" s="8">
        <v>44094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2"/>
      <c r="AC215" s="12"/>
      <c r="AD215" s="12"/>
      <c r="AE215" s="11"/>
      <c r="AF215" s="11"/>
      <c r="AG215" s="11"/>
      <c r="AH215" s="11"/>
      <c r="AI215" s="11"/>
      <c r="AJ215" s="11"/>
      <c r="AK215" s="11"/>
      <c r="AP215" s="12"/>
      <c r="AQ215" s="12"/>
      <c r="AR215" s="12"/>
      <c r="AS215" s="11"/>
      <c r="AT215" s="11"/>
      <c r="AU215" s="11"/>
      <c r="AV215" s="11"/>
      <c r="AW215" s="11"/>
      <c r="AX215" s="11"/>
      <c r="AY215" s="11"/>
      <c r="BD215" s="12"/>
      <c r="BE215" s="12"/>
      <c r="BF215" s="12"/>
      <c r="BG215" s="11"/>
      <c r="BH215" s="11"/>
      <c r="BI215" s="11"/>
      <c r="BJ215" s="11"/>
      <c r="BK215" s="11"/>
      <c r="BL215" s="11"/>
      <c r="BM215" s="11"/>
      <c r="BR215" s="12"/>
      <c r="BS215" s="12"/>
      <c r="BT215" s="12"/>
      <c r="BU215" s="11"/>
      <c r="BV215" s="11"/>
      <c r="BW215" s="11"/>
      <c r="BX215" s="11"/>
      <c r="BY215" s="11"/>
      <c r="BZ215" s="11"/>
      <c r="CA215" s="11"/>
      <c r="CF215" s="12"/>
      <c r="CG215" s="12"/>
      <c r="CH215" s="12"/>
      <c r="CI215" s="11"/>
      <c r="CJ215" s="11"/>
      <c r="CK215" s="11"/>
      <c r="CL215" s="11"/>
      <c r="CM215" s="11"/>
      <c r="CN215" s="11"/>
      <c r="CO215" s="11"/>
      <c r="CT215" s="12"/>
      <c r="CU215" s="12"/>
      <c r="CV215" s="12"/>
      <c r="CW215" s="11"/>
      <c r="CX215" s="11"/>
      <c r="CY215" s="11"/>
      <c r="CZ215" s="11"/>
      <c r="DA215" s="11"/>
      <c r="DB215" s="11"/>
      <c r="DC215" s="11"/>
      <c r="DH215" s="12"/>
      <c r="DI215" s="12"/>
      <c r="DJ215" s="12"/>
      <c r="DK215" s="11"/>
      <c r="DL215" s="11"/>
      <c r="DM215" s="11"/>
      <c r="DN215" s="11"/>
      <c r="DO215" s="11"/>
      <c r="DP215" s="11"/>
      <c r="DQ215" s="11"/>
      <c r="DV215" s="12"/>
      <c r="DW215" s="12"/>
      <c r="DX215" s="12"/>
      <c r="DY215" s="11"/>
      <c r="DZ215" s="11"/>
      <c r="EA215" s="11"/>
      <c r="EB215" s="11"/>
      <c r="EC215" s="11"/>
      <c r="ED215" s="11"/>
      <c r="EE215" s="11"/>
      <c r="EJ215" s="12"/>
      <c r="EK215" s="12"/>
      <c r="EL215" s="12"/>
      <c r="EM215" s="11"/>
      <c r="EN215" s="11"/>
      <c r="EO215" s="11"/>
      <c r="EP215" s="11"/>
      <c r="EQ215" s="11"/>
      <c r="ER215" s="11"/>
      <c r="ES215" s="11"/>
      <c r="EX215" s="12"/>
      <c r="EY215" s="12"/>
      <c r="EZ215" s="12"/>
      <c r="FA215" s="11"/>
      <c r="FB215" s="11"/>
      <c r="FC215" s="11"/>
      <c r="FD215" s="11"/>
      <c r="FE215" s="11"/>
      <c r="FF215" s="11"/>
      <c r="FG215" s="11"/>
      <c r="FL215" s="12"/>
      <c r="FM215" s="12"/>
      <c r="FN215" s="12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N215" s="12"/>
      <c r="GO215" s="12"/>
      <c r="GP215" s="12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I215" s="12"/>
      <c r="HJ215" s="12"/>
      <c r="HK215" s="12"/>
      <c r="HL215" s="11"/>
      <c r="HM215" s="11"/>
      <c r="HN215" s="11"/>
      <c r="HO215" s="11"/>
      <c r="HP215" s="11"/>
      <c r="HQ215" s="11"/>
      <c r="HR215" s="11"/>
      <c r="HW215" s="12"/>
      <c r="HX215" s="12"/>
      <c r="HY215" s="12"/>
    </row>
    <row r="216" spans="2:233" x14ac:dyDescent="0.2">
      <c r="B216" s="8">
        <v>44095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2"/>
      <c r="AC216" s="12"/>
      <c r="AD216" s="12"/>
      <c r="AE216" s="11"/>
      <c r="AF216" s="11"/>
      <c r="AG216" s="11"/>
      <c r="AH216" s="11"/>
      <c r="AI216" s="11"/>
      <c r="AJ216" s="11"/>
      <c r="AK216" s="11"/>
      <c r="AP216" s="12"/>
      <c r="AQ216" s="12"/>
      <c r="AR216" s="12"/>
      <c r="AS216" s="11"/>
      <c r="AT216" s="11"/>
      <c r="AU216" s="11"/>
      <c r="AV216" s="11"/>
      <c r="AW216" s="11"/>
      <c r="AX216" s="11"/>
      <c r="AY216" s="11"/>
      <c r="BD216" s="12"/>
      <c r="BE216" s="12"/>
      <c r="BF216" s="12"/>
      <c r="BG216" s="11"/>
      <c r="BH216" s="11"/>
      <c r="BI216" s="11"/>
      <c r="BJ216" s="11"/>
      <c r="BK216" s="11"/>
      <c r="BL216" s="11"/>
      <c r="BM216" s="11"/>
      <c r="BR216" s="12"/>
      <c r="BS216" s="12"/>
      <c r="BT216" s="12"/>
      <c r="BU216" s="11"/>
      <c r="BV216" s="11"/>
      <c r="BW216" s="11"/>
      <c r="BX216" s="11"/>
      <c r="BY216" s="11"/>
      <c r="BZ216" s="11"/>
      <c r="CA216" s="11"/>
      <c r="CF216" s="12"/>
      <c r="CG216" s="12"/>
      <c r="CH216" s="12"/>
      <c r="CI216" s="11"/>
      <c r="CJ216" s="11"/>
      <c r="CK216" s="11"/>
      <c r="CL216" s="11"/>
      <c r="CM216" s="11"/>
      <c r="CN216" s="11"/>
      <c r="CO216" s="11"/>
      <c r="CT216" s="12"/>
      <c r="CU216" s="12"/>
      <c r="CV216" s="12"/>
      <c r="CW216" s="11"/>
      <c r="CX216" s="11"/>
      <c r="CY216" s="11"/>
      <c r="CZ216" s="11"/>
      <c r="DA216" s="11"/>
      <c r="DB216" s="11"/>
      <c r="DC216" s="11"/>
      <c r="DH216" s="12"/>
      <c r="DI216" s="12"/>
      <c r="DJ216" s="12"/>
      <c r="DK216" s="11"/>
      <c r="DL216" s="11"/>
      <c r="DM216" s="11"/>
      <c r="DN216" s="11"/>
      <c r="DO216" s="11"/>
      <c r="DP216" s="11"/>
      <c r="DQ216" s="11"/>
      <c r="DV216" s="12"/>
      <c r="DW216" s="12"/>
      <c r="DX216" s="12"/>
      <c r="DY216" s="11"/>
      <c r="DZ216" s="11"/>
      <c r="EA216" s="11"/>
      <c r="EB216" s="11"/>
      <c r="EC216" s="11"/>
      <c r="ED216" s="11"/>
      <c r="EE216" s="11"/>
      <c r="EJ216" s="12"/>
      <c r="EK216" s="12"/>
      <c r="EL216" s="12"/>
      <c r="EM216" s="11"/>
      <c r="EN216" s="11"/>
      <c r="EO216" s="11"/>
      <c r="EP216" s="11"/>
      <c r="EQ216" s="11"/>
      <c r="ER216" s="11"/>
      <c r="ES216" s="11"/>
      <c r="EX216" s="12"/>
      <c r="EY216" s="12"/>
      <c r="EZ216" s="12"/>
      <c r="FA216" s="11"/>
      <c r="FB216" s="11"/>
      <c r="FC216" s="11"/>
      <c r="FD216" s="11"/>
      <c r="FE216" s="11"/>
      <c r="FF216" s="11"/>
      <c r="FG216" s="11"/>
      <c r="FL216" s="12"/>
      <c r="FM216" s="12"/>
      <c r="FN216" s="12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N216" s="12"/>
      <c r="GO216" s="12"/>
      <c r="GP216" s="12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I216" s="12"/>
      <c r="HJ216" s="12"/>
      <c r="HK216" s="12"/>
      <c r="HL216" s="11"/>
      <c r="HM216" s="11"/>
      <c r="HN216" s="11"/>
      <c r="HO216" s="11"/>
      <c r="HP216" s="11"/>
      <c r="HQ216" s="11"/>
      <c r="HR216" s="11"/>
      <c r="HW216" s="12"/>
      <c r="HX216" s="12"/>
      <c r="HY216" s="12"/>
    </row>
    <row r="217" spans="2:233" x14ac:dyDescent="0.2">
      <c r="B217" s="8">
        <v>44096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2"/>
      <c r="AC217" s="12"/>
      <c r="AD217" s="12"/>
      <c r="AE217" s="11"/>
      <c r="AF217" s="11"/>
      <c r="AG217" s="11"/>
      <c r="AH217" s="11"/>
      <c r="AI217" s="11"/>
      <c r="AJ217" s="11"/>
      <c r="AK217" s="11"/>
      <c r="AP217" s="12"/>
      <c r="AQ217" s="12"/>
      <c r="AR217" s="12"/>
      <c r="AS217" s="11"/>
      <c r="AT217" s="11"/>
      <c r="AU217" s="11"/>
      <c r="AV217" s="11"/>
      <c r="AW217" s="11"/>
      <c r="AX217" s="11"/>
      <c r="AY217" s="11"/>
      <c r="BD217" s="12"/>
      <c r="BE217" s="12"/>
      <c r="BF217" s="12"/>
      <c r="BG217" s="11"/>
      <c r="BH217" s="11"/>
      <c r="BI217" s="11"/>
      <c r="BJ217" s="11"/>
      <c r="BK217" s="11"/>
      <c r="BL217" s="11"/>
      <c r="BM217" s="11"/>
      <c r="BR217" s="12"/>
      <c r="BS217" s="12"/>
      <c r="BT217" s="12"/>
      <c r="BU217" s="11"/>
      <c r="BV217" s="11"/>
      <c r="BW217" s="11"/>
      <c r="BX217" s="11"/>
      <c r="BY217" s="11"/>
      <c r="BZ217" s="11"/>
      <c r="CA217" s="11"/>
      <c r="CF217" s="12"/>
      <c r="CG217" s="12"/>
      <c r="CH217" s="12"/>
      <c r="CI217" s="11"/>
      <c r="CJ217" s="11"/>
      <c r="CK217" s="11"/>
      <c r="CL217" s="11"/>
      <c r="CM217" s="11"/>
      <c r="CN217" s="11"/>
      <c r="CO217" s="11"/>
      <c r="CT217" s="12"/>
      <c r="CU217" s="12"/>
      <c r="CV217" s="12"/>
      <c r="CW217" s="11"/>
      <c r="CX217" s="11"/>
      <c r="CY217" s="11"/>
      <c r="CZ217" s="11"/>
      <c r="DA217" s="11"/>
      <c r="DB217" s="11"/>
      <c r="DC217" s="11"/>
      <c r="DH217" s="12"/>
      <c r="DI217" s="12"/>
      <c r="DJ217" s="12"/>
      <c r="DK217" s="11"/>
      <c r="DL217" s="11"/>
      <c r="DM217" s="11"/>
      <c r="DN217" s="11"/>
      <c r="DO217" s="11"/>
      <c r="DP217" s="11"/>
      <c r="DQ217" s="11"/>
      <c r="DV217" s="12"/>
      <c r="DW217" s="12"/>
      <c r="DX217" s="12"/>
      <c r="DY217" s="11"/>
      <c r="DZ217" s="11"/>
      <c r="EA217" s="11"/>
      <c r="EB217" s="11"/>
      <c r="EC217" s="11"/>
      <c r="ED217" s="11"/>
      <c r="EE217" s="11"/>
      <c r="EJ217" s="12"/>
      <c r="EK217" s="12"/>
      <c r="EL217" s="12"/>
      <c r="EM217" s="11"/>
      <c r="EN217" s="11"/>
      <c r="EO217" s="11"/>
      <c r="EP217" s="11"/>
      <c r="EQ217" s="11"/>
      <c r="ER217" s="11"/>
      <c r="ES217" s="11"/>
      <c r="EX217" s="12"/>
      <c r="EY217" s="12"/>
      <c r="EZ217" s="12"/>
      <c r="FA217" s="11"/>
      <c r="FB217" s="11"/>
      <c r="FC217" s="11"/>
      <c r="FD217" s="11"/>
      <c r="FE217" s="11"/>
      <c r="FF217" s="11"/>
      <c r="FG217" s="11"/>
      <c r="FL217" s="12"/>
      <c r="FM217" s="12"/>
      <c r="FN217" s="12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N217" s="12"/>
      <c r="GO217" s="12"/>
      <c r="GP217" s="12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I217" s="12"/>
      <c r="HJ217" s="12"/>
      <c r="HK217" s="12"/>
      <c r="HL217" s="11"/>
      <c r="HM217" s="11"/>
      <c r="HN217" s="11"/>
      <c r="HO217" s="11"/>
      <c r="HP217" s="11"/>
      <c r="HQ217" s="11"/>
      <c r="HR217" s="11"/>
      <c r="HW217" s="12"/>
      <c r="HX217" s="12"/>
      <c r="HY217" s="12"/>
    </row>
    <row r="218" spans="2:233" x14ac:dyDescent="0.2">
      <c r="B218" s="8">
        <v>44097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P218" s="12"/>
      <c r="AQ218" s="12"/>
      <c r="AR218" s="12"/>
      <c r="AS218" s="11"/>
      <c r="AT218" s="11"/>
      <c r="AU218" s="11"/>
      <c r="AV218" s="11"/>
      <c r="AW218" s="11"/>
      <c r="AX218" s="11"/>
      <c r="AY218" s="11"/>
      <c r="BD218" s="12"/>
      <c r="BE218" s="12"/>
      <c r="BF218" s="12"/>
      <c r="BG218" s="11"/>
      <c r="BH218" s="11"/>
      <c r="BI218" s="11"/>
      <c r="BJ218" s="11"/>
      <c r="BK218" s="11"/>
      <c r="BL218" s="11"/>
      <c r="BM218" s="11"/>
      <c r="BR218" s="12"/>
      <c r="BS218" s="12"/>
      <c r="BT218" s="12"/>
      <c r="BU218" s="11"/>
      <c r="BV218" s="11"/>
      <c r="BW218" s="11"/>
      <c r="BX218" s="11"/>
      <c r="BY218" s="11"/>
      <c r="BZ218" s="11"/>
      <c r="CA218" s="11"/>
      <c r="CF218" s="12"/>
      <c r="CG218" s="12"/>
      <c r="CH218" s="12"/>
      <c r="CI218" s="11"/>
      <c r="CJ218" s="11"/>
      <c r="CK218" s="11"/>
      <c r="CL218" s="11"/>
      <c r="CM218" s="11"/>
      <c r="CN218" s="11"/>
      <c r="CO218" s="11"/>
      <c r="CT218" s="12"/>
      <c r="CU218" s="12"/>
      <c r="CV218" s="12"/>
      <c r="CW218" s="11"/>
      <c r="CX218" s="11"/>
      <c r="CY218" s="11"/>
      <c r="CZ218" s="11"/>
      <c r="DA218" s="11"/>
      <c r="DB218" s="11"/>
      <c r="DC218" s="11"/>
      <c r="DH218" s="12"/>
      <c r="DI218" s="12"/>
      <c r="DJ218" s="12"/>
      <c r="DK218" s="11"/>
      <c r="DL218" s="11"/>
      <c r="DM218" s="11"/>
      <c r="DN218" s="11"/>
      <c r="DO218" s="11"/>
      <c r="DP218" s="11"/>
      <c r="DQ218" s="11"/>
      <c r="DV218" s="12"/>
      <c r="DW218" s="12"/>
      <c r="DX218" s="12"/>
      <c r="DY218" s="11"/>
      <c r="DZ218" s="11"/>
      <c r="EA218" s="11"/>
      <c r="EB218" s="11"/>
      <c r="EC218" s="11"/>
      <c r="ED218" s="11"/>
      <c r="EE218" s="11"/>
      <c r="EJ218" s="12"/>
      <c r="EK218" s="12"/>
      <c r="EL218" s="12"/>
      <c r="EM218" s="11"/>
      <c r="EN218" s="11"/>
      <c r="EO218" s="11"/>
      <c r="EP218" s="11"/>
      <c r="EQ218" s="11"/>
      <c r="ER218" s="11"/>
      <c r="ES218" s="11"/>
      <c r="EX218" s="12"/>
      <c r="EY218" s="12"/>
      <c r="EZ218" s="12"/>
      <c r="FA218" s="11"/>
      <c r="FB218" s="11"/>
      <c r="FC218" s="11"/>
      <c r="FD218" s="11"/>
      <c r="FE218" s="11"/>
      <c r="FF218" s="11"/>
      <c r="FG218" s="11"/>
      <c r="FL218" s="12"/>
      <c r="FM218" s="12"/>
      <c r="FN218" s="12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N218" s="12"/>
      <c r="GO218" s="12"/>
      <c r="GP218" s="12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I218" s="12"/>
      <c r="HJ218" s="12"/>
      <c r="HK218" s="12"/>
      <c r="HL218" s="11"/>
      <c r="HM218" s="11"/>
      <c r="HN218" s="11"/>
      <c r="HO218" s="11"/>
      <c r="HP218" s="11"/>
      <c r="HQ218" s="11"/>
      <c r="HR218" s="11"/>
      <c r="HW218" s="12"/>
      <c r="HX218" s="12"/>
      <c r="HY218" s="12"/>
    </row>
    <row r="219" spans="2:233" x14ac:dyDescent="0.2">
      <c r="B219" s="8">
        <v>44098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2"/>
      <c r="AC219" s="12"/>
      <c r="AD219" s="12"/>
      <c r="AE219" s="11"/>
      <c r="AF219" s="11"/>
      <c r="AG219" s="11"/>
      <c r="AH219" s="11"/>
      <c r="AI219" s="11"/>
      <c r="AJ219" s="11"/>
      <c r="AK219" s="11"/>
      <c r="AP219" s="12"/>
      <c r="AQ219" s="12"/>
      <c r="AR219" s="12"/>
      <c r="AS219" s="11"/>
      <c r="AT219" s="11"/>
      <c r="AU219" s="11"/>
      <c r="AV219" s="11"/>
      <c r="AW219" s="11"/>
      <c r="AX219" s="11"/>
      <c r="AY219" s="11"/>
      <c r="BD219" s="12"/>
      <c r="BE219" s="12"/>
      <c r="BF219" s="12"/>
      <c r="BG219" s="11"/>
      <c r="BH219" s="11"/>
      <c r="BI219" s="11"/>
      <c r="BJ219" s="11"/>
      <c r="BK219" s="11"/>
      <c r="BL219" s="11"/>
      <c r="BM219" s="11"/>
      <c r="BR219" s="12"/>
      <c r="BS219" s="12"/>
      <c r="BT219" s="12"/>
      <c r="BU219" s="11"/>
      <c r="BV219" s="11"/>
      <c r="BW219" s="11"/>
      <c r="BX219" s="11"/>
      <c r="BY219" s="11"/>
      <c r="BZ219" s="11"/>
      <c r="CA219" s="11"/>
      <c r="CF219" s="12"/>
      <c r="CG219" s="12"/>
      <c r="CH219" s="12"/>
      <c r="CI219" s="11"/>
      <c r="CJ219" s="11"/>
      <c r="CK219" s="11"/>
      <c r="CL219" s="11"/>
      <c r="CM219" s="11"/>
      <c r="CN219" s="11"/>
      <c r="CO219" s="11"/>
      <c r="CT219" s="12"/>
      <c r="CU219" s="12"/>
      <c r="CV219" s="12"/>
      <c r="CW219" s="11"/>
      <c r="CX219" s="11"/>
      <c r="CY219" s="11"/>
      <c r="CZ219" s="11"/>
      <c r="DA219" s="11"/>
      <c r="DB219" s="11"/>
      <c r="DC219" s="11"/>
      <c r="DH219" s="12"/>
      <c r="DI219" s="12"/>
      <c r="DJ219" s="12"/>
      <c r="DK219" s="11"/>
      <c r="DL219" s="11"/>
      <c r="DM219" s="11"/>
      <c r="DN219" s="11"/>
      <c r="DO219" s="11"/>
      <c r="DP219" s="11"/>
      <c r="DQ219" s="11"/>
      <c r="DV219" s="12"/>
      <c r="DW219" s="12"/>
      <c r="DX219" s="12"/>
      <c r="DY219" s="11"/>
      <c r="DZ219" s="11"/>
      <c r="EA219" s="11"/>
      <c r="EB219" s="11"/>
      <c r="EC219" s="11"/>
      <c r="ED219" s="11"/>
      <c r="EE219" s="11"/>
      <c r="EJ219" s="12"/>
      <c r="EK219" s="12"/>
      <c r="EL219" s="12"/>
      <c r="EM219" s="11"/>
      <c r="EN219" s="11"/>
      <c r="EO219" s="11"/>
      <c r="EP219" s="11"/>
      <c r="EQ219" s="11"/>
      <c r="ER219" s="11"/>
      <c r="ES219" s="11"/>
      <c r="EX219" s="12"/>
      <c r="EY219" s="12"/>
      <c r="EZ219" s="12"/>
      <c r="FA219" s="11"/>
      <c r="FB219" s="11"/>
      <c r="FC219" s="11"/>
      <c r="FD219" s="11"/>
      <c r="FE219" s="11"/>
      <c r="FF219" s="11"/>
      <c r="FG219" s="11"/>
      <c r="FL219" s="12"/>
      <c r="FM219" s="12"/>
      <c r="FN219" s="12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N219" s="12"/>
      <c r="GO219" s="12"/>
      <c r="GP219" s="12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I219" s="12"/>
      <c r="HJ219" s="12"/>
      <c r="HK219" s="12"/>
      <c r="HL219" s="11"/>
      <c r="HM219" s="11"/>
      <c r="HN219" s="11"/>
      <c r="HO219" s="11"/>
      <c r="HP219" s="11"/>
      <c r="HQ219" s="11"/>
      <c r="HR219" s="11"/>
      <c r="HW219" s="12"/>
      <c r="HX219" s="12"/>
      <c r="HY219" s="12"/>
    </row>
    <row r="220" spans="2:233" x14ac:dyDescent="0.2">
      <c r="B220" s="8">
        <v>44099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2"/>
      <c r="AC220" s="12"/>
      <c r="AD220" s="12"/>
      <c r="AE220" s="11"/>
      <c r="AF220" s="11"/>
      <c r="AG220" s="11"/>
      <c r="AH220" s="11"/>
      <c r="AI220" s="11"/>
      <c r="AJ220" s="11"/>
      <c r="AK220" s="11"/>
      <c r="AP220" s="12"/>
      <c r="AQ220" s="12"/>
      <c r="AR220" s="12"/>
      <c r="AS220" s="11"/>
      <c r="AT220" s="11"/>
      <c r="AU220" s="11"/>
      <c r="AV220" s="11"/>
      <c r="AW220" s="11"/>
      <c r="AX220" s="11"/>
      <c r="AY220" s="11"/>
      <c r="BD220" s="12"/>
      <c r="BE220" s="12"/>
      <c r="BF220" s="12"/>
      <c r="BG220" s="11"/>
      <c r="BH220" s="11"/>
      <c r="BI220" s="11"/>
      <c r="BJ220" s="11"/>
      <c r="BK220" s="11"/>
      <c r="BL220" s="11"/>
      <c r="BM220" s="11"/>
      <c r="BR220" s="12"/>
      <c r="BS220" s="12"/>
      <c r="BT220" s="12"/>
      <c r="BU220" s="11"/>
      <c r="BV220" s="11"/>
      <c r="BW220" s="11"/>
      <c r="BX220" s="11"/>
      <c r="BY220" s="11"/>
      <c r="BZ220" s="11"/>
      <c r="CA220" s="11"/>
      <c r="CF220" s="12"/>
      <c r="CG220" s="12"/>
      <c r="CH220" s="12"/>
      <c r="CI220" s="11"/>
      <c r="CJ220" s="11"/>
      <c r="CK220" s="11"/>
      <c r="CL220" s="11"/>
      <c r="CM220" s="11"/>
      <c r="CN220" s="11"/>
      <c r="CO220" s="11"/>
      <c r="CT220" s="12"/>
      <c r="CU220" s="12"/>
      <c r="CV220" s="12"/>
      <c r="CW220" s="11"/>
      <c r="CX220" s="11"/>
      <c r="CY220" s="11"/>
      <c r="CZ220" s="11"/>
      <c r="DA220" s="11"/>
      <c r="DB220" s="11"/>
      <c r="DC220" s="11"/>
      <c r="DH220" s="12"/>
      <c r="DI220" s="12"/>
      <c r="DJ220" s="12"/>
      <c r="DK220" s="11"/>
      <c r="DL220" s="11"/>
      <c r="DM220" s="11"/>
      <c r="DN220" s="11"/>
      <c r="DO220" s="11"/>
      <c r="DP220" s="11"/>
      <c r="DQ220" s="11"/>
      <c r="DV220" s="12"/>
      <c r="DW220" s="12"/>
      <c r="DX220" s="12"/>
      <c r="DY220" s="11"/>
      <c r="DZ220" s="11"/>
      <c r="EA220" s="11"/>
      <c r="EB220" s="11"/>
      <c r="EC220" s="11"/>
      <c r="ED220" s="11"/>
      <c r="EE220" s="11"/>
      <c r="EJ220" s="12"/>
      <c r="EK220" s="12"/>
      <c r="EL220" s="12"/>
      <c r="EM220" s="11"/>
      <c r="EN220" s="11"/>
      <c r="EO220" s="11"/>
      <c r="EP220" s="11"/>
      <c r="EQ220" s="11"/>
      <c r="ER220" s="11"/>
      <c r="ES220" s="11"/>
      <c r="EX220" s="12"/>
      <c r="EY220" s="12"/>
      <c r="EZ220" s="12"/>
      <c r="FA220" s="11"/>
      <c r="FB220" s="11"/>
      <c r="FC220" s="11"/>
      <c r="FD220" s="11"/>
      <c r="FE220" s="11"/>
      <c r="FF220" s="11"/>
      <c r="FG220" s="11"/>
      <c r="FL220" s="12"/>
      <c r="FM220" s="12"/>
      <c r="FN220" s="12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N220" s="12"/>
      <c r="GO220" s="12"/>
      <c r="GP220" s="12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I220" s="12"/>
      <c r="HJ220" s="12"/>
      <c r="HK220" s="12"/>
      <c r="HL220" s="11"/>
      <c r="HM220" s="11"/>
      <c r="HN220" s="11"/>
      <c r="HO220" s="11"/>
      <c r="HP220" s="11"/>
      <c r="HQ220" s="11"/>
      <c r="HR220" s="11"/>
      <c r="HW220" s="12"/>
      <c r="HX220" s="12"/>
      <c r="HY220" s="12"/>
    </row>
    <row r="221" spans="2:233" x14ac:dyDescent="0.2">
      <c r="B221" s="8">
        <v>44100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2"/>
      <c r="AC221" s="12"/>
      <c r="AD221" s="12"/>
      <c r="AE221" s="11"/>
      <c r="AF221" s="11"/>
      <c r="AG221" s="11"/>
      <c r="AH221" s="11"/>
      <c r="AI221" s="11"/>
      <c r="AJ221" s="11"/>
      <c r="AK221" s="11"/>
      <c r="AP221" s="12"/>
      <c r="AQ221" s="12"/>
      <c r="AR221" s="12"/>
      <c r="AS221" s="11"/>
      <c r="AT221" s="11"/>
      <c r="AU221" s="11"/>
      <c r="AV221" s="11"/>
      <c r="AW221" s="11"/>
      <c r="AX221" s="11"/>
      <c r="AY221" s="11"/>
      <c r="BD221" s="12"/>
      <c r="BE221" s="12"/>
      <c r="BF221" s="12"/>
      <c r="BG221" s="11"/>
      <c r="BH221" s="11"/>
      <c r="BI221" s="11"/>
      <c r="BJ221" s="11"/>
      <c r="BK221" s="11"/>
      <c r="BL221" s="11"/>
      <c r="BM221" s="11"/>
      <c r="BR221" s="12"/>
      <c r="BS221" s="12"/>
      <c r="BT221" s="12"/>
      <c r="BU221" s="11"/>
      <c r="BV221" s="11"/>
      <c r="BW221" s="11"/>
      <c r="BX221" s="11"/>
      <c r="BY221" s="11"/>
      <c r="BZ221" s="11"/>
      <c r="CA221" s="11"/>
      <c r="CF221" s="12"/>
      <c r="CG221" s="12"/>
      <c r="CH221" s="12"/>
      <c r="CI221" s="11"/>
      <c r="CJ221" s="11"/>
      <c r="CK221" s="11"/>
      <c r="CL221" s="11"/>
      <c r="CM221" s="11"/>
      <c r="CN221" s="11"/>
      <c r="CO221" s="11"/>
      <c r="CT221" s="12"/>
      <c r="CU221" s="12"/>
      <c r="CV221" s="12"/>
      <c r="CW221" s="11"/>
      <c r="CX221" s="11"/>
      <c r="CY221" s="11"/>
      <c r="CZ221" s="11"/>
      <c r="DA221" s="11"/>
      <c r="DB221" s="11"/>
      <c r="DC221" s="11"/>
      <c r="DH221" s="12"/>
      <c r="DI221" s="12"/>
      <c r="DJ221" s="12"/>
      <c r="DK221" s="11"/>
      <c r="DL221" s="11"/>
      <c r="DM221" s="11"/>
      <c r="DN221" s="11"/>
      <c r="DO221" s="11"/>
      <c r="DP221" s="11"/>
      <c r="DQ221" s="11"/>
      <c r="DV221" s="12"/>
      <c r="DW221" s="12"/>
      <c r="DX221" s="12"/>
      <c r="DY221" s="11"/>
      <c r="DZ221" s="11"/>
      <c r="EA221" s="11"/>
      <c r="EB221" s="11"/>
      <c r="EC221" s="11"/>
      <c r="ED221" s="11"/>
      <c r="EE221" s="11"/>
      <c r="EJ221" s="12"/>
      <c r="EK221" s="12"/>
      <c r="EL221" s="12"/>
      <c r="EM221" s="11"/>
      <c r="EN221" s="11"/>
      <c r="EO221" s="11"/>
      <c r="EP221" s="11"/>
      <c r="EQ221" s="11"/>
      <c r="ER221" s="11"/>
      <c r="ES221" s="11"/>
      <c r="EX221" s="12"/>
      <c r="EY221" s="12"/>
      <c r="EZ221" s="12"/>
      <c r="FA221" s="11"/>
      <c r="FB221" s="11"/>
      <c r="FC221" s="11"/>
      <c r="FD221" s="11"/>
      <c r="FE221" s="11"/>
      <c r="FF221" s="11"/>
      <c r="FG221" s="11"/>
      <c r="FL221" s="12"/>
      <c r="FM221" s="12"/>
      <c r="FN221" s="12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N221" s="12"/>
      <c r="GO221" s="12"/>
      <c r="GP221" s="12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I221" s="12"/>
      <c r="HJ221" s="12"/>
      <c r="HK221" s="12"/>
      <c r="HL221" s="11"/>
      <c r="HM221" s="11"/>
      <c r="HN221" s="11"/>
      <c r="HO221" s="11"/>
      <c r="HP221" s="11"/>
      <c r="HQ221" s="11"/>
      <c r="HR221" s="11"/>
      <c r="HW221" s="12"/>
      <c r="HX221" s="12"/>
      <c r="HY221" s="12"/>
    </row>
    <row r="222" spans="2:233" x14ac:dyDescent="0.2">
      <c r="B222" s="8">
        <v>44101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2"/>
      <c r="AC222" s="12"/>
      <c r="AD222" s="12"/>
      <c r="AE222" s="11"/>
      <c r="AF222" s="11"/>
      <c r="AG222" s="11"/>
      <c r="AH222" s="11"/>
      <c r="AI222" s="11"/>
      <c r="AJ222" s="11"/>
      <c r="AK222" s="11"/>
      <c r="AP222" s="12"/>
      <c r="AQ222" s="12"/>
      <c r="AR222" s="12"/>
      <c r="AS222" s="11"/>
      <c r="AT222" s="11"/>
      <c r="AU222" s="11"/>
      <c r="AV222" s="11"/>
      <c r="AW222" s="11"/>
      <c r="AX222" s="11"/>
      <c r="AY222" s="11"/>
      <c r="BD222" s="12"/>
      <c r="BE222" s="12"/>
      <c r="BF222" s="12"/>
      <c r="BG222" s="11"/>
      <c r="BH222" s="11"/>
      <c r="BI222" s="11"/>
      <c r="BJ222" s="11"/>
      <c r="BK222" s="11"/>
      <c r="BL222" s="11"/>
      <c r="BM222" s="11"/>
      <c r="BR222" s="12"/>
      <c r="BS222" s="12"/>
      <c r="BT222" s="12"/>
      <c r="BU222" s="11"/>
      <c r="BV222" s="11"/>
      <c r="BW222" s="11"/>
      <c r="BX222" s="11"/>
      <c r="BY222" s="11"/>
      <c r="BZ222" s="11"/>
      <c r="CA222" s="11"/>
      <c r="CF222" s="12"/>
      <c r="CG222" s="12"/>
      <c r="CH222" s="12"/>
      <c r="CI222" s="11"/>
      <c r="CJ222" s="11"/>
      <c r="CK222" s="11"/>
      <c r="CL222" s="11"/>
      <c r="CM222" s="11"/>
      <c r="CN222" s="11"/>
      <c r="CO222" s="11"/>
      <c r="CT222" s="12"/>
      <c r="CU222" s="12"/>
      <c r="CV222" s="12"/>
      <c r="CW222" s="11"/>
      <c r="CX222" s="11"/>
      <c r="CY222" s="11"/>
      <c r="CZ222" s="11"/>
      <c r="DA222" s="11"/>
      <c r="DB222" s="11"/>
      <c r="DC222" s="11"/>
      <c r="DH222" s="12"/>
      <c r="DI222" s="12"/>
      <c r="DJ222" s="12"/>
      <c r="DK222" s="11"/>
      <c r="DL222" s="11"/>
      <c r="DM222" s="11"/>
      <c r="DN222" s="11"/>
      <c r="DO222" s="11"/>
      <c r="DP222" s="11"/>
      <c r="DQ222" s="11"/>
      <c r="DV222" s="12"/>
      <c r="DW222" s="12"/>
      <c r="DX222" s="12"/>
      <c r="DY222" s="11"/>
      <c r="DZ222" s="11"/>
      <c r="EA222" s="11"/>
      <c r="EB222" s="11"/>
      <c r="EC222" s="11"/>
      <c r="ED222" s="11"/>
      <c r="EE222" s="11"/>
      <c r="EJ222" s="12"/>
      <c r="EK222" s="12"/>
      <c r="EL222" s="12"/>
      <c r="EM222" s="11"/>
      <c r="EN222" s="11"/>
      <c r="EO222" s="11"/>
      <c r="EP222" s="11"/>
      <c r="EQ222" s="11"/>
      <c r="ER222" s="11"/>
      <c r="ES222" s="11"/>
      <c r="EX222" s="12"/>
      <c r="EY222" s="12"/>
      <c r="EZ222" s="12"/>
      <c r="FA222" s="11"/>
      <c r="FB222" s="11"/>
      <c r="FC222" s="11"/>
      <c r="FD222" s="11"/>
      <c r="FE222" s="11"/>
      <c r="FF222" s="11"/>
      <c r="FG222" s="11"/>
      <c r="FL222" s="12"/>
      <c r="FM222" s="12"/>
      <c r="FN222" s="12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N222" s="12"/>
      <c r="GO222" s="12"/>
      <c r="GP222" s="12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I222" s="12"/>
      <c r="HJ222" s="12"/>
      <c r="HK222" s="12"/>
      <c r="HL222" s="11"/>
      <c r="HM222" s="11"/>
      <c r="HN222" s="11"/>
      <c r="HO222" s="11"/>
      <c r="HP222" s="11"/>
      <c r="HQ222" s="11"/>
      <c r="HR222" s="11"/>
      <c r="HW222" s="12"/>
      <c r="HX222" s="12"/>
      <c r="HY222" s="12"/>
    </row>
    <row r="223" spans="2:233" x14ac:dyDescent="0.2">
      <c r="B223" s="8">
        <v>44102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2"/>
      <c r="AC223" s="12"/>
      <c r="AD223" s="12"/>
      <c r="AE223" s="11"/>
      <c r="AF223" s="11"/>
      <c r="AG223" s="11"/>
      <c r="AH223" s="11"/>
      <c r="AI223" s="11"/>
      <c r="AJ223" s="11"/>
      <c r="AK223" s="11"/>
      <c r="AP223" s="12"/>
      <c r="AQ223" s="12"/>
      <c r="AR223" s="12"/>
      <c r="AS223" s="11"/>
      <c r="AT223" s="11"/>
      <c r="AU223" s="11"/>
      <c r="AV223" s="11"/>
      <c r="AW223" s="11"/>
      <c r="AX223" s="11"/>
      <c r="AY223" s="11"/>
      <c r="BD223" s="12"/>
      <c r="BE223" s="12"/>
      <c r="BF223" s="12"/>
      <c r="BG223" s="11"/>
      <c r="BH223" s="11"/>
      <c r="BI223" s="11"/>
      <c r="BJ223" s="11"/>
      <c r="BK223" s="11"/>
      <c r="BL223" s="11"/>
      <c r="BM223" s="11"/>
      <c r="BR223" s="12"/>
      <c r="BS223" s="12"/>
      <c r="BT223" s="12"/>
      <c r="BU223" s="11"/>
      <c r="BV223" s="11"/>
      <c r="BW223" s="11"/>
      <c r="BX223" s="11"/>
      <c r="BY223" s="11"/>
      <c r="BZ223" s="11"/>
      <c r="CA223" s="11"/>
      <c r="CF223" s="12"/>
      <c r="CG223" s="12"/>
      <c r="CH223" s="12"/>
      <c r="CI223" s="11"/>
      <c r="CJ223" s="11"/>
      <c r="CK223" s="11"/>
      <c r="CL223" s="11"/>
      <c r="CM223" s="11"/>
      <c r="CN223" s="11"/>
      <c r="CO223" s="11"/>
      <c r="CT223" s="12"/>
      <c r="CU223" s="12"/>
      <c r="CV223" s="12"/>
      <c r="CW223" s="11"/>
      <c r="CX223" s="11"/>
      <c r="CY223" s="11"/>
      <c r="CZ223" s="11"/>
      <c r="DA223" s="11"/>
      <c r="DB223" s="11"/>
      <c r="DC223" s="11"/>
      <c r="DH223" s="12"/>
      <c r="DI223" s="12"/>
      <c r="DJ223" s="12"/>
      <c r="DK223" s="11"/>
      <c r="DL223" s="11"/>
      <c r="DM223" s="11"/>
      <c r="DN223" s="11"/>
      <c r="DO223" s="11"/>
      <c r="DP223" s="11"/>
      <c r="DQ223" s="11"/>
      <c r="DV223" s="12"/>
      <c r="DW223" s="12"/>
      <c r="DX223" s="12"/>
      <c r="DY223" s="11"/>
      <c r="DZ223" s="11"/>
      <c r="EA223" s="11"/>
      <c r="EB223" s="11"/>
      <c r="EC223" s="11"/>
      <c r="ED223" s="11"/>
      <c r="EE223" s="11"/>
      <c r="EJ223" s="12"/>
      <c r="EK223" s="12"/>
      <c r="EL223" s="12"/>
      <c r="EM223" s="11"/>
      <c r="EN223" s="11"/>
      <c r="EO223" s="11"/>
      <c r="EP223" s="11"/>
      <c r="EQ223" s="11"/>
      <c r="ER223" s="11"/>
      <c r="ES223" s="11"/>
      <c r="EX223" s="12"/>
      <c r="EY223" s="12"/>
      <c r="EZ223" s="12"/>
      <c r="FA223" s="11"/>
      <c r="FB223" s="11"/>
      <c r="FC223" s="11"/>
      <c r="FD223" s="11"/>
      <c r="FE223" s="11"/>
      <c r="FF223" s="11"/>
      <c r="FG223" s="11"/>
      <c r="FL223" s="12"/>
      <c r="FM223" s="12"/>
      <c r="FN223" s="12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N223" s="12"/>
      <c r="GO223" s="12"/>
      <c r="GP223" s="12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I223" s="12"/>
      <c r="HJ223" s="12"/>
      <c r="HK223" s="12"/>
      <c r="HL223" s="11"/>
      <c r="HM223" s="11"/>
      <c r="HN223" s="11"/>
      <c r="HO223" s="11"/>
      <c r="HP223" s="11"/>
      <c r="HQ223" s="11"/>
      <c r="HR223" s="11"/>
      <c r="HW223" s="12"/>
      <c r="HX223" s="12"/>
      <c r="HY223" s="12"/>
    </row>
    <row r="224" spans="2:233" x14ac:dyDescent="0.2">
      <c r="B224" s="8">
        <v>44103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2"/>
      <c r="AC224" s="12"/>
      <c r="AD224" s="12"/>
      <c r="AE224" s="11"/>
      <c r="AF224" s="11"/>
      <c r="AG224" s="11"/>
      <c r="AH224" s="11"/>
      <c r="AI224" s="11"/>
      <c r="AJ224" s="11"/>
      <c r="AK224" s="11"/>
      <c r="AP224" s="12"/>
      <c r="AQ224" s="12"/>
      <c r="AR224" s="12"/>
      <c r="AS224" s="11"/>
      <c r="AT224" s="11"/>
      <c r="AU224" s="11"/>
      <c r="AV224" s="11"/>
      <c r="AW224" s="11"/>
      <c r="AX224" s="11"/>
      <c r="AY224" s="11"/>
      <c r="BD224" s="12"/>
      <c r="BE224" s="12"/>
      <c r="BF224" s="12"/>
      <c r="BG224" s="11"/>
      <c r="BH224" s="11"/>
      <c r="BI224" s="11"/>
      <c r="BJ224" s="11"/>
      <c r="BK224" s="11"/>
      <c r="BL224" s="11"/>
      <c r="BM224" s="11"/>
      <c r="BR224" s="12"/>
      <c r="BS224" s="12"/>
      <c r="BT224" s="12"/>
      <c r="BU224" s="11"/>
      <c r="BV224" s="11"/>
      <c r="BW224" s="11"/>
      <c r="BX224" s="11"/>
      <c r="BY224" s="11"/>
      <c r="BZ224" s="11"/>
      <c r="CA224" s="11"/>
      <c r="CF224" s="12"/>
      <c r="CG224" s="12"/>
      <c r="CH224" s="12"/>
      <c r="CI224" s="11"/>
      <c r="CJ224" s="11"/>
      <c r="CK224" s="11"/>
      <c r="CL224" s="11"/>
      <c r="CM224" s="11"/>
      <c r="CN224" s="11"/>
      <c r="CO224" s="11"/>
      <c r="CT224" s="12"/>
      <c r="CU224" s="12"/>
      <c r="CV224" s="12"/>
      <c r="CW224" s="11"/>
      <c r="CX224" s="11"/>
      <c r="CY224" s="11"/>
      <c r="CZ224" s="11"/>
      <c r="DA224" s="11"/>
      <c r="DB224" s="11"/>
      <c r="DC224" s="11"/>
      <c r="DH224" s="12"/>
      <c r="DI224" s="12"/>
      <c r="DJ224" s="12"/>
      <c r="DK224" s="11"/>
      <c r="DL224" s="11"/>
      <c r="DM224" s="11"/>
      <c r="DN224" s="11"/>
      <c r="DO224" s="11"/>
      <c r="DP224" s="11"/>
      <c r="DQ224" s="11"/>
      <c r="DV224" s="12"/>
      <c r="DW224" s="12"/>
      <c r="DX224" s="12"/>
      <c r="DY224" s="11"/>
      <c r="DZ224" s="11"/>
      <c r="EA224" s="11"/>
      <c r="EB224" s="11"/>
      <c r="EC224" s="11"/>
      <c r="ED224" s="11"/>
      <c r="EE224" s="11"/>
      <c r="EJ224" s="12"/>
      <c r="EK224" s="12"/>
      <c r="EL224" s="12"/>
      <c r="EM224" s="11"/>
      <c r="EN224" s="11"/>
      <c r="EO224" s="11"/>
      <c r="EP224" s="11"/>
      <c r="EQ224" s="11"/>
      <c r="ER224" s="11"/>
      <c r="ES224" s="11"/>
      <c r="EX224" s="12"/>
      <c r="EY224" s="12"/>
      <c r="EZ224" s="12"/>
      <c r="FA224" s="11"/>
      <c r="FB224" s="11"/>
      <c r="FC224" s="11"/>
      <c r="FD224" s="11"/>
      <c r="FE224" s="11"/>
      <c r="FF224" s="11"/>
      <c r="FG224" s="11"/>
      <c r="FL224" s="12"/>
      <c r="FM224" s="12"/>
      <c r="FN224" s="12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N224" s="12"/>
      <c r="GO224" s="12"/>
      <c r="GP224" s="12"/>
      <c r="GQ224" s="11"/>
      <c r="GR224" s="11"/>
      <c r="GS224" s="11"/>
      <c r="GT224" s="11"/>
      <c r="GU224" s="11"/>
      <c r="GV224" s="11"/>
      <c r="GW224" s="11"/>
      <c r="GX224" s="11"/>
      <c r="GY224" s="11"/>
      <c r="GZ224" s="11"/>
      <c r="HA224" s="11"/>
      <c r="HB224" s="11"/>
      <c r="HC224" s="11"/>
      <c r="HD224" s="11"/>
      <c r="HI224" s="12"/>
      <c r="HJ224" s="12"/>
      <c r="HK224" s="12"/>
      <c r="HL224" s="11"/>
      <c r="HM224" s="11"/>
      <c r="HN224" s="11"/>
      <c r="HO224" s="11"/>
      <c r="HP224" s="11"/>
      <c r="HQ224" s="11"/>
      <c r="HR224" s="11"/>
      <c r="HW224" s="12"/>
      <c r="HX224" s="12"/>
      <c r="HY224" s="12"/>
    </row>
    <row r="225" spans="2:233" x14ac:dyDescent="0.2">
      <c r="B225" s="8">
        <v>44104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2"/>
      <c r="AC225" s="12"/>
      <c r="AD225" s="12"/>
      <c r="AE225" s="11"/>
      <c r="AF225" s="11"/>
      <c r="AG225" s="11"/>
      <c r="AH225" s="11"/>
      <c r="AI225" s="11"/>
      <c r="AJ225" s="11"/>
      <c r="AK225" s="11"/>
      <c r="AP225" s="12"/>
      <c r="AQ225" s="12"/>
      <c r="AR225" s="12"/>
      <c r="AS225" s="11"/>
      <c r="AT225" s="11"/>
      <c r="AU225" s="11"/>
      <c r="AV225" s="11"/>
      <c r="AW225" s="11"/>
      <c r="AX225" s="11"/>
      <c r="AY225" s="11"/>
      <c r="BD225" s="12"/>
      <c r="BE225" s="12"/>
      <c r="BF225" s="12"/>
      <c r="BG225" s="11"/>
      <c r="BH225" s="11"/>
      <c r="BI225" s="11"/>
      <c r="BJ225" s="11"/>
      <c r="BK225" s="11"/>
      <c r="BL225" s="11"/>
      <c r="BM225" s="11"/>
      <c r="BR225" s="12"/>
      <c r="BS225" s="12"/>
      <c r="BT225" s="12"/>
      <c r="BU225" s="11"/>
      <c r="BV225" s="11"/>
      <c r="BW225" s="11"/>
      <c r="BX225" s="11"/>
      <c r="BY225" s="11"/>
      <c r="BZ225" s="11"/>
      <c r="CA225" s="11"/>
      <c r="CF225" s="12"/>
      <c r="CG225" s="12"/>
      <c r="CH225" s="12"/>
      <c r="CI225" s="11"/>
      <c r="CJ225" s="11"/>
      <c r="CK225" s="11"/>
      <c r="CL225" s="11"/>
      <c r="CM225" s="11"/>
      <c r="CN225" s="11"/>
      <c r="CO225" s="11"/>
      <c r="CT225" s="12"/>
      <c r="CU225" s="12"/>
      <c r="CV225" s="12"/>
      <c r="CW225" s="11"/>
      <c r="CX225" s="11"/>
      <c r="CY225" s="11"/>
      <c r="CZ225" s="11"/>
      <c r="DA225" s="11"/>
      <c r="DB225" s="11"/>
      <c r="DC225" s="11"/>
      <c r="DH225" s="12"/>
      <c r="DI225" s="12"/>
      <c r="DJ225" s="12"/>
      <c r="DK225" s="11"/>
      <c r="DL225" s="11"/>
      <c r="DM225" s="11"/>
      <c r="DN225" s="11"/>
      <c r="DO225" s="11"/>
      <c r="DP225" s="11"/>
      <c r="DQ225" s="11"/>
      <c r="DV225" s="12"/>
      <c r="DW225" s="12"/>
      <c r="DX225" s="12"/>
      <c r="DY225" s="11"/>
      <c r="DZ225" s="11"/>
      <c r="EA225" s="11"/>
      <c r="EB225" s="11"/>
      <c r="EC225" s="11"/>
      <c r="ED225" s="11"/>
      <c r="EE225" s="11"/>
      <c r="EJ225" s="12"/>
      <c r="EK225" s="12"/>
      <c r="EL225" s="12"/>
      <c r="EM225" s="11"/>
      <c r="EN225" s="11"/>
      <c r="EO225" s="11"/>
      <c r="EP225" s="11"/>
      <c r="EQ225" s="11"/>
      <c r="ER225" s="11"/>
      <c r="ES225" s="11"/>
      <c r="EX225" s="12"/>
      <c r="EY225" s="12"/>
      <c r="EZ225" s="12"/>
      <c r="FA225" s="11"/>
      <c r="FB225" s="11"/>
      <c r="FC225" s="11"/>
      <c r="FD225" s="11"/>
      <c r="FE225" s="11"/>
      <c r="FF225" s="11"/>
      <c r="FG225" s="11"/>
      <c r="FL225" s="12"/>
      <c r="FM225" s="12"/>
      <c r="FN225" s="12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N225" s="12"/>
      <c r="GO225" s="12"/>
      <c r="GP225" s="12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I225" s="12"/>
      <c r="HJ225" s="12"/>
      <c r="HK225" s="12"/>
      <c r="HL225" s="11"/>
      <c r="HM225" s="11"/>
      <c r="HN225" s="11"/>
      <c r="HO225" s="11"/>
      <c r="HP225" s="11"/>
      <c r="HQ225" s="11"/>
      <c r="HR225" s="11"/>
      <c r="HW225" s="12"/>
      <c r="HX225" s="12"/>
      <c r="HY225" s="12"/>
    </row>
    <row r="226" spans="2:233" x14ac:dyDescent="0.2">
      <c r="B226" s="8">
        <v>44105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2"/>
      <c r="AC226" s="12"/>
      <c r="AD226" s="12"/>
      <c r="AE226" s="11"/>
      <c r="AF226" s="11"/>
      <c r="AG226" s="11"/>
      <c r="AH226" s="11"/>
      <c r="AI226" s="11"/>
      <c r="AJ226" s="11"/>
      <c r="AK226" s="11"/>
      <c r="AP226" s="12"/>
      <c r="AQ226" s="12"/>
      <c r="AR226" s="12"/>
      <c r="AS226" s="11"/>
      <c r="AT226" s="11"/>
      <c r="AU226" s="11"/>
      <c r="AV226" s="11"/>
      <c r="AW226" s="11"/>
      <c r="AX226" s="11"/>
      <c r="AY226" s="11"/>
      <c r="BD226" s="12"/>
      <c r="BE226" s="12"/>
      <c r="BF226" s="12"/>
      <c r="BG226" s="11"/>
      <c r="BH226" s="11"/>
      <c r="BI226" s="11"/>
      <c r="BJ226" s="11"/>
      <c r="BK226" s="11"/>
      <c r="BL226" s="11"/>
      <c r="BM226" s="11"/>
      <c r="BR226" s="12"/>
      <c r="BS226" s="12"/>
      <c r="BT226" s="12"/>
      <c r="BU226" s="11"/>
      <c r="BV226" s="11"/>
      <c r="BW226" s="11"/>
      <c r="BX226" s="11"/>
      <c r="BY226" s="11"/>
      <c r="BZ226" s="11"/>
      <c r="CA226" s="11"/>
      <c r="CF226" s="12"/>
      <c r="CG226" s="12"/>
      <c r="CH226" s="12"/>
      <c r="CI226" s="11"/>
      <c r="CJ226" s="11"/>
      <c r="CK226" s="11"/>
      <c r="CL226" s="11"/>
      <c r="CM226" s="11"/>
      <c r="CN226" s="11"/>
      <c r="CO226" s="11"/>
      <c r="CT226" s="12"/>
      <c r="CU226" s="12"/>
      <c r="CV226" s="12"/>
      <c r="CW226" s="11"/>
      <c r="CX226" s="11"/>
      <c r="CY226" s="11"/>
      <c r="CZ226" s="11"/>
      <c r="DA226" s="11"/>
      <c r="DB226" s="11"/>
      <c r="DC226" s="11"/>
      <c r="DH226" s="12"/>
      <c r="DI226" s="12"/>
      <c r="DJ226" s="12"/>
      <c r="DK226" s="11"/>
      <c r="DL226" s="11"/>
      <c r="DM226" s="11"/>
      <c r="DN226" s="11"/>
      <c r="DO226" s="11"/>
      <c r="DP226" s="11"/>
      <c r="DQ226" s="11"/>
      <c r="DV226" s="12"/>
      <c r="DW226" s="12"/>
      <c r="DX226" s="12"/>
      <c r="DY226" s="11"/>
      <c r="DZ226" s="11"/>
      <c r="EA226" s="11"/>
      <c r="EB226" s="11"/>
      <c r="EC226" s="11"/>
      <c r="ED226" s="11"/>
      <c r="EE226" s="11"/>
      <c r="EJ226" s="12"/>
      <c r="EK226" s="12"/>
      <c r="EL226" s="12"/>
      <c r="EM226" s="11"/>
      <c r="EN226" s="11"/>
      <c r="EO226" s="11"/>
      <c r="EP226" s="11"/>
      <c r="EQ226" s="11"/>
      <c r="ER226" s="11"/>
      <c r="ES226" s="11"/>
      <c r="EX226" s="12"/>
      <c r="EY226" s="12"/>
      <c r="EZ226" s="12"/>
      <c r="FA226" s="11"/>
      <c r="FB226" s="11"/>
      <c r="FC226" s="11"/>
      <c r="FD226" s="11"/>
      <c r="FE226" s="11"/>
      <c r="FF226" s="11"/>
      <c r="FG226" s="11"/>
      <c r="FL226" s="12"/>
      <c r="FM226" s="12"/>
      <c r="FN226" s="12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N226" s="12"/>
      <c r="GO226" s="12"/>
      <c r="GP226" s="12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I226" s="12"/>
      <c r="HJ226" s="12"/>
      <c r="HK226" s="12"/>
      <c r="HL226" s="11"/>
      <c r="HM226" s="11"/>
      <c r="HN226" s="11"/>
      <c r="HO226" s="11"/>
      <c r="HP226" s="11"/>
      <c r="HQ226" s="11"/>
      <c r="HR226" s="11"/>
      <c r="HW226" s="12"/>
      <c r="HX226" s="12"/>
      <c r="HY226" s="12"/>
    </row>
    <row r="227" spans="2:233" x14ac:dyDescent="0.2">
      <c r="B227" s="8">
        <v>44106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2"/>
      <c r="AC227" s="12"/>
      <c r="AD227" s="12"/>
      <c r="AE227" s="11"/>
      <c r="AF227" s="11"/>
      <c r="AG227" s="11"/>
      <c r="AH227" s="11"/>
      <c r="AI227" s="11"/>
      <c r="AJ227" s="11"/>
      <c r="AK227" s="11"/>
      <c r="AP227" s="12"/>
      <c r="AQ227" s="12"/>
      <c r="AR227" s="12"/>
      <c r="AS227" s="11"/>
      <c r="AT227" s="11"/>
      <c r="AU227" s="11"/>
      <c r="AV227" s="11"/>
      <c r="AW227" s="11"/>
      <c r="AX227" s="11"/>
      <c r="AY227" s="11"/>
      <c r="BD227" s="12"/>
      <c r="BE227" s="12"/>
      <c r="BF227" s="12"/>
      <c r="BG227" s="11"/>
      <c r="BH227" s="11"/>
      <c r="BI227" s="11"/>
      <c r="BJ227" s="11"/>
      <c r="BK227" s="11"/>
      <c r="BL227" s="11"/>
      <c r="BM227" s="11"/>
      <c r="BR227" s="12"/>
      <c r="BS227" s="12"/>
      <c r="BT227" s="12"/>
      <c r="BU227" s="11"/>
      <c r="BV227" s="11"/>
      <c r="BW227" s="11"/>
      <c r="BX227" s="11"/>
      <c r="BY227" s="11"/>
      <c r="BZ227" s="11"/>
      <c r="CA227" s="11"/>
      <c r="CF227" s="12"/>
      <c r="CG227" s="12"/>
      <c r="CH227" s="12"/>
      <c r="CI227" s="11"/>
      <c r="CJ227" s="11"/>
      <c r="CK227" s="11"/>
      <c r="CL227" s="11"/>
      <c r="CM227" s="11"/>
      <c r="CN227" s="11"/>
      <c r="CO227" s="11"/>
      <c r="CT227" s="12"/>
      <c r="CU227" s="12"/>
      <c r="CV227" s="12"/>
      <c r="CW227" s="11"/>
      <c r="CX227" s="11"/>
      <c r="CY227" s="11"/>
      <c r="CZ227" s="11"/>
      <c r="DA227" s="11"/>
      <c r="DB227" s="11"/>
      <c r="DC227" s="11"/>
      <c r="DH227" s="12"/>
      <c r="DI227" s="12"/>
      <c r="DJ227" s="12"/>
      <c r="DK227" s="11"/>
      <c r="DL227" s="11"/>
      <c r="DM227" s="11"/>
      <c r="DN227" s="11"/>
      <c r="DO227" s="11"/>
      <c r="DP227" s="11"/>
      <c r="DQ227" s="11"/>
      <c r="DV227" s="12"/>
      <c r="DW227" s="12"/>
      <c r="DX227" s="12"/>
      <c r="DY227" s="11"/>
      <c r="DZ227" s="11"/>
      <c r="EA227" s="11"/>
      <c r="EB227" s="11"/>
      <c r="EC227" s="11"/>
      <c r="ED227" s="11"/>
      <c r="EE227" s="11"/>
      <c r="EJ227" s="12"/>
      <c r="EK227" s="12"/>
      <c r="EL227" s="12"/>
      <c r="EM227" s="11"/>
      <c r="EN227" s="11"/>
      <c r="EO227" s="11"/>
      <c r="EP227" s="11"/>
      <c r="EQ227" s="11"/>
      <c r="ER227" s="11"/>
      <c r="ES227" s="11"/>
      <c r="EX227" s="12"/>
      <c r="EY227" s="12"/>
      <c r="EZ227" s="12"/>
      <c r="FA227" s="11"/>
      <c r="FB227" s="11"/>
      <c r="FC227" s="11"/>
      <c r="FD227" s="11"/>
      <c r="FE227" s="11"/>
      <c r="FF227" s="11"/>
      <c r="FG227" s="11"/>
      <c r="FL227" s="12"/>
      <c r="FM227" s="12"/>
      <c r="FN227" s="12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N227" s="12"/>
      <c r="GO227" s="12"/>
      <c r="GP227" s="12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I227" s="12"/>
      <c r="HJ227" s="12"/>
      <c r="HK227" s="12"/>
      <c r="HL227" s="11"/>
      <c r="HM227" s="11"/>
      <c r="HN227" s="11"/>
      <c r="HO227" s="11"/>
      <c r="HP227" s="11"/>
      <c r="HQ227" s="11"/>
      <c r="HR227" s="11"/>
      <c r="HW227" s="12"/>
      <c r="HX227" s="12"/>
      <c r="HY227" s="12"/>
    </row>
    <row r="228" spans="2:233" x14ac:dyDescent="0.2">
      <c r="B228" s="8">
        <v>44107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2"/>
      <c r="AC228" s="12"/>
      <c r="AD228" s="12"/>
      <c r="AE228" s="11"/>
      <c r="AF228" s="11"/>
      <c r="AG228" s="11"/>
      <c r="AH228" s="11"/>
      <c r="AI228" s="11"/>
      <c r="AJ228" s="11"/>
      <c r="AK228" s="11"/>
      <c r="AP228" s="12"/>
      <c r="AQ228" s="12"/>
      <c r="AR228" s="12"/>
      <c r="AS228" s="11"/>
      <c r="AT228" s="11"/>
      <c r="AU228" s="11"/>
      <c r="AV228" s="11"/>
      <c r="AW228" s="11"/>
      <c r="AX228" s="11"/>
      <c r="AY228" s="11"/>
      <c r="BD228" s="12"/>
      <c r="BE228" s="12"/>
      <c r="BF228" s="12"/>
      <c r="BG228" s="11"/>
      <c r="BH228" s="11"/>
      <c r="BI228" s="11"/>
      <c r="BJ228" s="11"/>
      <c r="BK228" s="11"/>
      <c r="BL228" s="11"/>
      <c r="BM228" s="11"/>
      <c r="BR228" s="12"/>
      <c r="BS228" s="12"/>
      <c r="BT228" s="12"/>
      <c r="BU228" s="11"/>
      <c r="BV228" s="11"/>
      <c r="BW228" s="11"/>
      <c r="BX228" s="11"/>
      <c r="BY228" s="11"/>
      <c r="BZ228" s="11"/>
      <c r="CA228" s="11"/>
      <c r="CF228" s="12"/>
      <c r="CG228" s="12"/>
      <c r="CH228" s="12"/>
      <c r="CI228" s="11"/>
      <c r="CJ228" s="11"/>
      <c r="CK228" s="11"/>
      <c r="CL228" s="11"/>
      <c r="CM228" s="11"/>
      <c r="CN228" s="11"/>
      <c r="CO228" s="11"/>
      <c r="CT228" s="12"/>
      <c r="CU228" s="12"/>
      <c r="CV228" s="12"/>
      <c r="CW228" s="11"/>
      <c r="CX228" s="11"/>
      <c r="CY228" s="11"/>
      <c r="CZ228" s="11"/>
      <c r="DA228" s="11"/>
      <c r="DB228" s="11"/>
      <c r="DC228" s="11"/>
      <c r="DH228" s="12"/>
      <c r="DI228" s="12"/>
      <c r="DJ228" s="12"/>
      <c r="DK228" s="11"/>
      <c r="DL228" s="11"/>
      <c r="DM228" s="11"/>
      <c r="DN228" s="11"/>
      <c r="DO228" s="11"/>
      <c r="DP228" s="11"/>
      <c r="DQ228" s="11"/>
      <c r="DV228" s="12"/>
      <c r="DW228" s="12"/>
      <c r="DX228" s="12"/>
      <c r="DY228" s="11"/>
      <c r="DZ228" s="11"/>
      <c r="EA228" s="11"/>
      <c r="EB228" s="11"/>
      <c r="EC228" s="11"/>
      <c r="ED228" s="11"/>
      <c r="EE228" s="11"/>
      <c r="EJ228" s="12"/>
      <c r="EK228" s="12"/>
      <c r="EL228" s="12"/>
      <c r="EM228" s="11"/>
      <c r="EN228" s="11"/>
      <c r="EO228" s="11"/>
      <c r="EP228" s="11"/>
      <c r="EQ228" s="11"/>
      <c r="ER228" s="11"/>
      <c r="ES228" s="11"/>
      <c r="EX228" s="12"/>
      <c r="EY228" s="12"/>
      <c r="EZ228" s="12"/>
      <c r="FA228" s="11"/>
      <c r="FB228" s="11"/>
      <c r="FC228" s="11"/>
      <c r="FD228" s="11"/>
      <c r="FE228" s="11"/>
      <c r="FF228" s="11"/>
      <c r="FG228" s="11"/>
      <c r="FL228" s="12"/>
      <c r="FM228" s="12"/>
      <c r="FN228" s="12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N228" s="12"/>
      <c r="GO228" s="12"/>
      <c r="GP228" s="12"/>
      <c r="GQ228" s="11"/>
      <c r="GR228" s="11"/>
      <c r="GS228" s="11"/>
      <c r="GT228" s="11"/>
      <c r="GU228" s="11"/>
      <c r="GV228" s="11"/>
      <c r="GW228" s="11"/>
      <c r="GX228" s="11"/>
      <c r="GY228" s="11"/>
      <c r="GZ228" s="11"/>
      <c r="HA228" s="11"/>
      <c r="HB228" s="11"/>
      <c r="HC228" s="11"/>
      <c r="HD228" s="11"/>
      <c r="HI228" s="12"/>
      <c r="HJ228" s="12"/>
      <c r="HK228" s="12"/>
      <c r="HL228" s="11"/>
      <c r="HM228" s="11"/>
      <c r="HN228" s="11"/>
      <c r="HO228" s="11"/>
      <c r="HP228" s="11"/>
      <c r="HQ228" s="11"/>
      <c r="HR228" s="11"/>
      <c r="HW228" s="12"/>
      <c r="HX228" s="12"/>
      <c r="HY228" s="12"/>
    </row>
    <row r="229" spans="2:233" x14ac:dyDescent="0.2">
      <c r="B229" s="8">
        <v>44108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2"/>
      <c r="AC229" s="12"/>
      <c r="AD229" s="12"/>
      <c r="AE229" s="11"/>
      <c r="AF229" s="11"/>
      <c r="AG229" s="11"/>
      <c r="AH229" s="11"/>
      <c r="AI229" s="11"/>
      <c r="AJ229" s="11"/>
      <c r="AK229" s="11"/>
      <c r="AP229" s="12"/>
      <c r="AQ229" s="12"/>
      <c r="AR229" s="12"/>
      <c r="AS229" s="11"/>
      <c r="AT229" s="11"/>
      <c r="AU229" s="11"/>
      <c r="AV229" s="11"/>
      <c r="AW229" s="11"/>
      <c r="AX229" s="11"/>
      <c r="AY229" s="11"/>
      <c r="BD229" s="12"/>
      <c r="BE229" s="12"/>
      <c r="BF229" s="12"/>
      <c r="BG229" s="11"/>
      <c r="BH229" s="11"/>
      <c r="BI229" s="11"/>
      <c r="BJ229" s="11"/>
      <c r="BK229" s="11"/>
      <c r="BL229" s="11"/>
      <c r="BM229" s="11"/>
      <c r="BR229" s="12"/>
      <c r="BS229" s="12"/>
      <c r="BT229" s="12"/>
      <c r="BU229" s="11"/>
      <c r="BV229" s="11"/>
      <c r="BW229" s="11"/>
      <c r="BX229" s="11"/>
      <c r="BY229" s="11"/>
      <c r="BZ229" s="11"/>
      <c r="CA229" s="11"/>
      <c r="CF229" s="12"/>
      <c r="CG229" s="12"/>
      <c r="CH229" s="12"/>
      <c r="CI229" s="11"/>
      <c r="CJ229" s="11"/>
      <c r="CK229" s="11"/>
      <c r="CL229" s="11"/>
      <c r="CM229" s="11"/>
      <c r="CN229" s="11"/>
      <c r="CO229" s="11"/>
      <c r="CT229" s="12"/>
      <c r="CU229" s="12"/>
      <c r="CV229" s="12"/>
      <c r="CW229" s="11"/>
      <c r="CX229" s="11"/>
      <c r="CY229" s="11"/>
      <c r="CZ229" s="11"/>
      <c r="DA229" s="11"/>
      <c r="DB229" s="11"/>
      <c r="DC229" s="11"/>
      <c r="DH229" s="12"/>
      <c r="DI229" s="12"/>
      <c r="DJ229" s="12"/>
      <c r="DK229" s="11"/>
      <c r="DL229" s="11"/>
      <c r="DM229" s="11"/>
      <c r="DN229" s="11"/>
      <c r="DO229" s="11"/>
      <c r="DP229" s="11"/>
      <c r="DQ229" s="11"/>
      <c r="DV229" s="12"/>
      <c r="DW229" s="12"/>
      <c r="DX229" s="12"/>
      <c r="DY229" s="11"/>
      <c r="DZ229" s="11"/>
      <c r="EA229" s="11"/>
      <c r="EB229" s="11"/>
      <c r="EC229" s="11"/>
      <c r="ED229" s="11"/>
      <c r="EE229" s="11"/>
      <c r="EJ229" s="12"/>
      <c r="EK229" s="12"/>
      <c r="EL229" s="12"/>
      <c r="EM229" s="11"/>
      <c r="EN229" s="11"/>
      <c r="EO229" s="11"/>
      <c r="EP229" s="11"/>
      <c r="EQ229" s="11"/>
      <c r="ER229" s="11"/>
      <c r="ES229" s="11"/>
      <c r="EX229" s="12"/>
      <c r="EY229" s="12"/>
      <c r="EZ229" s="12"/>
      <c r="FA229" s="11"/>
      <c r="FB229" s="11"/>
      <c r="FC229" s="11"/>
      <c r="FD229" s="11"/>
      <c r="FE229" s="11"/>
      <c r="FF229" s="11"/>
      <c r="FG229" s="11"/>
      <c r="FL229" s="12"/>
      <c r="FM229" s="12"/>
      <c r="FN229" s="12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N229" s="12"/>
      <c r="GO229" s="12"/>
      <c r="GP229" s="12"/>
      <c r="GQ229" s="11"/>
      <c r="GR229" s="11"/>
      <c r="GS229" s="11"/>
      <c r="GT229" s="11"/>
      <c r="GU229" s="11"/>
      <c r="GV229" s="11"/>
      <c r="GW229" s="11"/>
      <c r="GX229" s="11"/>
      <c r="GY229" s="11"/>
      <c r="GZ229" s="11"/>
      <c r="HA229" s="11"/>
      <c r="HB229" s="11"/>
      <c r="HC229" s="11"/>
      <c r="HD229" s="11"/>
      <c r="HI229" s="12"/>
      <c r="HJ229" s="12"/>
      <c r="HK229" s="12"/>
      <c r="HL229" s="11"/>
      <c r="HM229" s="11"/>
      <c r="HN229" s="11"/>
      <c r="HO229" s="11"/>
      <c r="HP229" s="11"/>
      <c r="HQ229" s="11"/>
      <c r="HR229" s="11"/>
      <c r="HW229" s="12"/>
      <c r="HX229" s="12"/>
      <c r="HY229" s="12"/>
    </row>
    <row r="230" spans="2:233" x14ac:dyDescent="0.2">
      <c r="B230" s="8">
        <v>44109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2"/>
      <c r="AC230" s="12"/>
      <c r="AD230" s="12"/>
      <c r="AE230" s="11"/>
      <c r="AF230" s="11"/>
      <c r="AG230" s="11"/>
      <c r="AH230" s="11"/>
      <c r="AI230" s="11"/>
      <c r="AJ230" s="11"/>
      <c r="AK230" s="11"/>
      <c r="AP230" s="12"/>
      <c r="AQ230" s="12"/>
      <c r="AR230" s="12"/>
      <c r="AS230" s="11"/>
      <c r="AT230" s="11"/>
      <c r="AU230" s="11"/>
      <c r="AV230" s="11"/>
      <c r="AW230" s="11"/>
      <c r="AX230" s="11"/>
      <c r="AY230" s="11"/>
      <c r="BD230" s="12"/>
      <c r="BE230" s="12"/>
      <c r="BF230" s="12"/>
      <c r="BG230" s="11"/>
      <c r="BH230" s="11"/>
      <c r="BI230" s="11"/>
      <c r="BJ230" s="11"/>
      <c r="BK230" s="11"/>
      <c r="BL230" s="11"/>
      <c r="BM230" s="11"/>
      <c r="BR230" s="12"/>
      <c r="BS230" s="12"/>
      <c r="BT230" s="12"/>
      <c r="BU230" s="11"/>
      <c r="BV230" s="11"/>
      <c r="BW230" s="11"/>
      <c r="BX230" s="11"/>
      <c r="BY230" s="11"/>
      <c r="BZ230" s="11"/>
      <c r="CA230" s="11"/>
      <c r="CF230" s="12"/>
      <c r="CG230" s="12"/>
      <c r="CH230" s="12"/>
      <c r="CI230" s="11"/>
      <c r="CJ230" s="11"/>
      <c r="CK230" s="11"/>
      <c r="CL230" s="11"/>
      <c r="CM230" s="11"/>
      <c r="CN230" s="11"/>
      <c r="CO230" s="11"/>
      <c r="CT230" s="12"/>
      <c r="CU230" s="12"/>
      <c r="CV230" s="12"/>
      <c r="CW230" s="11"/>
      <c r="CX230" s="11"/>
      <c r="CY230" s="11"/>
      <c r="CZ230" s="11"/>
      <c r="DA230" s="11"/>
      <c r="DB230" s="11"/>
      <c r="DC230" s="11"/>
      <c r="DH230" s="12"/>
      <c r="DI230" s="12"/>
      <c r="DJ230" s="12"/>
      <c r="DK230" s="11"/>
      <c r="DL230" s="11"/>
      <c r="DM230" s="11"/>
      <c r="DN230" s="11"/>
      <c r="DO230" s="11"/>
      <c r="DP230" s="11"/>
      <c r="DQ230" s="11"/>
      <c r="DV230" s="12"/>
      <c r="DW230" s="12"/>
      <c r="DX230" s="12"/>
      <c r="DY230" s="11"/>
      <c r="DZ230" s="11"/>
      <c r="EA230" s="11"/>
      <c r="EB230" s="11"/>
      <c r="EC230" s="11"/>
      <c r="ED230" s="11"/>
      <c r="EE230" s="11"/>
      <c r="EJ230" s="12"/>
      <c r="EK230" s="12"/>
      <c r="EL230" s="12"/>
      <c r="EM230" s="11"/>
      <c r="EN230" s="11"/>
      <c r="EO230" s="11"/>
      <c r="EP230" s="11"/>
      <c r="EQ230" s="11"/>
      <c r="ER230" s="11"/>
      <c r="ES230" s="11"/>
      <c r="EX230" s="12"/>
      <c r="EY230" s="12"/>
      <c r="EZ230" s="12"/>
      <c r="FA230" s="11"/>
      <c r="FB230" s="11"/>
      <c r="FC230" s="11"/>
      <c r="FD230" s="11"/>
      <c r="FE230" s="11"/>
      <c r="FF230" s="11"/>
      <c r="FG230" s="11"/>
      <c r="FL230" s="12"/>
      <c r="FM230" s="12"/>
      <c r="FN230" s="12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N230" s="12"/>
      <c r="GO230" s="12"/>
      <c r="GP230" s="12"/>
      <c r="GQ230" s="11"/>
      <c r="GR230" s="11"/>
      <c r="GS230" s="11"/>
      <c r="GT230" s="11"/>
      <c r="GU230" s="11"/>
      <c r="GV230" s="11"/>
      <c r="GW230" s="11"/>
      <c r="GX230" s="11"/>
      <c r="GY230" s="11"/>
      <c r="GZ230" s="11"/>
      <c r="HA230" s="11"/>
      <c r="HB230" s="11"/>
      <c r="HC230" s="11"/>
      <c r="HD230" s="11"/>
      <c r="HI230" s="12"/>
      <c r="HJ230" s="12"/>
      <c r="HK230" s="12"/>
      <c r="HL230" s="11"/>
      <c r="HM230" s="11"/>
      <c r="HN230" s="11"/>
      <c r="HO230" s="11"/>
      <c r="HP230" s="11"/>
      <c r="HQ230" s="11"/>
      <c r="HR230" s="11"/>
      <c r="HW230" s="12"/>
      <c r="HX230" s="12"/>
      <c r="HY230" s="12"/>
    </row>
    <row r="231" spans="2:233" x14ac:dyDescent="0.2">
      <c r="B231" s="8">
        <v>44110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2"/>
      <c r="AC231" s="12"/>
      <c r="AD231" s="12"/>
      <c r="AE231" s="11"/>
      <c r="AF231" s="11"/>
      <c r="AG231" s="11"/>
      <c r="AH231" s="11"/>
      <c r="AI231" s="11"/>
      <c r="AJ231" s="11"/>
      <c r="AK231" s="11"/>
      <c r="AP231" s="12"/>
      <c r="AQ231" s="12"/>
      <c r="AR231" s="12"/>
      <c r="AS231" s="11"/>
      <c r="AT231" s="11"/>
      <c r="AU231" s="11"/>
      <c r="AV231" s="11"/>
      <c r="AW231" s="11"/>
      <c r="AX231" s="11"/>
      <c r="AY231" s="11"/>
      <c r="BD231" s="12"/>
      <c r="BE231" s="12"/>
      <c r="BF231" s="12"/>
      <c r="BG231" s="11"/>
      <c r="BH231" s="11"/>
      <c r="BI231" s="11"/>
      <c r="BJ231" s="11"/>
      <c r="BK231" s="11"/>
      <c r="BL231" s="11"/>
      <c r="BM231" s="11"/>
      <c r="BR231" s="12"/>
      <c r="BS231" s="12"/>
      <c r="BT231" s="12"/>
      <c r="BU231" s="11"/>
      <c r="BV231" s="11"/>
      <c r="BW231" s="11"/>
      <c r="BX231" s="11"/>
      <c r="BY231" s="11"/>
      <c r="BZ231" s="11"/>
      <c r="CA231" s="11"/>
      <c r="CF231" s="12"/>
      <c r="CG231" s="12"/>
      <c r="CH231" s="12"/>
      <c r="CI231" s="11"/>
      <c r="CJ231" s="11"/>
      <c r="CK231" s="11"/>
      <c r="CL231" s="11"/>
      <c r="CM231" s="11"/>
      <c r="CN231" s="11"/>
      <c r="CO231" s="11"/>
      <c r="CT231" s="12"/>
      <c r="CU231" s="12"/>
      <c r="CV231" s="12"/>
      <c r="CW231" s="11"/>
      <c r="CX231" s="11"/>
      <c r="CY231" s="11"/>
      <c r="CZ231" s="11"/>
      <c r="DA231" s="11"/>
      <c r="DB231" s="11"/>
      <c r="DC231" s="11"/>
      <c r="DH231" s="12"/>
      <c r="DI231" s="12"/>
      <c r="DJ231" s="12"/>
      <c r="DK231" s="11"/>
      <c r="DL231" s="11"/>
      <c r="DM231" s="11"/>
      <c r="DN231" s="11"/>
      <c r="DO231" s="11"/>
      <c r="DP231" s="11"/>
      <c r="DQ231" s="11"/>
      <c r="DV231" s="12"/>
      <c r="DW231" s="12"/>
      <c r="DX231" s="12"/>
      <c r="DY231" s="11"/>
      <c r="DZ231" s="11"/>
      <c r="EA231" s="11"/>
      <c r="EB231" s="11"/>
      <c r="EC231" s="11"/>
      <c r="ED231" s="11"/>
      <c r="EE231" s="11"/>
      <c r="EJ231" s="12"/>
      <c r="EK231" s="12"/>
      <c r="EL231" s="12"/>
      <c r="EM231" s="11"/>
      <c r="EN231" s="11"/>
      <c r="EO231" s="11"/>
      <c r="EP231" s="11"/>
      <c r="EQ231" s="11"/>
      <c r="ER231" s="11"/>
      <c r="ES231" s="11"/>
      <c r="EX231" s="12"/>
      <c r="EY231" s="12"/>
      <c r="EZ231" s="12"/>
      <c r="FA231" s="11"/>
      <c r="FB231" s="11"/>
      <c r="FC231" s="11"/>
      <c r="FD231" s="11"/>
      <c r="FE231" s="11"/>
      <c r="FF231" s="11"/>
      <c r="FG231" s="11"/>
      <c r="FL231" s="12"/>
      <c r="FM231" s="12"/>
      <c r="FN231" s="12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N231" s="12"/>
      <c r="GO231" s="12"/>
      <c r="GP231" s="12"/>
      <c r="GQ231" s="11"/>
      <c r="GR231" s="11"/>
      <c r="GS231" s="11"/>
      <c r="GT231" s="11"/>
      <c r="GU231" s="11"/>
      <c r="GV231" s="11"/>
      <c r="GW231" s="11"/>
      <c r="GX231" s="11"/>
      <c r="GY231" s="11"/>
      <c r="GZ231" s="11"/>
      <c r="HA231" s="11"/>
      <c r="HB231" s="11"/>
      <c r="HC231" s="11"/>
      <c r="HD231" s="11"/>
      <c r="HI231" s="12"/>
      <c r="HJ231" s="12"/>
      <c r="HK231" s="12"/>
      <c r="HL231" s="11"/>
      <c r="HM231" s="11"/>
      <c r="HN231" s="11"/>
      <c r="HO231" s="11"/>
      <c r="HP231" s="11"/>
      <c r="HQ231" s="11"/>
      <c r="HR231" s="11"/>
      <c r="HW231" s="12"/>
      <c r="HX231" s="12"/>
      <c r="HY231" s="12"/>
    </row>
    <row r="232" spans="2:233" x14ac:dyDescent="0.2">
      <c r="B232" s="8">
        <v>44111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2"/>
      <c r="AC232" s="12"/>
      <c r="AD232" s="12"/>
      <c r="AE232" s="11"/>
      <c r="AF232" s="11"/>
      <c r="AG232" s="11"/>
      <c r="AH232" s="11"/>
      <c r="AI232" s="11"/>
      <c r="AJ232" s="11"/>
      <c r="AK232" s="11"/>
      <c r="AP232" s="12"/>
      <c r="AQ232" s="12"/>
      <c r="AR232" s="12"/>
      <c r="AS232" s="11"/>
      <c r="AT232" s="11"/>
      <c r="AU232" s="11"/>
      <c r="AV232" s="11"/>
      <c r="AW232" s="11"/>
      <c r="AX232" s="11"/>
      <c r="AY232" s="11"/>
      <c r="BD232" s="12"/>
      <c r="BE232" s="12"/>
      <c r="BF232" s="12"/>
      <c r="BG232" s="11"/>
      <c r="BH232" s="11"/>
      <c r="BI232" s="11"/>
      <c r="BJ232" s="11"/>
      <c r="BK232" s="11"/>
      <c r="BL232" s="11"/>
      <c r="BM232" s="11"/>
      <c r="BR232" s="12"/>
      <c r="BS232" s="12"/>
      <c r="BT232" s="12"/>
      <c r="BU232" s="11"/>
      <c r="BV232" s="11"/>
      <c r="BW232" s="11"/>
      <c r="BX232" s="11"/>
      <c r="BY232" s="11"/>
      <c r="BZ232" s="11"/>
      <c r="CA232" s="11"/>
      <c r="CF232" s="12"/>
      <c r="CG232" s="12"/>
      <c r="CH232" s="12"/>
      <c r="CI232" s="11"/>
      <c r="CJ232" s="11"/>
      <c r="CK232" s="11"/>
      <c r="CL232" s="11"/>
      <c r="CM232" s="11"/>
      <c r="CN232" s="11"/>
      <c r="CO232" s="11"/>
      <c r="CT232" s="12"/>
      <c r="CU232" s="12"/>
      <c r="CV232" s="12"/>
      <c r="CW232" s="11"/>
      <c r="CX232" s="11"/>
      <c r="CY232" s="11"/>
      <c r="CZ232" s="11"/>
      <c r="DA232" s="11"/>
      <c r="DB232" s="11"/>
      <c r="DC232" s="11"/>
      <c r="DH232" s="12"/>
      <c r="DI232" s="12"/>
      <c r="DJ232" s="12"/>
      <c r="DK232" s="11"/>
      <c r="DL232" s="11"/>
      <c r="DM232" s="11"/>
      <c r="DN232" s="11"/>
      <c r="DO232" s="11"/>
      <c r="DP232" s="11"/>
      <c r="DQ232" s="11"/>
      <c r="DV232" s="12"/>
      <c r="DW232" s="12"/>
      <c r="DX232" s="12"/>
      <c r="DY232" s="11"/>
      <c r="DZ232" s="11"/>
      <c r="EA232" s="11"/>
      <c r="EB232" s="11"/>
      <c r="EC232" s="11"/>
      <c r="ED232" s="11"/>
      <c r="EE232" s="11"/>
      <c r="EJ232" s="12"/>
      <c r="EK232" s="12"/>
      <c r="EL232" s="12"/>
      <c r="EM232" s="11"/>
      <c r="EN232" s="11"/>
      <c r="EO232" s="11"/>
      <c r="EP232" s="11"/>
      <c r="EQ232" s="11"/>
      <c r="ER232" s="11"/>
      <c r="ES232" s="11"/>
      <c r="EX232" s="12"/>
      <c r="EY232" s="12"/>
      <c r="EZ232" s="12"/>
      <c r="FA232" s="11"/>
      <c r="FB232" s="11"/>
      <c r="FC232" s="11"/>
      <c r="FD232" s="11"/>
      <c r="FE232" s="11"/>
      <c r="FF232" s="11"/>
      <c r="FG232" s="11"/>
      <c r="FL232" s="12"/>
      <c r="FM232" s="12"/>
      <c r="FN232" s="12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N232" s="12"/>
      <c r="GO232" s="12"/>
      <c r="GP232" s="12"/>
      <c r="GQ232" s="11"/>
      <c r="GR232" s="11"/>
      <c r="GS232" s="11"/>
      <c r="GT232" s="11"/>
      <c r="GU232" s="11"/>
      <c r="GV232" s="11"/>
      <c r="GW232" s="11"/>
      <c r="GX232" s="11"/>
      <c r="GY232" s="11"/>
      <c r="GZ232" s="11"/>
      <c r="HA232" s="11"/>
      <c r="HB232" s="11"/>
      <c r="HC232" s="11"/>
      <c r="HD232" s="11"/>
      <c r="HI232" s="12"/>
      <c r="HJ232" s="12"/>
      <c r="HK232" s="12"/>
      <c r="HL232" s="11"/>
      <c r="HM232" s="11"/>
      <c r="HN232" s="11"/>
      <c r="HO232" s="11"/>
      <c r="HP232" s="11"/>
      <c r="HQ232" s="11"/>
      <c r="HR232" s="11"/>
      <c r="HW232" s="12"/>
      <c r="HX232" s="12"/>
      <c r="HY232" s="12"/>
    </row>
    <row r="233" spans="2:233" x14ac:dyDescent="0.2">
      <c r="B233" s="8">
        <v>44112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2"/>
      <c r="AC233" s="12"/>
      <c r="AD233" s="12"/>
      <c r="AE233" s="11"/>
      <c r="AF233" s="11"/>
      <c r="AG233" s="11"/>
      <c r="AH233" s="11"/>
      <c r="AI233" s="11"/>
      <c r="AJ233" s="11"/>
      <c r="AK233" s="11"/>
      <c r="AP233" s="12"/>
      <c r="AQ233" s="12"/>
      <c r="AR233" s="12"/>
      <c r="AS233" s="11"/>
      <c r="AT233" s="11"/>
      <c r="AU233" s="11"/>
      <c r="AV233" s="11"/>
      <c r="AW233" s="11"/>
      <c r="AX233" s="11"/>
      <c r="AY233" s="11"/>
      <c r="BD233" s="12"/>
      <c r="BE233" s="12"/>
      <c r="BF233" s="12"/>
      <c r="BG233" s="11"/>
      <c r="BH233" s="11"/>
      <c r="BI233" s="11"/>
      <c r="BJ233" s="11"/>
      <c r="BK233" s="11"/>
      <c r="BL233" s="11"/>
      <c r="BM233" s="11"/>
      <c r="BR233" s="12"/>
      <c r="BS233" s="12"/>
      <c r="BT233" s="12"/>
      <c r="BU233" s="11"/>
      <c r="BV233" s="11"/>
      <c r="BW233" s="11"/>
      <c r="BX233" s="11"/>
      <c r="BY233" s="11"/>
      <c r="BZ233" s="11"/>
      <c r="CA233" s="11"/>
      <c r="CF233" s="12"/>
      <c r="CG233" s="12"/>
      <c r="CH233" s="12"/>
      <c r="CI233" s="11"/>
      <c r="CJ233" s="11"/>
      <c r="CK233" s="11"/>
      <c r="CL233" s="11"/>
      <c r="CM233" s="11"/>
      <c r="CN233" s="11"/>
      <c r="CO233" s="11"/>
      <c r="CT233" s="12"/>
      <c r="CU233" s="12"/>
      <c r="CV233" s="12"/>
      <c r="CW233" s="11"/>
      <c r="CX233" s="11"/>
      <c r="CY233" s="11"/>
      <c r="CZ233" s="11"/>
      <c r="DA233" s="11"/>
      <c r="DB233" s="11"/>
      <c r="DC233" s="11"/>
      <c r="DH233" s="12"/>
      <c r="DI233" s="12"/>
      <c r="DJ233" s="12"/>
      <c r="DK233" s="11"/>
      <c r="DL233" s="11"/>
      <c r="DM233" s="11"/>
      <c r="DN233" s="11"/>
      <c r="DO233" s="11"/>
      <c r="DP233" s="11"/>
      <c r="DQ233" s="11"/>
      <c r="DV233" s="12"/>
      <c r="DW233" s="12"/>
      <c r="DX233" s="12"/>
      <c r="DY233" s="11"/>
      <c r="DZ233" s="11"/>
      <c r="EA233" s="11"/>
      <c r="EB233" s="11"/>
      <c r="EC233" s="11"/>
      <c r="ED233" s="11"/>
      <c r="EE233" s="11"/>
      <c r="EJ233" s="12"/>
      <c r="EK233" s="12"/>
      <c r="EL233" s="12"/>
      <c r="EM233" s="11"/>
      <c r="EN233" s="11"/>
      <c r="EO233" s="11"/>
      <c r="EP233" s="11"/>
      <c r="EQ233" s="11"/>
      <c r="ER233" s="11"/>
      <c r="ES233" s="11"/>
      <c r="EX233" s="12"/>
      <c r="EY233" s="12"/>
      <c r="EZ233" s="12"/>
      <c r="FA233" s="11"/>
      <c r="FB233" s="11"/>
      <c r="FC233" s="11"/>
      <c r="FD233" s="11"/>
      <c r="FE233" s="11"/>
      <c r="FF233" s="11"/>
      <c r="FG233" s="11"/>
      <c r="FL233" s="12"/>
      <c r="FM233" s="12"/>
      <c r="FN233" s="12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N233" s="12"/>
      <c r="GO233" s="12"/>
      <c r="GP233" s="12"/>
      <c r="GQ233" s="11"/>
      <c r="GR233" s="11"/>
      <c r="GS233" s="11"/>
      <c r="GT233" s="11"/>
      <c r="GU233" s="11"/>
      <c r="GV233" s="11"/>
      <c r="GW233" s="11"/>
      <c r="GX233" s="11"/>
      <c r="GY233" s="11"/>
      <c r="GZ233" s="11"/>
      <c r="HA233" s="11"/>
      <c r="HB233" s="11"/>
      <c r="HC233" s="11"/>
      <c r="HD233" s="11"/>
      <c r="HI233" s="12"/>
      <c r="HJ233" s="12"/>
      <c r="HK233" s="12"/>
      <c r="HL233" s="11"/>
      <c r="HM233" s="11"/>
      <c r="HN233" s="11"/>
      <c r="HO233" s="11"/>
      <c r="HP233" s="11"/>
      <c r="HQ233" s="11"/>
      <c r="HR233" s="11"/>
      <c r="HW233" s="12"/>
      <c r="HX233" s="12"/>
      <c r="HY233" s="12"/>
    </row>
    <row r="234" spans="2:233" x14ac:dyDescent="0.2">
      <c r="B234" s="8">
        <v>44113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2"/>
      <c r="AC234" s="12"/>
      <c r="AD234" s="12"/>
      <c r="AE234" s="11"/>
      <c r="AF234" s="11"/>
      <c r="AG234" s="11"/>
      <c r="AH234" s="11"/>
      <c r="AI234" s="11"/>
      <c r="AJ234" s="11"/>
      <c r="AK234" s="11"/>
      <c r="AP234" s="12"/>
      <c r="AQ234" s="12"/>
      <c r="AR234" s="12"/>
      <c r="AS234" s="11"/>
      <c r="AT234" s="11"/>
      <c r="AU234" s="11"/>
      <c r="AV234" s="11"/>
      <c r="AW234" s="11"/>
      <c r="AX234" s="11"/>
      <c r="AY234" s="11"/>
      <c r="BD234" s="12"/>
      <c r="BE234" s="12"/>
      <c r="BF234" s="12"/>
      <c r="BG234" s="11"/>
      <c r="BH234" s="11"/>
      <c r="BI234" s="11"/>
      <c r="BJ234" s="11"/>
      <c r="BK234" s="11"/>
      <c r="BL234" s="11"/>
      <c r="BM234" s="11"/>
      <c r="BR234" s="12"/>
      <c r="BS234" s="12"/>
      <c r="BT234" s="12"/>
      <c r="BU234" s="11"/>
      <c r="BV234" s="11"/>
      <c r="BW234" s="11"/>
      <c r="BX234" s="11"/>
      <c r="BY234" s="11"/>
      <c r="BZ234" s="11"/>
      <c r="CA234" s="11"/>
      <c r="CF234" s="12"/>
      <c r="CG234" s="12"/>
      <c r="CH234" s="12"/>
      <c r="CI234" s="11"/>
      <c r="CJ234" s="11"/>
      <c r="CK234" s="11"/>
      <c r="CL234" s="11"/>
      <c r="CM234" s="11"/>
      <c r="CN234" s="11"/>
      <c r="CO234" s="11"/>
      <c r="CT234" s="12"/>
      <c r="CU234" s="12"/>
      <c r="CV234" s="12"/>
      <c r="CW234" s="11"/>
      <c r="CX234" s="11"/>
      <c r="CY234" s="11"/>
      <c r="CZ234" s="11"/>
      <c r="DA234" s="11"/>
      <c r="DB234" s="11"/>
      <c r="DC234" s="11"/>
      <c r="DH234" s="12"/>
      <c r="DI234" s="12"/>
      <c r="DJ234" s="12"/>
      <c r="DK234" s="11"/>
      <c r="DL234" s="11"/>
      <c r="DM234" s="11"/>
      <c r="DN234" s="11"/>
      <c r="DO234" s="11"/>
      <c r="DP234" s="11"/>
      <c r="DQ234" s="11"/>
      <c r="DV234" s="12"/>
      <c r="DW234" s="12"/>
      <c r="DX234" s="12"/>
      <c r="DY234" s="11"/>
      <c r="DZ234" s="11"/>
      <c r="EA234" s="11"/>
      <c r="EB234" s="11"/>
      <c r="EC234" s="11"/>
      <c r="ED234" s="11"/>
      <c r="EE234" s="11"/>
      <c r="EJ234" s="12"/>
      <c r="EK234" s="12"/>
      <c r="EL234" s="12"/>
      <c r="EM234" s="11"/>
      <c r="EN234" s="11"/>
      <c r="EO234" s="11"/>
      <c r="EP234" s="11"/>
      <c r="EQ234" s="11"/>
      <c r="ER234" s="11"/>
      <c r="ES234" s="11"/>
      <c r="EX234" s="12"/>
      <c r="EY234" s="12"/>
      <c r="EZ234" s="12"/>
      <c r="FA234" s="11"/>
      <c r="FB234" s="11"/>
      <c r="FC234" s="11"/>
      <c r="FD234" s="11"/>
      <c r="FE234" s="11"/>
      <c r="FF234" s="11"/>
      <c r="FG234" s="11"/>
      <c r="FL234" s="12"/>
      <c r="FM234" s="12"/>
      <c r="FN234" s="12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N234" s="12"/>
      <c r="GO234" s="12"/>
      <c r="GP234" s="12"/>
      <c r="GQ234" s="11"/>
      <c r="GR234" s="11"/>
      <c r="GS234" s="11"/>
      <c r="GT234" s="11"/>
      <c r="GU234" s="11"/>
      <c r="GV234" s="11"/>
      <c r="GW234" s="11"/>
      <c r="GX234" s="11"/>
      <c r="GY234" s="11"/>
      <c r="GZ234" s="11"/>
      <c r="HA234" s="11"/>
      <c r="HB234" s="11"/>
      <c r="HC234" s="11"/>
      <c r="HD234" s="11"/>
      <c r="HI234" s="12"/>
      <c r="HJ234" s="12"/>
      <c r="HK234" s="12"/>
      <c r="HL234" s="11"/>
      <c r="HM234" s="11"/>
      <c r="HN234" s="11"/>
      <c r="HO234" s="11"/>
      <c r="HP234" s="11"/>
      <c r="HQ234" s="11"/>
      <c r="HR234" s="11"/>
      <c r="HW234" s="12"/>
      <c r="HX234" s="12"/>
      <c r="HY234" s="12"/>
    </row>
    <row r="235" spans="2:233" x14ac:dyDescent="0.2">
      <c r="B235" s="8">
        <v>44114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2"/>
      <c r="AC235" s="12"/>
      <c r="AD235" s="12"/>
      <c r="AE235" s="11"/>
      <c r="AF235" s="11"/>
      <c r="AG235" s="11"/>
      <c r="AH235" s="11"/>
      <c r="AI235" s="11"/>
      <c r="AJ235" s="11"/>
      <c r="AK235" s="11"/>
      <c r="AP235" s="12"/>
      <c r="AQ235" s="12"/>
      <c r="AR235" s="12"/>
      <c r="AS235" s="11"/>
      <c r="AT235" s="11"/>
      <c r="AU235" s="11"/>
      <c r="AV235" s="11"/>
      <c r="AW235" s="11"/>
      <c r="AX235" s="11"/>
      <c r="AY235" s="11"/>
      <c r="BD235" s="12"/>
      <c r="BE235" s="12"/>
      <c r="BF235" s="12"/>
      <c r="BG235" s="11"/>
      <c r="BH235" s="11"/>
      <c r="BI235" s="11"/>
      <c r="BJ235" s="11"/>
      <c r="BK235" s="11"/>
      <c r="BL235" s="11"/>
      <c r="BM235" s="11"/>
      <c r="BR235" s="12"/>
      <c r="BS235" s="12"/>
      <c r="BT235" s="12"/>
      <c r="BU235" s="11"/>
      <c r="BV235" s="11"/>
      <c r="BW235" s="11"/>
      <c r="BX235" s="11"/>
      <c r="BY235" s="11"/>
      <c r="BZ235" s="11"/>
      <c r="CA235" s="11"/>
      <c r="CF235" s="12"/>
      <c r="CG235" s="12"/>
      <c r="CH235" s="12"/>
      <c r="CI235" s="11"/>
      <c r="CJ235" s="11"/>
      <c r="CK235" s="11"/>
      <c r="CL235" s="11"/>
      <c r="CM235" s="11"/>
      <c r="CN235" s="11"/>
      <c r="CO235" s="11"/>
      <c r="CT235" s="12"/>
      <c r="CU235" s="12"/>
      <c r="CV235" s="12"/>
      <c r="CW235" s="11"/>
      <c r="CX235" s="11"/>
      <c r="CY235" s="11"/>
      <c r="CZ235" s="11"/>
      <c r="DA235" s="11"/>
      <c r="DB235" s="11"/>
      <c r="DC235" s="11"/>
      <c r="DH235" s="12"/>
      <c r="DI235" s="12"/>
      <c r="DJ235" s="12"/>
      <c r="DK235" s="11"/>
      <c r="DL235" s="11"/>
      <c r="DM235" s="11"/>
      <c r="DN235" s="11"/>
      <c r="DO235" s="11"/>
      <c r="DP235" s="11"/>
      <c r="DQ235" s="11"/>
      <c r="DV235" s="12"/>
      <c r="DW235" s="12"/>
      <c r="DX235" s="12"/>
      <c r="DY235" s="11"/>
      <c r="DZ235" s="11"/>
      <c r="EA235" s="11"/>
      <c r="EB235" s="11"/>
      <c r="EC235" s="11"/>
      <c r="ED235" s="11"/>
      <c r="EE235" s="11"/>
      <c r="EJ235" s="12"/>
      <c r="EK235" s="12"/>
      <c r="EL235" s="12"/>
      <c r="EM235" s="11"/>
      <c r="EN235" s="11"/>
      <c r="EO235" s="11"/>
      <c r="EP235" s="11"/>
      <c r="EQ235" s="11"/>
      <c r="ER235" s="11"/>
      <c r="ES235" s="11"/>
      <c r="EX235" s="12"/>
      <c r="EY235" s="12"/>
      <c r="EZ235" s="12"/>
      <c r="FA235" s="11"/>
      <c r="FB235" s="11"/>
      <c r="FC235" s="11"/>
      <c r="FD235" s="11"/>
      <c r="FE235" s="11"/>
      <c r="FF235" s="11"/>
      <c r="FG235" s="11"/>
      <c r="FL235" s="12"/>
      <c r="FM235" s="12"/>
      <c r="FN235" s="12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N235" s="12"/>
      <c r="GO235" s="12"/>
      <c r="GP235" s="12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I235" s="12"/>
      <c r="HJ235" s="12"/>
      <c r="HK235" s="12"/>
      <c r="HL235" s="11"/>
      <c r="HM235" s="11"/>
      <c r="HN235" s="11"/>
      <c r="HO235" s="11"/>
      <c r="HP235" s="11"/>
      <c r="HQ235" s="11"/>
      <c r="HR235" s="11"/>
      <c r="HW235" s="12"/>
      <c r="HX235" s="12"/>
      <c r="HY235" s="12"/>
    </row>
    <row r="236" spans="2:233" x14ac:dyDescent="0.2">
      <c r="B236" s="8">
        <v>44115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2"/>
      <c r="AC236" s="12"/>
      <c r="AD236" s="12"/>
      <c r="AE236" s="11"/>
      <c r="AF236" s="11"/>
      <c r="AG236" s="11"/>
      <c r="AH236" s="11"/>
      <c r="AI236" s="11"/>
      <c r="AJ236" s="11"/>
      <c r="AK236" s="11"/>
      <c r="AP236" s="12"/>
      <c r="AQ236" s="12"/>
      <c r="AR236" s="12"/>
      <c r="AS236" s="11"/>
      <c r="AT236" s="11"/>
      <c r="AU236" s="11"/>
      <c r="AV236" s="11"/>
      <c r="AW236" s="11"/>
      <c r="AX236" s="11"/>
      <c r="AY236" s="11"/>
      <c r="BD236" s="12"/>
      <c r="BE236" s="12"/>
      <c r="BF236" s="12"/>
      <c r="BG236" s="11"/>
      <c r="BH236" s="11"/>
      <c r="BI236" s="11"/>
      <c r="BJ236" s="11"/>
      <c r="BK236" s="11"/>
      <c r="BL236" s="11"/>
      <c r="BM236" s="11"/>
      <c r="BR236" s="12"/>
      <c r="BS236" s="12"/>
      <c r="BT236" s="12"/>
      <c r="BU236" s="11"/>
      <c r="BV236" s="11"/>
      <c r="BW236" s="11"/>
      <c r="BX236" s="11"/>
      <c r="BY236" s="11"/>
      <c r="BZ236" s="11"/>
      <c r="CA236" s="11"/>
      <c r="CF236" s="12"/>
      <c r="CG236" s="12"/>
      <c r="CH236" s="12"/>
      <c r="CI236" s="11"/>
      <c r="CJ236" s="11"/>
      <c r="CK236" s="11"/>
      <c r="CL236" s="11"/>
      <c r="CM236" s="11"/>
      <c r="CN236" s="11"/>
      <c r="CO236" s="11"/>
      <c r="CT236" s="12"/>
      <c r="CU236" s="12"/>
      <c r="CV236" s="12"/>
      <c r="CW236" s="11"/>
      <c r="CX236" s="11"/>
      <c r="CY236" s="11"/>
      <c r="CZ236" s="11"/>
      <c r="DA236" s="11"/>
      <c r="DB236" s="11"/>
      <c r="DC236" s="11"/>
      <c r="DH236" s="12"/>
      <c r="DI236" s="12"/>
      <c r="DJ236" s="12"/>
      <c r="DK236" s="11"/>
      <c r="DL236" s="11"/>
      <c r="DM236" s="11"/>
      <c r="DN236" s="11"/>
      <c r="DO236" s="11"/>
      <c r="DP236" s="11"/>
      <c r="DQ236" s="11"/>
      <c r="DV236" s="12"/>
      <c r="DW236" s="12"/>
      <c r="DX236" s="12"/>
      <c r="DY236" s="11"/>
      <c r="DZ236" s="11"/>
      <c r="EA236" s="11"/>
      <c r="EB236" s="11"/>
      <c r="EC236" s="11"/>
      <c r="ED236" s="11"/>
      <c r="EE236" s="11"/>
      <c r="EJ236" s="12"/>
      <c r="EK236" s="12"/>
      <c r="EL236" s="12"/>
      <c r="EM236" s="11"/>
      <c r="EN236" s="11"/>
      <c r="EO236" s="11"/>
      <c r="EP236" s="11"/>
      <c r="EQ236" s="11"/>
      <c r="ER236" s="11"/>
      <c r="ES236" s="11"/>
      <c r="EX236" s="12"/>
      <c r="EY236" s="12"/>
      <c r="EZ236" s="12"/>
      <c r="FA236" s="11"/>
      <c r="FB236" s="11"/>
      <c r="FC236" s="11"/>
      <c r="FD236" s="11"/>
      <c r="FE236" s="11"/>
      <c r="FF236" s="11"/>
      <c r="FG236" s="11"/>
      <c r="FL236" s="12"/>
      <c r="FM236" s="12"/>
      <c r="FN236" s="12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N236" s="12"/>
      <c r="GO236" s="12"/>
      <c r="GP236" s="12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I236" s="12"/>
      <c r="HJ236" s="12"/>
      <c r="HK236" s="12"/>
      <c r="HL236" s="11"/>
      <c r="HM236" s="11"/>
      <c r="HN236" s="11"/>
      <c r="HO236" s="11"/>
      <c r="HP236" s="11"/>
      <c r="HQ236" s="11"/>
      <c r="HR236" s="11"/>
      <c r="HW236" s="12"/>
      <c r="HX236" s="12"/>
      <c r="HY236" s="12"/>
    </row>
    <row r="237" spans="2:233" x14ac:dyDescent="0.2">
      <c r="B237" s="8">
        <v>44116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2"/>
      <c r="AC237" s="12"/>
      <c r="AD237" s="12"/>
      <c r="AE237" s="11"/>
      <c r="AF237" s="11"/>
      <c r="AG237" s="11"/>
      <c r="AH237" s="11"/>
      <c r="AI237" s="11"/>
      <c r="AJ237" s="11"/>
      <c r="AK237" s="11"/>
      <c r="AP237" s="12"/>
      <c r="AQ237" s="12"/>
      <c r="AR237" s="12"/>
      <c r="AS237" s="11"/>
      <c r="AT237" s="11"/>
      <c r="AU237" s="11"/>
      <c r="AV237" s="11"/>
      <c r="AW237" s="11"/>
      <c r="AX237" s="11"/>
      <c r="AY237" s="11"/>
      <c r="BD237" s="12"/>
      <c r="BE237" s="12"/>
      <c r="BF237" s="12"/>
      <c r="BG237" s="11"/>
      <c r="BH237" s="11"/>
      <c r="BI237" s="11"/>
      <c r="BJ237" s="11"/>
      <c r="BK237" s="11"/>
      <c r="BL237" s="11"/>
      <c r="BM237" s="11"/>
      <c r="BR237" s="12"/>
      <c r="BS237" s="12"/>
      <c r="BT237" s="12"/>
      <c r="BU237" s="11"/>
      <c r="BV237" s="11"/>
      <c r="BW237" s="11"/>
      <c r="BX237" s="11"/>
      <c r="BY237" s="11"/>
      <c r="BZ237" s="11"/>
      <c r="CA237" s="11"/>
      <c r="CF237" s="12"/>
      <c r="CG237" s="12"/>
      <c r="CH237" s="12"/>
      <c r="CI237" s="11"/>
      <c r="CJ237" s="11"/>
      <c r="CK237" s="11"/>
      <c r="CL237" s="11"/>
      <c r="CM237" s="11"/>
      <c r="CN237" s="11"/>
      <c r="CO237" s="11"/>
      <c r="CT237" s="12"/>
      <c r="CU237" s="12"/>
      <c r="CV237" s="12"/>
      <c r="CW237" s="11"/>
      <c r="CX237" s="11"/>
      <c r="CY237" s="11"/>
      <c r="CZ237" s="11"/>
      <c r="DA237" s="11"/>
      <c r="DB237" s="11"/>
      <c r="DC237" s="11"/>
      <c r="DH237" s="12"/>
      <c r="DI237" s="12"/>
      <c r="DJ237" s="12"/>
      <c r="DK237" s="11"/>
      <c r="DL237" s="11"/>
      <c r="DM237" s="11"/>
      <c r="DN237" s="11"/>
      <c r="DO237" s="11"/>
      <c r="DP237" s="11"/>
      <c r="DQ237" s="11"/>
      <c r="DV237" s="12"/>
      <c r="DW237" s="12"/>
      <c r="DX237" s="12"/>
      <c r="DY237" s="11"/>
      <c r="DZ237" s="11"/>
      <c r="EA237" s="11"/>
      <c r="EB237" s="11"/>
      <c r="EC237" s="11"/>
      <c r="ED237" s="11"/>
      <c r="EE237" s="11"/>
      <c r="EJ237" s="12"/>
      <c r="EK237" s="12"/>
      <c r="EL237" s="12"/>
      <c r="EM237" s="11"/>
      <c r="EN237" s="11"/>
      <c r="EO237" s="11"/>
      <c r="EP237" s="11"/>
      <c r="EQ237" s="11"/>
      <c r="ER237" s="11"/>
      <c r="ES237" s="11"/>
      <c r="EX237" s="12"/>
      <c r="EY237" s="12"/>
      <c r="EZ237" s="12"/>
      <c r="FA237" s="11"/>
      <c r="FB237" s="11"/>
      <c r="FC237" s="11"/>
      <c r="FD237" s="11"/>
      <c r="FE237" s="11"/>
      <c r="FF237" s="11"/>
      <c r="FG237" s="11"/>
      <c r="FL237" s="12"/>
      <c r="FM237" s="12"/>
      <c r="FN237" s="12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N237" s="12"/>
      <c r="GO237" s="12"/>
      <c r="GP237" s="12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I237" s="12"/>
      <c r="HJ237" s="12"/>
      <c r="HK237" s="12"/>
      <c r="HL237" s="11"/>
      <c r="HM237" s="11"/>
      <c r="HN237" s="11"/>
      <c r="HO237" s="11"/>
      <c r="HP237" s="11"/>
      <c r="HQ237" s="11"/>
      <c r="HR237" s="11"/>
      <c r="HW237" s="12"/>
      <c r="HX237" s="12"/>
      <c r="HY237" s="12"/>
    </row>
    <row r="238" spans="2:233" x14ac:dyDescent="0.2">
      <c r="B238" s="8">
        <v>44117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2"/>
      <c r="AC238" s="12"/>
      <c r="AD238" s="12"/>
      <c r="AE238" s="11"/>
      <c r="AF238" s="11"/>
      <c r="AG238" s="11"/>
      <c r="AH238" s="11"/>
      <c r="AI238" s="11"/>
      <c r="AJ238" s="11"/>
      <c r="AK238" s="11"/>
      <c r="AP238" s="12"/>
      <c r="AQ238" s="12"/>
      <c r="AR238" s="12"/>
      <c r="AS238" s="11"/>
      <c r="AT238" s="11"/>
      <c r="AU238" s="11"/>
      <c r="AV238" s="11"/>
      <c r="AW238" s="11"/>
      <c r="AX238" s="11"/>
      <c r="AY238" s="11"/>
      <c r="BD238" s="12"/>
      <c r="BE238" s="12"/>
      <c r="BF238" s="12"/>
      <c r="BG238" s="11"/>
      <c r="BH238" s="11"/>
      <c r="BI238" s="11"/>
      <c r="BJ238" s="11"/>
      <c r="BK238" s="11"/>
      <c r="BL238" s="11"/>
      <c r="BM238" s="11"/>
      <c r="BR238" s="12"/>
      <c r="BS238" s="12"/>
      <c r="BT238" s="12"/>
      <c r="BU238" s="11"/>
      <c r="BV238" s="11"/>
      <c r="BW238" s="11"/>
      <c r="BX238" s="11"/>
      <c r="BY238" s="11"/>
      <c r="BZ238" s="11"/>
      <c r="CA238" s="11"/>
      <c r="CF238" s="12"/>
      <c r="CG238" s="12"/>
      <c r="CH238" s="12"/>
      <c r="CI238" s="11"/>
      <c r="CJ238" s="11"/>
      <c r="CK238" s="11"/>
      <c r="CL238" s="11"/>
      <c r="CM238" s="11"/>
      <c r="CN238" s="11"/>
      <c r="CO238" s="11"/>
      <c r="CT238" s="12"/>
      <c r="CU238" s="12"/>
      <c r="CV238" s="12"/>
      <c r="CW238" s="11"/>
      <c r="CX238" s="11"/>
      <c r="CY238" s="11"/>
      <c r="CZ238" s="11"/>
      <c r="DA238" s="11"/>
      <c r="DB238" s="11"/>
      <c r="DC238" s="11"/>
      <c r="DH238" s="12"/>
      <c r="DI238" s="12"/>
      <c r="DJ238" s="12"/>
      <c r="DK238" s="11"/>
      <c r="DL238" s="11"/>
      <c r="DM238" s="11"/>
      <c r="DN238" s="11"/>
      <c r="DO238" s="11"/>
      <c r="DP238" s="11"/>
      <c r="DQ238" s="11"/>
      <c r="DV238" s="12"/>
      <c r="DW238" s="12"/>
      <c r="DX238" s="12"/>
      <c r="DY238" s="11"/>
      <c r="DZ238" s="11"/>
      <c r="EA238" s="11"/>
      <c r="EB238" s="11"/>
      <c r="EC238" s="11"/>
      <c r="ED238" s="11"/>
      <c r="EE238" s="11"/>
      <c r="EJ238" s="12"/>
      <c r="EK238" s="12"/>
      <c r="EL238" s="12"/>
      <c r="EM238" s="11"/>
      <c r="EN238" s="11"/>
      <c r="EO238" s="11"/>
      <c r="EP238" s="11"/>
      <c r="EQ238" s="11"/>
      <c r="ER238" s="11"/>
      <c r="ES238" s="11"/>
      <c r="EX238" s="12"/>
      <c r="EY238" s="12"/>
      <c r="EZ238" s="12"/>
      <c r="FA238" s="11"/>
      <c r="FB238" s="11"/>
      <c r="FC238" s="11"/>
      <c r="FD238" s="11"/>
      <c r="FE238" s="11"/>
      <c r="FF238" s="11"/>
      <c r="FG238" s="11"/>
      <c r="FL238" s="12"/>
      <c r="FM238" s="12"/>
      <c r="FN238" s="12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N238" s="12"/>
      <c r="GO238" s="12"/>
      <c r="GP238" s="12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I238" s="12"/>
      <c r="HJ238" s="12"/>
      <c r="HK238" s="12"/>
      <c r="HL238" s="11"/>
      <c r="HM238" s="11"/>
      <c r="HN238" s="11"/>
      <c r="HO238" s="11"/>
      <c r="HP238" s="11"/>
      <c r="HQ238" s="11"/>
      <c r="HR238" s="11"/>
      <c r="HW238" s="12"/>
      <c r="HX238" s="12"/>
      <c r="HY238" s="12"/>
    </row>
    <row r="239" spans="2:233" x14ac:dyDescent="0.2">
      <c r="B239" s="8">
        <v>44118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2"/>
      <c r="AC239" s="12"/>
      <c r="AD239" s="12"/>
      <c r="AE239" s="11"/>
      <c r="AF239" s="11"/>
      <c r="AG239" s="11"/>
      <c r="AH239" s="11"/>
      <c r="AI239" s="11"/>
      <c r="AJ239" s="11"/>
      <c r="AK239" s="11"/>
      <c r="AP239" s="12"/>
      <c r="AQ239" s="12"/>
      <c r="AR239" s="12"/>
      <c r="AS239" s="11"/>
      <c r="AT239" s="11"/>
      <c r="AU239" s="11"/>
      <c r="AV239" s="11"/>
      <c r="AW239" s="11"/>
      <c r="AX239" s="11"/>
      <c r="AY239" s="11"/>
      <c r="BD239" s="12"/>
      <c r="BE239" s="12"/>
      <c r="BF239" s="12"/>
      <c r="BG239" s="11"/>
      <c r="BH239" s="11"/>
      <c r="BI239" s="11"/>
      <c r="BJ239" s="11"/>
      <c r="BK239" s="11"/>
      <c r="BL239" s="11"/>
      <c r="BM239" s="11"/>
      <c r="BR239" s="12"/>
      <c r="BS239" s="12"/>
      <c r="BT239" s="12"/>
      <c r="BU239" s="11"/>
      <c r="BV239" s="11"/>
      <c r="BW239" s="11"/>
      <c r="BX239" s="11"/>
      <c r="BY239" s="11"/>
      <c r="BZ239" s="11"/>
      <c r="CA239" s="11"/>
      <c r="CF239" s="12"/>
      <c r="CG239" s="12"/>
      <c r="CH239" s="12"/>
      <c r="CI239" s="11"/>
      <c r="CJ239" s="11"/>
      <c r="CK239" s="11"/>
      <c r="CL239" s="11"/>
      <c r="CM239" s="11"/>
      <c r="CN239" s="11"/>
      <c r="CO239" s="11"/>
      <c r="CT239" s="12"/>
      <c r="CU239" s="12"/>
      <c r="CV239" s="12"/>
      <c r="CW239" s="11"/>
      <c r="CX239" s="11"/>
      <c r="CY239" s="11"/>
      <c r="CZ239" s="11"/>
      <c r="DA239" s="11"/>
      <c r="DB239" s="11"/>
      <c r="DC239" s="11"/>
      <c r="DH239" s="12"/>
      <c r="DI239" s="12"/>
      <c r="DJ239" s="12"/>
      <c r="DK239" s="11"/>
      <c r="DL239" s="11"/>
      <c r="DM239" s="11"/>
      <c r="DN239" s="11"/>
      <c r="DO239" s="11"/>
      <c r="DP239" s="11"/>
      <c r="DQ239" s="11"/>
      <c r="DV239" s="12"/>
      <c r="DW239" s="12"/>
      <c r="DX239" s="12"/>
      <c r="DY239" s="11"/>
      <c r="DZ239" s="11"/>
      <c r="EA239" s="11"/>
      <c r="EB239" s="11"/>
      <c r="EC239" s="11"/>
      <c r="ED239" s="11"/>
      <c r="EE239" s="11"/>
      <c r="EJ239" s="12"/>
      <c r="EK239" s="12"/>
      <c r="EL239" s="12"/>
      <c r="EM239" s="11"/>
      <c r="EN239" s="11"/>
      <c r="EO239" s="11"/>
      <c r="EP239" s="11"/>
      <c r="EQ239" s="11"/>
      <c r="ER239" s="11"/>
      <c r="ES239" s="11"/>
      <c r="EX239" s="12"/>
      <c r="EY239" s="12"/>
      <c r="EZ239" s="12"/>
      <c r="FA239" s="11"/>
      <c r="FB239" s="11"/>
      <c r="FC239" s="11"/>
      <c r="FD239" s="11"/>
      <c r="FE239" s="11"/>
      <c r="FF239" s="11"/>
      <c r="FG239" s="11"/>
      <c r="FL239" s="12"/>
      <c r="FM239" s="12"/>
      <c r="FN239" s="12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N239" s="12"/>
      <c r="GO239" s="12"/>
      <c r="GP239" s="12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I239" s="12"/>
      <c r="HJ239" s="12"/>
      <c r="HK239" s="12"/>
      <c r="HL239" s="11"/>
      <c r="HM239" s="11"/>
      <c r="HN239" s="11"/>
      <c r="HO239" s="11"/>
      <c r="HP239" s="11"/>
      <c r="HQ239" s="11"/>
      <c r="HR239" s="11"/>
      <c r="HW239" s="12"/>
      <c r="HX239" s="12"/>
      <c r="HY239" s="12"/>
    </row>
    <row r="240" spans="2:233" x14ac:dyDescent="0.2">
      <c r="B240" s="8">
        <v>44119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2"/>
      <c r="AC240" s="12"/>
      <c r="AD240" s="12"/>
      <c r="AE240" s="11"/>
      <c r="AF240" s="11"/>
      <c r="AG240" s="11"/>
      <c r="AH240" s="11"/>
      <c r="AI240" s="11"/>
      <c r="AJ240" s="11"/>
      <c r="AK240" s="11"/>
      <c r="AP240" s="12"/>
      <c r="AQ240" s="12"/>
      <c r="AR240" s="12"/>
      <c r="AS240" s="11"/>
      <c r="AT240" s="11"/>
      <c r="AU240" s="11"/>
      <c r="AV240" s="11"/>
      <c r="AW240" s="11"/>
      <c r="AX240" s="11"/>
      <c r="AY240" s="11"/>
      <c r="BD240" s="12"/>
      <c r="BE240" s="12"/>
      <c r="BF240" s="12"/>
      <c r="BG240" s="11"/>
      <c r="BH240" s="11"/>
      <c r="BI240" s="11"/>
      <c r="BJ240" s="11"/>
      <c r="BK240" s="11"/>
      <c r="BL240" s="11"/>
      <c r="BM240" s="11"/>
      <c r="BR240" s="12"/>
      <c r="BS240" s="12"/>
      <c r="BT240" s="12"/>
      <c r="BU240" s="11"/>
      <c r="BV240" s="11"/>
      <c r="BW240" s="11"/>
      <c r="BX240" s="11"/>
      <c r="BY240" s="11"/>
      <c r="BZ240" s="11"/>
      <c r="CA240" s="11"/>
      <c r="CF240" s="12"/>
      <c r="CG240" s="12"/>
      <c r="CH240" s="12"/>
      <c r="CI240" s="11"/>
      <c r="CJ240" s="11"/>
      <c r="CK240" s="11"/>
      <c r="CL240" s="11"/>
      <c r="CM240" s="11"/>
      <c r="CN240" s="11"/>
      <c r="CO240" s="11"/>
      <c r="CT240" s="12"/>
      <c r="CU240" s="12"/>
      <c r="CV240" s="12"/>
      <c r="CW240" s="11"/>
      <c r="CX240" s="11"/>
      <c r="CY240" s="11"/>
      <c r="CZ240" s="11"/>
      <c r="DA240" s="11"/>
      <c r="DB240" s="11"/>
      <c r="DC240" s="11"/>
      <c r="DH240" s="12"/>
      <c r="DI240" s="12"/>
      <c r="DJ240" s="12"/>
      <c r="DK240" s="11"/>
      <c r="DL240" s="11"/>
      <c r="DM240" s="11"/>
      <c r="DN240" s="11"/>
      <c r="DO240" s="11"/>
      <c r="DP240" s="11"/>
      <c r="DQ240" s="11"/>
      <c r="DV240" s="12"/>
      <c r="DW240" s="12"/>
      <c r="DX240" s="12"/>
      <c r="DY240" s="11"/>
      <c r="DZ240" s="11"/>
      <c r="EA240" s="11"/>
      <c r="EB240" s="11"/>
      <c r="EC240" s="11"/>
      <c r="ED240" s="11"/>
      <c r="EE240" s="11"/>
      <c r="EJ240" s="12"/>
      <c r="EK240" s="12"/>
      <c r="EL240" s="12"/>
      <c r="EM240" s="11"/>
      <c r="EN240" s="11"/>
      <c r="EO240" s="11"/>
      <c r="EP240" s="11"/>
      <c r="EQ240" s="11"/>
      <c r="ER240" s="11"/>
      <c r="ES240" s="11"/>
      <c r="EX240" s="12"/>
      <c r="EY240" s="12"/>
      <c r="EZ240" s="12"/>
      <c r="FA240" s="11"/>
      <c r="FB240" s="11"/>
      <c r="FC240" s="11"/>
      <c r="FD240" s="11"/>
      <c r="FE240" s="11"/>
      <c r="FF240" s="11"/>
      <c r="FG240" s="11"/>
      <c r="FL240" s="12"/>
      <c r="FM240" s="12"/>
      <c r="FN240" s="12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N240" s="12"/>
      <c r="GO240" s="12"/>
      <c r="GP240" s="12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I240" s="12"/>
      <c r="HJ240" s="12"/>
      <c r="HK240" s="12"/>
      <c r="HL240" s="11"/>
      <c r="HM240" s="11"/>
      <c r="HN240" s="11"/>
      <c r="HO240" s="11"/>
      <c r="HP240" s="11"/>
      <c r="HQ240" s="11"/>
      <c r="HR240" s="11"/>
      <c r="HW240" s="12"/>
      <c r="HX240" s="12"/>
      <c r="HY240" s="12"/>
    </row>
    <row r="241" spans="2:233" x14ac:dyDescent="0.2">
      <c r="B241" s="8">
        <v>44120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2"/>
      <c r="AC241" s="12"/>
      <c r="AD241" s="12"/>
      <c r="AE241" s="11"/>
      <c r="AF241" s="11"/>
      <c r="AG241" s="11"/>
      <c r="AH241" s="11"/>
      <c r="AI241" s="11"/>
      <c r="AJ241" s="11"/>
      <c r="AK241" s="11"/>
      <c r="AP241" s="12"/>
      <c r="AQ241" s="12"/>
      <c r="AR241" s="12"/>
      <c r="AS241" s="11"/>
      <c r="AT241" s="11"/>
      <c r="AU241" s="11"/>
      <c r="AV241" s="11"/>
      <c r="AW241" s="11"/>
      <c r="AX241" s="11"/>
      <c r="AY241" s="11"/>
      <c r="BD241" s="12"/>
      <c r="BE241" s="12"/>
      <c r="BF241" s="12"/>
      <c r="BG241" s="11"/>
      <c r="BH241" s="11"/>
      <c r="BI241" s="11"/>
      <c r="BJ241" s="11"/>
      <c r="BK241" s="11"/>
      <c r="BL241" s="11"/>
      <c r="BM241" s="11"/>
      <c r="BR241" s="12"/>
      <c r="BS241" s="12"/>
      <c r="BT241" s="12"/>
      <c r="BU241" s="11"/>
      <c r="BV241" s="11"/>
      <c r="BW241" s="11"/>
      <c r="BX241" s="11"/>
      <c r="BY241" s="11"/>
      <c r="BZ241" s="11"/>
      <c r="CA241" s="11"/>
      <c r="CF241" s="12"/>
      <c r="CG241" s="12"/>
      <c r="CH241" s="12"/>
      <c r="CI241" s="11"/>
      <c r="CJ241" s="11"/>
      <c r="CK241" s="11"/>
      <c r="CL241" s="11"/>
      <c r="CM241" s="11"/>
      <c r="CN241" s="11"/>
      <c r="CO241" s="11"/>
      <c r="CT241" s="12"/>
      <c r="CU241" s="12"/>
      <c r="CV241" s="12"/>
      <c r="CW241" s="11"/>
      <c r="CX241" s="11"/>
      <c r="CY241" s="11"/>
      <c r="CZ241" s="11"/>
      <c r="DA241" s="11"/>
      <c r="DB241" s="11"/>
      <c r="DC241" s="11"/>
      <c r="DH241" s="12"/>
      <c r="DI241" s="12"/>
      <c r="DJ241" s="12"/>
      <c r="DK241" s="11"/>
      <c r="DL241" s="11"/>
      <c r="DM241" s="11"/>
      <c r="DN241" s="11"/>
      <c r="DO241" s="11"/>
      <c r="DP241" s="11"/>
      <c r="DQ241" s="11"/>
      <c r="DV241" s="12"/>
      <c r="DW241" s="12"/>
      <c r="DX241" s="12"/>
      <c r="DY241" s="11"/>
      <c r="DZ241" s="11"/>
      <c r="EA241" s="11"/>
      <c r="EB241" s="11"/>
      <c r="EC241" s="11"/>
      <c r="ED241" s="11"/>
      <c r="EE241" s="11"/>
      <c r="EJ241" s="12"/>
      <c r="EK241" s="12"/>
      <c r="EL241" s="12"/>
      <c r="EM241" s="11"/>
      <c r="EN241" s="11"/>
      <c r="EO241" s="11"/>
      <c r="EP241" s="11"/>
      <c r="EQ241" s="11"/>
      <c r="ER241" s="11"/>
      <c r="ES241" s="11"/>
      <c r="EX241" s="12"/>
      <c r="EY241" s="12"/>
      <c r="EZ241" s="12"/>
      <c r="FA241" s="11"/>
      <c r="FB241" s="11"/>
      <c r="FC241" s="11"/>
      <c r="FD241" s="11"/>
      <c r="FE241" s="11"/>
      <c r="FF241" s="11"/>
      <c r="FG241" s="11"/>
      <c r="FL241" s="12"/>
      <c r="FM241" s="12"/>
      <c r="FN241" s="12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N241" s="12"/>
      <c r="GO241" s="12"/>
      <c r="GP241" s="12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I241" s="12"/>
      <c r="HJ241" s="12"/>
      <c r="HK241" s="12"/>
      <c r="HL241" s="11"/>
      <c r="HM241" s="11"/>
      <c r="HN241" s="11"/>
      <c r="HO241" s="11"/>
      <c r="HP241" s="11"/>
      <c r="HQ241" s="11"/>
      <c r="HR241" s="11"/>
      <c r="HW241" s="12"/>
      <c r="HX241" s="12"/>
      <c r="HY241" s="12"/>
    </row>
    <row r="242" spans="2:233" x14ac:dyDescent="0.2">
      <c r="B242" s="8">
        <v>44121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2"/>
      <c r="AC242" s="12"/>
      <c r="AD242" s="12"/>
      <c r="AE242" s="11"/>
      <c r="AF242" s="11"/>
      <c r="AG242" s="11"/>
      <c r="AH242" s="11"/>
      <c r="AI242" s="11"/>
      <c r="AJ242" s="11"/>
      <c r="AK242" s="11"/>
      <c r="AP242" s="12"/>
      <c r="AQ242" s="12"/>
      <c r="AR242" s="12"/>
      <c r="AS242" s="11"/>
      <c r="AT242" s="11"/>
      <c r="AU242" s="11"/>
      <c r="AV242" s="11"/>
      <c r="AW242" s="11"/>
      <c r="AX242" s="11"/>
      <c r="AY242" s="11"/>
      <c r="BD242" s="12"/>
      <c r="BE242" s="12"/>
      <c r="BF242" s="12"/>
      <c r="BG242" s="11"/>
      <c r="BH242" s="11"/>
      <c r="BI242" s="11"/>
      <c r="BJ242" s="11"/>
      <c r="BK242" s="11"/>
      <c r="BL242" s="11"/>
      <c r="BM242" s="11"/>
      <c r="BR242" s="12"/>
      <c r="BS242" s="12"/>
      <c r="BT242" s="12"/>
      <c r="BU242" s="11"/>
      <c r="BV242" s="11"/>
      <c r="BW242" s="11"/>
      <c r="BX242" s="11"/>
      <c r="BY242" s="11"/>
      <c r="BZ242" s="11"/>
      <c r="CA242" s="11"/>
      <c r="CF242" s="12"/>
      <c r="CG242" s="12"/>
      <c r="CH242" s="12"/>
      <c r="CI242" s="11"/>
      <c r="CJ242" s="11"/>
      <c r="CK242" s="11"/>
      <c r="CL242" s="11"/>
      <c r="CM242" s="11"/>
      <c r="CN242" s="11"/>
      <c r="CO242" s="11"/>
      <c r="CT242" s="12"/>
      <c r="CU242" s="12"/>
      <c r="CV242" s="12"/>
      <c r="CW242" s="11"/>
      <c r="CX242" s="11"/>
      <c r="CY242" s="11"/>
      <c r="CZ242" s="11"/>
      <c r="DA242" s="11"/>
      <c r="DB242" s="11"/>
      <c r="DC242" s="11"/>
      <c r="DH242" s="12"/>
      <c r="DI242" s="12"/>
      <c r="DJ242" s="12"/>
      <c r="DK242" s="11"/>
      <c r="DL242" s="11"/>
      <c r="DM242" s="11"/>
      <c r="DN242" s="11"/>
      <c r="DO242" s="11"/>
      <c r="DP242" s="11"/>
      <c r="DQ242" s="11"/>
      <c r="DV242" s="12"/>
      <c r="DW242" s="12"/>
      <c r="DX242" s="12"/>
      <c r="DY242" s="11"/>
      <c r="DZ242" s="11"/>
      <c r="EA242" s="11"/>
      <c r="EB242" s="11"/>
      <c r="EC242" s="11"/>
      <c r="ED242" s="11"/>
      <c r="EE242" s="11"/>
      <c r="EJ242" s="12"/>
      <c r="EK242" s="12"/>
      <c r="EL242" s="12"/>
      <c r="EM242" s="11"/>
      <c r="EN242" s="11"/>
      <c r="EO242" s="11"/>
      <c r="EP242" s="11"/>
      <c r="EQ242" s="11"/>
      <c r="ER242" s="11"/>
      <c r="ES242" s="11"/>
      <c r="EX242" s="12"/>
      <c r="EY242" s="12"/>
      <c r="EZ242" s="12"/>
      <c r="FA242" s="11"/>
      <c r="FB242" s="11"/>
      <c r="FC242" s="11"/>
      <c r="FD242" s="11"/>
      <c r="FE242" s="11"/>
      <c r="FF242" s="11"/>
      <c r="FG242" s="11"/>
      <c r="FL242" s="12"/>
      <c r="FM242" s="12"/>
      <c r="FN242" s="12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N242" s="12"/>
      <c r="GO242" s="12"/>
      <c r="GP242" s="12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I242" s="12"/>
      <c r="HJ242" s="12"/>
      <c r="HK242" s="12"/>
      <c r="HL242" s="11"/>
      <c r="HM242" s="11"/>
      <c r="HN242" s="11"/>
      <c r="HO242" s="11"/>
      <c r="HP242" s="11"/>
      <c r="HQ242" s="11"/>
      <c r="HR242" s="11"/>
      <c r="HW242" s="12"/>
      <c r="HX242" s="12"/>
      <c r="HY242" s="12"/>
    </row>
    <row r="243" spans="2:233" x14ac:dyDescent="0.2">
      <c r="B243" s="8">
        <v>44122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2"/>
      <c r="AC243" s="12"/>
      <c r="AD243" s="12"/>
      <c r="AE243" s="11"/>
      <c r="AF243" s="11"/>
      <c r="AG243" s="11"/>
      <c r="AH243" s="11"/>
      <c r="AI243" s="11"/>
      <c r="AJ243" s="11"/>
      <c r="AK243" s="11"/>
      <c r="AP243" s="12"/>
      <c r="AQ243" s="12"/>
      <c r="AR243" s="12"/>
      <c r="AS243" s="11"/>
      <c r="AT243" s="11"/>
      <c r="AU243" s="11"/>
      <c r="AV243" s="11"/>
      <c r="AW243" s="11"/>
      <c r="AX243" s="11"/>
      <c r="AY243" s="11"/>
      <c r="BD243" s="12"/>
      <c r="BE243" s="12"/>
      <c r="BF243" s="12"/>
      <c r="BG243" s="11"/>
      <c r="BH243" s="11"/>
      <c r="BI243" s="11"/>
      <c r="BJ243" s="11"/>
      <c r="BK243" s="11"/>
      <c r="BL243" s="11"/>
      <c r="BM243" s="11"/>
      <c r="BR243" s="12"/>
      <c r="BS243" s="12"/>
      <c r="BT243" s="12"/>
      <c r="BU243" s="11"/>
      <c r="BV243" s="11"/>
      <c r="BW243" s="11"/>
      <c r="BX243" s="11"/>
      <c r="BY243" s="11"/>
      <c r="BZ243" s="11"/>
      <c r="CA243" s="11"/>
      <c r="CF243" s="12"/>
      <c r="CG243" s="12"/>
      <c r="CH243" s="12"/>
      <c r="CI243" s="11"/>
      <c r="CJ243" s="11"/>
      <c r="CK243" s="11"/>
      <c r="CL243" s="11"/>
      <c r="CM243" s="11"/>
      <c r="CN243" s="11"/>
      <c r="CO243" s="11"/>
      <c r="CT243" s="12"/>
      <c r="CU243" s="12"/>
      <c r="CV243" s="12"/>
      <c r="CW243" s="11"/>
      <c r="CX243" s="11"/>
      <c r="CY243" s="11"/>
      <c r="CZ243" s="11"/>
      <c r="DA243" s="11"/>
      <c r="DB243" s="11"/>
      <c r="DC243" s="11"/>
      <c r="DH243" s="12"/>
      <c r="DI243" s="12"/>
      <c r="DJ243" s="12"/>
      <c r="DK243" s="11"/>
      <c r="DL243" s="11"/>
      <c r="DM243" s="11"/>
      <c r="DN243" s="11"/>
      <c r="DO243" s="11"/>
      <c r="DP243" s="11"/>
      <c r="DQ243" s="11"/>
      <c r="DV243" s="12"/>
      <c r="DW243" s="12"/>
      <c r="DX243" s="12"/>
      <c r="DY243" s="11"/>
      <c r="DZ243" s="11"/>
      <c r="EA243" s="11"/>
      <c r="EB243" s="11"/>
      <c r="EC243" s="11"/>
      <c r="ED243" s="11"/>
      <c r="EE243" s="11"/>
      <c r="EJ243" s="12"/>
      <c r="EK243" s="12"/>
      <c r="EL243" s="12"/>
      <c r="EM243" s="11"/>
      <c r="EN243" s="11"/>
      <c r="EO243" s="11"/>
      <c r="EP243" s="11"/>
      <c r="EQ243" s="11"/>
      <c r="ER243" s="11"/>
      <c r="ES243" s="11"/>
      <c r="EX243" s="12"/>
      <c r="EY243" s="12"/>
      <c r="EZ243" s="12"/>
      <c r="FA243" s="11"/>
      <c r="FB243" s="11"/>
      <c r="FC243" s="11"/>
      <c r="FD243" s="11"/>
      <c r="FE243" s="11"/>
      <c r="FF243" s="11"/>
      <c r="FG243" s="11"/>
      <c r="FL243" s="12"/>
      <c r="FM243" s="12"/>
      <c r="FN243" s="12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N243" s="12"/>
      <c r="GO243" s="12"/>
      <c r="GP243" s="12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I243" s="12"/>
      <c r="HJ243" s="12"/>
      <c r="HK243" s="12"/>
      <c r="HL243" s="11"/>
      <c r="HM243" s="11"/>
      <c r="HN243" s="11"/>
      <c r="HO243" s="11"/>
      <c r="HP243" s="11"/>
      <c r="HQ243" s="11"/>
      <c r="HR243" s="11"/>
      <c r="HW243" s="12"/>
      <c r="HX243" s="12"/>
      <c r="HY243" s="12"/>
    </row>
    <row r="244" spans="2:233" x14ac:dyDescent="0.2">
      <c r="B244" s="8">
        <v>44123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2"/>
      <c r="AC244" s="12"/>
      <c r="AD244" s="12"/>
      <c r="AE244" s="11"/>
      <c r="AF244" s="11"/>
      <c r="AG244" s="11"/>
      <c r="AH244" s="11"/>
      <c r="AI244" s="11"/>
      <c r="AJ244" s="11"/>
      <c r="AK244" s="11"/>
      <c r="AP244" s="12"/>
      <c r="AQ244" s="12"/>
      <c r="AR244" s="12"/>
      <c r="AS244" s="11"/>
      <c r="AT244" s="11"/>
      <c r="AU244" s="11"/>
      <c r="AV244" s="11"/>
      <c r="AW244" s="11"/>
      <c r="AX244" s="11"/>
      <c r="AY244" s="11"/>
      <c r="BD244" s="12"/>
      <c r="BE244" s="12"/>
      <c r="BF244" s="12"/>
      <c r="BG244" s="11"/>
      <c r="BH244" s="11"/>
      <c r="BI244" s="11"/>
      <c r="BJ244" s="11"/>
      <c r="BK244" s="11"/>
      <c r="BL244" s="11"/>
      <c r="BM244" s="11"/>
      <c r="BR244" s="12"/>
      <c r="BS244" s="12"/>
      <c r="BT244" s="12"/>
      <c r="BU244" s="11"/>
      <c r="BV244" s="11"/>
      <c r="BW244" s="11"/>
      <c r="BX244" s="11"/>
      <c r="BY244" s="11"/>
      <c r="BZ244" s="11"/>
      <c r="CA244" s="11"/>
      <c r="CF244" s="12"/>
      <c r="CG244" s="12"/>
      <c r="CH244" s="12"/>
      <c r="CI244" s="11"/>
      <c r="CJ244" s="11"/>
      <c r="CK244" s="11"/>
      <c r="CL244" s="11"/>
      <c r="CM244" s="11"/>
      <c r="CN244" s="11"/>
      <c r="CO244" s="11"/>
      <c r="CT244" s="12"/>
      <c r="CU244" s="12"/>
      <c r="CV244" s="12"/>
      <c r="CW244" s="11"/>
      <c r="CX244" s="11"/>
      <c r="CY244" s="11"/>
      <c r="CZ244" s="11"/>
      <c r="DA244" s="11"/>
      <c r="DB244" s="11"/>
      <c r="DC244" s="11"/>
      <c r="DH244" s="12"/>
      <c r="DI244" s="12"/>
      <c r="DJ244" s="12"/>
      <c r="DK244" s="11"/>
      <c r="DL244" s="11"/>
      <c r="DM244" s="11"/>
      <c r="DN244" s="11"/>
      <c r="DO244" s="11"/>
      <c r="DP244" s="11"/>
      <c r="DQ244" s="11"/>
      <c r="DV244" s="12"/>
      <c r="DW244" s="12"/>
      <c r="DX244" s="12"/>
      <c r="DY244" s="11"/>
      <c r="DZ244" s="11"/>
      <c r="EA244" s="11"/>
      <c r="EB244" s="11"/>
      <c r="EC244" s="11"/>
      <c r="ED244" s="11"/>
      <c r="EE244" s="11"/>
      <c r="EJ244" s="12"/>
      <c r="EK244" s="12"/>
      <c r="EL244" s="12"/>
      <c r="EM244" s="11"/>
      <c r="EN244" s="11"/>
      <c r="EO244" s="11"/>
      <c r="EP244" s="11"/>
      <c r="EQ244" s="11"/>
      <c r="ER244" s="11"/>
      <c r="ES244" s="11"/>
      <c r="EX244" s="12"/>
      <c r="EY244" s="12"/>
      <c r="EZ244" s="12"/>
      <c r="FA244" s="11"/>
      <c r="FB244" s="11"/>
      <c r="FC244" s="11"/>
      <c r="FD244" s="11"/>
      <c r="FE244" s="11"/>
      <c r="FF244" s="11"/>
      <c r="FG244" s="11"/>
      <c r="FL244" s="12"/>
      <c r="FM244" s="12"/>
      <c r="FN244" s="12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N244" s="12"/>
      <c r="GO244" s="12"/>
      <c r="GP244" s="12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I244" s="12"/>
      <c r="HJ244" s="12"/>
      <c r="HK244" s="12"/>
      <c r="HL244" s="11"/>
      <c r="HM244" s="11"/>
      <c r="HN244" s="11"/>
      <c r="HO244" s="11"/>
      <c r="HP244" s="11"/>
      <c r="HQ244" s="11"/>
      <c r="HR244" s="11"/>
      <c r="HW244" s="12"/>
      <c r="HX244" s="12"/>
      <c r="HY244" s="12"/>
    </row>
    <row r="245" spans="2:233" x14ac:dyDescent="0.2">
      <c r="B245" s="8">
        <v>44124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2"/>
      <c r="AC245" s="12"/>
      <c r="AD245" s="12"/>
      <c r="AE245" s="11"/>
      <c r="AF245" s="11"/>
      <c r="AG245" s="11"/>
      <c r="AH245" s="11"/>
      <c r="AI245" s="11"/>
      <c r="AJ245" s="11"/>
      <c r="AK245" s="11"/>
      <c r="AP245" s="12"/>
      <c r="AQ245" s="12"/>
      <c r="AR245" s="12"/>
      <c r="AS245" s="11"/>
      <c r="AT245" s="11"/>
      <c r="AU245" s="11"/>
      <c r="AV245" s="11"/>
      <c r="AW245" s="11"/>
      <c r="AX245" s="11"/>
      <c r="AY245" s="11"/>
      <c r="BD245" s="12"/>
      <c r="BE245" s="12"/>
      <c r="BF245" s="12"/>
      <c r="BG245" s="11"/>
      <c r="BH245" s="11"/>
      <c r="BI245" s="11"/>
      <c r="BJ245" s="11"/>
      <c r="BK245" s="11"/>
      <c r="BL245" s="11"/>
      <c r="BM245" s="11"/>
      <c r="BR245" s="12"/>
      <c r="BS245" s="12"/>
      <c r="BT245" s="12"/>
      <c r="BU245" s="11"/>
      <c r="BV245" s="11"/>
      <c r="BW245" s="11"/>
      <c r="BX245" s="11"/>
      <c r="BY245" s="11"/>
      <c r="BZ245" s="11"/>
      <c r="CA245" s="11"/>
      <c r="CF245" s="12"/>
      <c r="CG245" s="12"/>
      <c r="CH245" s="12"/>
      <c r="CI245" s="11"/>
      <c r="CJ245" s="11"/>
      <c r="CK245" s="11"/>
      <c r="CL245" s="11"/>
      <c r="CM245" s="11"/>
      <c r="CN245" s="11"/>
      <c r="CO245" s="11"/>
      <c r="CT245" s="12"/>
      <c r="CU245" s="12"/>
      <c r="CV245" s="12"/>
      <c r="CW245" s="11"/>
      <c r="CX245" s="11"/>
      <c r="CY245" s="11"/>
      <c r="CZ245" s="11"/>
      <c r="DA245" s="11"/>
      <c r="DB245" s="11"/>
      <c r="DC245" s="11"/>
      <c r="DH245" s="12"/>
      <c r="DI245" s="12"/>
      <c r="DJ245" s="12"/>
      <c r="DK245" s="11"/>
      <c r="DL245" s="11"/>
      <c r="DM245" s="11"/>
      <c r="DN245" s="11"/>
      <c r="DO245" s="11"/>
      <c r="DP245" s="11"/>
      <c r="DQ245" s="11"/>
      <c r="DV245" s="12"/>
      <c r="DW245" s="12"/>
      <c r="DX245" s="12"/>
      <c r="DY245" s="11"/>
      <c r="DZ245" s="11"/>
      <c r="EA245" s="11"/>
      <c r="EB245" s="11"/>
      <c r="EC245" s="11"/>
      <c r="ED245" s="11"/>
      <c r="EE245" s="11"/>
      <c r="EJ245" s="12"/>
      <c r="EK245" s="12"/>
      <c r="EL245" s="12"/>
      <c r="EM245" s="11"/>
      <c r="EN245" s="11"/>
      <c r="EO245" s="11"/>
      <c r="EP245" s="11"/>
      <c r="EQ245" s="11"/>
      <c r="ER245" s="11"/>
      <c r="ES245" s="11"/>
      <c r="EX245" s="12"/>
      <c r="EY245" s="12"/>
      <c r="EZ245" s="12"/>
      <c r="FA245" s="11"/>
      <c r="FB245" s="11"/>
      <c r="FC245" s="11"/>
      <c r="FD245" s="11"/>
      <c r="FE245" s="11"/>
      <c r="FF245" s="11"/>
      <c r="FG245" s="11"/>
      <c r="FL245" s="12"/>
      <c r="FM245" s="12"/>
      <c r="FN245" s="12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N245" s="12"/>
      <c r="GO245" s="12"/>
      <c r="GP245" s="12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I245" s="12"/>
      <c r="HJ245" s="12"/>
      <c r="HK245" s="12"/>
      <c r="HL245" s="11"/>
      <c r="HM245" s="11"/>
      <c r="HN245" s="11"/>
      <c r="HO245" s="11"/>
      <c r="HP245" s="11"/>
      <c r="HQ245" s="11"/>
      <c r="HR245" s="11"/>
      <c r="HW245" s="12"/>
      <c r="HX245" s="12"/>
      <c r="HY245" s="12"/>
    </row>
    <row r="246" spans="2:233" x14ac:dyDescent="0.2">
      <c r="B246" s="8">
        <v>44125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2"/>
      <c r="AC246" s="12"/>
      <c r="AD246" s="12"/>
      <c r="AE246" s="11"/>
      <c r="AF246" s="11"/>
      <c r="AG246" s="11"/>
      <c r="AH246" s="11"/>
      <c r="AI246" s="11"/>
      <c r="AJ246" s="11"/>
      <c r="AK246" s="11"/>
      <c r="AP246" s="12"/>
      <c r="AQ246" s="12"/>
      <c r="AR246" s="12"/>
      <c r="AS246" s="11"/>
      <c r="AT246" s="11"/>
      <c r="AU246" s="11"/>
      <c r="AV246" s="11"/>
      <c r="AW246" s="11"/>
      <c r="AX246" s="11"/>
      <c r="AY246" s="11"/>
      <c r="BD246" s="12"/>
      <c r="BE246" s="12"/>
      <c r="BF246" s="12"/>
      <c r="BG246" s="11"/>
      <c r="BH246" s="11"/>
      <c r="BI246" s="11"/>
      <c r="BJ246" s="11"/>
      <c r="BK246" s="11"/>
      <c r="BL246" s="11"/>
      <c r="BM246" s="11"/>
      <c r="BR246" s="12"/>
      <c r="BS246" s="12"/>
      <c r="BT246" s="12"/>
      <c r="BU246" s="11"/>
      <c r="BV246" s="11"/>
      <c r="BW246" s="11"/>
      <c r="BX246" s="11"/>
      <c r="BY246" s="11"/>
      <c r="BZ246" s="11"/>
      <c r="CA246" s="11"/>
      <c r="CF246" s="12"/>
      <c r="CG246" s="12"/>
      <c r="CH246" s="12"/>
      <c r="CI246" s="11"/>
      <c r="CJ246" s="11"/>
      <c r="CK246" s="11"/>
      <c r="CL246" s="11"/>
      <c r="CM246" s="11"/>
      <c r="CN246" s="11"/>
      <c r="CO246" s="11"/>
      <c r="CT246" s="12"/>
      <c r="CU246" s="12"/>
      <c r="CV246" s="12"/>
      <c r="CW246" s="11"/>
      <c r="CX246" s="11"/>
      <c r="CY246" s="11"/>
      <c r="CZ246" s="11"/>
      <c r="DA246" s="11"/>
      <c r="DB246" s="11"/>
      <c r="DC246" s="11"/>
      <c r="DH246" s="12"/>
      <c r="DI246" s="12"/>
      <c r="DJ246" s="12"/>
      <c r="DK246" s="11"/>
      <c r="DL246" s="11"/>
      <c r="DM246" s="11"/>
      <c r="DN246" s="11"/>
      <c r="DO246" s="11"/>
      <c r="DP246" s="11"/>
      <c r="DQ246" s="11"/>
      <c r="DV246" s="12"/>
      <c r="DW246" s="12"/>
      <c r="DX246" s="12"/>
      <c r="DY246" s="11"/>
      <c r="DZ246" s="11"/>
      <c r="EA246" s="11"/>
      <c r="EB246" s="11"/>
      <c r="EC246" s="11"/>
      <c r="ED246" s="11"/>
      <c r="EE246" s="11"/>
      <c r="EJ246" s="12"/>
      <c r="EK246" s="12"/>
      <c r="EL246" s="12"/>
      <c r="EM246" s="11"/>
      <c r="EN246" s="11"/>
      <c r="EO246" s="11"/>
      <c r="EP246" s="11"/>
      <c r="EQ246" s="11"/>
      <c r="ER246" s="11"/>
      <c r="ES246" s="11"/>
      <c r="EX246" s="12"/>
      <c r="EY246" s="12"/>
      <c r="EZ246" s="12"/>
      <c r="FA246" s="11"/>
      <c r="FB246" s="11"/>
      <c r="FC246" s="11"/>
      <c r="FD246" s="11"/>
      <c r="FE246" s="11"/>
      <c r="FF246" s="11"/>
      <c r="FG246" s="11"/>
      <c r="FL246" s="12"/>
      <c r="FM246" s="12"/>
      <c r="FN246" s="12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N246" s="12"/>
      <c r="GO246" s="12"/>
      <c r="GP246" s="12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I246" s="12"/>
      <c r="HJ246" s="12"/>
      <c r="HK246" s="12"/>
      <c r="HL246" s="11"/>
      <c r="HM246" s="11"/>
      <c r="HN246" s="11"/>
      <c r="HO246" s="11"/>
      <c r="HP246" s="11"/>
      <c r="HQ246" s="11"/>
      <c r="HR246" s="11"/>
      <c r="HW246" s="12"/>
      <c r="HX246" s="12"/>
      <c r="HY246" s="12"/>
    </row>
    <row r="247" spans="2:233" x14ac:dyDescent="0.2">
      <c r="B247" s="8">
        <v>44126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2"/>
      <c r="AC247" s="12"/>
      <c r="AD247" s="12"/>
      <c r="AE247" s="11"/>
      <c r="AF247" s="11"/>
      <c r="AG247" s="11"/>
      <c r="AH247" s="11"/>
      <c r="AI247" s="11"/>
      <c r="AJ247" s="11"/>
      <c r="AK247" s="11"/>
      <c r="AP247" s="12"/>
      <c r="AQ247" s="12"/>
      <c r="AR247" s="12"/>
      <c r="AS247" s="11"/>
      <c r="AT247" s="11"/>
      <c r="AU247" s="11"/>
      <c r="AV247" s="11"/>
      <c r="AW247" s="11"/>
      <c r="AX247" s="11"/>
      <c r="AY247" s="11"/>
      <c r="BD247" s="12"/>
      <c r="BE247" s="12"/>
      <c r="BF247" s="12"/>
      <c r="BG247" s="11"/>
      <c r="BH247" s="11"/>
      <c r="BI247" s="11"/>
      <c r="BJ247" s="11"/>
      <c r="BK247" s="11"/>
      <c r="BL247" s="11"/>
      <c r="BM247" s="11"/>
      <c r="BR247" s="12"/>
      <c r="BS247" s="12"/>
      <c r="BT247" s="12"/>
      <c r="BU247" s="11"/>
      <c r="BV247" s="11"/>
      <c r="BW247" s="11"/>
      <c r="BX247" s="11"/>
      <c r="BY247" s="11"/>
      <c r="BZ247" s="11"/>
      <c r="CA247" s="11"/>
      <c r="CF247" s="12"/>
      <c r="CG247" s="12"/>
      <c r="CH247" s="12"/>
      <c r="CI247" s="11"/>
      <c r="CJ247" s="11"/>
      <c r="CK247" s="11"/>
      <c r="CL247" s="11"/>
      <c r="CM247" s="11"/>
      <c r="CN247" s="11"/>
      <c r="CO247" s="11"/>
      <c r="CT247" s="12"/>
      <c r="CU247" s="12"/>
      <c r="CV247" s="12"/>
      <c r="CW247" s="11"/>
      <c r="CX247" s="11"/>
      <c r="CY247" s="11"/>
      <c r="CZ247" s="11"/>
      <c r="DA247" s="11"/>
      <c r="DB247" s="11"/>
      <c r="DC247" s="11"/>
      <c r="DH247" s="12"/>
      <c r="DI247" s="12"/>
      <c r="DJ247" s="12"/>
      <c r="DK247" s="11"/>
      <c r="DL247" s="11"/>
      <c r="DM247" s="11"/>
      <c r="DN247" s="11"/>
      <c r="DO247" s="11"/>
      <c r="DP247" s="11"/>
      <c r="DQ247" s="11"/>
      <c r="DV247" s="12"/>
      <c r="DW247" s="12"/>
      <c r="DX247" s="12"/>
      <c r="DY247" s="11"/>
      <c r="DZ247" s="11"/>
      <c r="EA247" s="11"/>
      <c r="EB247" s="11"/>
      <c r="EC247" s="11"/>
      <c r="ED247" s="11"/>
      <c r="EE247" s="11"/>
      <c r="EJ247" s="12"/>
      <c r="EK247" s="12"/>
      <c r="EL247" s="12"/>
      <c r="EM247" s="11"/>
      <c r="EN247" s="11"/>
      <c r="EO247" s="11"/>
      <c r="EP247" s="11"/>
      <c r="EQ247" s="11"/>
      <c r="ER247" s="11"/>
      <c r="ES247" s="11"/>
      <c r="EX247" s="12"/>
      <c r="EY247" s="12"/>
      <c r="EZ247" s="12"/>
      <c r="FA247" s="11"/>
      <c r="FB247" s="11"/>
      <c r="FC247" s="11"/>
      <c r="FD247" s="11"/>
      <c r="FE247" s="11"/>
      <c r="FF247" s="11"/>
      <c r="FG247" s="11"/>
      <c r="FL247" s="12"/>
      <c r="FM247" s="12"/>
      <c r="FN247" s="12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N247" s="12"/>
      <c r="GO247" s="12"/>
      <c r="GP247" s="12"/>
      <c r="GQ247" s="11"/>
      <c r="GR247" s="11"/>
      <c r="GS247" s="11"/>
      <c r="GT247" s="11"/>
      <c r="GU247" s="11"/>
      <c r="GV247" s="11"/>
      <c r="GW247" s="11"/>
      <c r="GX247" s="11"/>
      <c r="GY247" s="11"/>
      <c r="GZ247" s="11"/>
      <c r="HA247" s="11"/>
      <c r="HB247" s="11"/>
      <c r="HC247" s="11"/>
      <c r="HD247" s="11"/>
      <c r="HI247" s="12"/>
      <c r="HJ247" s="12"/>
      <c r="HK247" s="12"/>
      <c r="HL247" s="11"/>
      <c r="HM247" s="11"/>
      <c r="HN247" s="11"/>
      <c r="HO247" s="11"/>
      <c r="HP247" s="11"/>
      <c r="HQ247" s="11"/>
      <c r="HR247" s="11"/>
      <c r="HW247" s="12"/>
      <c r="HX247" s="12"/>
      <c r="HY247" s="12"/>
    </row>
    <row r="248" spans="2:233" x14ac:dyDescent="0.2">
      <c r="B248" s="8">
        <v>44127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2"/>
      <c r="AC248" s="12"/>
      <c r="AD248" s="12"/>
      <c r="AE248" s="11"/>
      <c r="AF248" s="11"/>
      <c r="AG248" s="11"/>
      <c r="AH248" s="11"/>
      <c r="AI248" s="11"/>
      <c r="AJ248" s="11"/>
      <c r="AK248" s="11"/>
      <c r="AP248" s="12"/>
      <c r="AQ248" s="12"/>
      <c r="AR248" s="12"/>
      <c r="AS248" s="11"/>
      <c r="AT248" s="11"/>
      <c r="AU248" s="11"/>
      <c r="AV248" s="11"/>
      <c r="AW248" s="11"/>
      <c r="AX248" s="11"/>
      <c r="AY248" s="11"/>
      <c r="BD248" s="12"/>
      <c r="BE248" s="12"/>
      <c r="BF248" s="12"/>
      <c r="BG248" s="11"/>
      <c r="BH248" s="11"/>
      <c r="BI248" s="11"/>
      <c r="BJ248" s="11"/>
      <c r="BK248" s="11"/>
      <c r="BL248" s="11"/>
      <c r="BM248" s="11"/>
      <c r="BR248" s="12"/>
      <c r="BS248" s="12"/>
      <c r="BT248" s="12"/>
      <c r="BU248" s="11"/>
      <c r="BV248" s="11"/>
      <c r="BW248" s="11"/>
      <c r="BX248" s="11"/>
      <c r="BY248" s="11"/>
      <c r="BZ248" s="11"/>
      <c r="CA248" s="11"/>
      <c r="CF248" s="12"/>
      <c r="CG248" s="12"/>
      <c r="CH248" s="12"/>
      <c r="CI248" s="11"/>
      <c r="CJ248" s="11"/>
      <c r="CK248" s="11"/>
      <c r="CL248" s="11"/>
      <c r="CM248" s="11"/>
      <c r="CN248" s="11"/>
      <c r="CO248" s="11"/>
      <c r="CT248" s="12"/>
      <c r="CU248" s="12"/>
      <c r="CV248" s="12"/>
      <c r="CW248" s="11"/>
      <c r="CX248" s="11"/>
      <c r="CY248" s="11"/>
      <c r="CZ248" s="11"/>
      <c r="DA248" s="11"/>
      <c r="DB248" s="11"/>
      <c r="DC248" s="11"/>
      <c r="DH248" s="12"/>
      <c r="DI248" s="12"/>
      <c r="DJ248" s="12"/>
      <c r="DK248" s="11"/>
      <c r="DL248" s="11"/>
      <c r="DM248" s="11"/>
      <c r="DN248" s="11"/>
      <c r="DO248" s="11"/>
      <c r="DP248" s="11"/>
      <c r="DQ248" s="11"/>
      <c r="DV248" s="12"/>
      <c r="DW248" s="12"/>
      <c r="DX248" s="12"/>
      <c r="DY248" s="11"/>
      <c r="DZ248" s="11"/>
      <c r="EA248" s="11"/>
      <c r="EB248" s="11"/>
      <c r="EC248" s="11"/>
      <c r="ED248" s="11"/>
      <c r="EE248" s="11"/>
      <c r="EJ248" s="12"/>
      <c r="EK248" s="12"/>
      <c r="EL248" s="12"/>
      <c r="EM248" s="11"/>
      <c r="EN248" s="11"/>
      <c r="EO248" s="11"/>
      <c r="EP248" s="11"/>
      <c r="EQ248" s="11"/>
      <c r="ER248" s="11"/>
      <c r="ES248" s="11"/>
      <c r="EX248" s="12"/>
      <c r="EY248" s="12"/>
      <c r="EZ248" s="12"/>
      <c r="FA248" s="11"/>
      <c r="FB248" s="11"/>
      <c r="FC248" s="11"/>
      <c r="FD248" s="11"/>
      <c r="FE248" s="11"/>
      <c r="FF248" s="11"/>
      <c r="FG248" s="11"/>
      <c r="FL248" s="12"/>
      <c r="FM248" s="12"/>
      <c r="FN248" s="12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N248" s="12"/>
      <c r="GO248" s="12"/>
      <c r="GP248" s="12"/>
      <c r="GQ248" s="11"/>
      <c r="GR248" s="11"/>
      <c r="GS248" s="11"/>
      <c r="GT248" s="11"/>
      <c r="GU248" s="11"/>
      <c r="GV248" s="11"/>
      <c r="GW248" s="11"/>
      <c r="GX248" s="11"/>
      <c r="GY248" s="11"/>
      <c r="GZ248" s="11"/>
      <c r="HA248" s="11"/>
      <c r="HB248" s="11"/>
      <c r="HC248" s="11"/>
      <c r="HD248" s="11"/>
      <c r="HI248" s="12"/>
      <c r="HJ248" s="12"/>
      <c r="HK248" s="12"/>
      <c r="HL248" s="11"/>
      <c r="HM248" s="11"/>
      <c r="HN248" s="11"/>
      <c r="HO248" s="11"/>
      <c r="HP248" s="11"/>
      <c r="HQ248" s="11"/>
      <c r="HR248" s="11"/>
      <c r="HW248" s="12"/>
      <c r="HX248" s="12"/>
      <c r="HY248" s="12"/>
    </row>
    <row r="249" spans="2:233" x14ac:dyDescent="0.2">
      <c r="B249" s="8">
        <v>44128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2"/>
      <c r="AC249" s="12"/>
      <c r="AD249" s="12"/>
      <c r="AE249" s="11"/>
      <c r="AF249" s="11"/>
      <c r="AG249" s="11"/>
      <c r="AH249" s="11"/>
      <c r="AI249" s="11"/>
      <c r="AJ249" s="11"/>
      <c r="AK249" s="11"/>
      <c r="AP249" s="12"/>
      <c r="AQ249" s="12"/>
      <c r="AR249" s="12"/>
      <c r="AS249" s="11"/>
      <c r="AT249" s="11"/>
      <c r="AU249" s="11"/>
      <c r="AV249" s="11"/>
      <c r="AW249" s="11"/>
      <c r="AX249" s="11"/>
      <c r="AY249" s="11"/>
      <c r="BD249" s="12"/>
      <c r="BE249" s="12"/>
      <c r="BF249" s="12"/>
      <c r="BG249" s="11"/>
      <c r="BH249" s="11"/>
      <c r="BI249" s="11"/>
      <c r="BJ249" s="11"/>
      <c r="BK249" s="11"/>
      <c r="BL249" s="11"/>
      <c r="BM249" s="11"/>
      <c r="BR249" s="12"/>
      <c r="BS249" s="12"/>
      <c r="BT249" s="12"/>
      <c r="BU249" s="11"/>
      <c r="BV249" s="11"/>
      <c r="BW249" s="11"/>
      <c r="BX249" s="11"/>
      <c r="BY249" s="11"/>
      <c r="BZ249" s="11"/>
      <c r="CA249" s="11"/>
      <c r="CF249" s="12"/>
      <c r="CG249" s="12"/>
      <c r="CH249" s="12"/>
      <c r="CI249" s="11"/>
      <c r="CJ249" s="11"/>
      <c r="CK249" s="11"/>
      <c r="CL249" s="11"/>
      <c r="CM249" s="11"/>
      <c r="CN249" s="11"/>
      <c r="CO249" s="11"/>
      <c r="CT249" s="12"/>
      <c r="CU249" s="12"/>
      <c r="CV249" s="12"/>
      <c r="CW249" s="11"/>
      <c r="CX249" s="11"/>
      <c r="CY249" s="11"/>
      <c r="CZ249" s="11"/>
      <c r="DA249" s="11"/>
      <c r="DB249" s="11"/>
      <c r="DC249" s="11"/>
      <c r="DH249" s="12"/>
      <c r="DI249" s="12"/>
      <c r="DJ249" s="12"/>
      <c r="DK249" s="11"/>
      <c r="DL249" s="11"/>
      <c r="DM249" s="11"/>
      <c r="DN249" s="11"/>
      <c r="DO249" s="11"/>
      <c r="DP249" s="11"/>
      <c r="DQ249" s="11"/>
      <c r="DV249" s="12"/>
      <c r="DW249" s="12"/>
      <c r="DX249" s="12"/>
      <c r="DY249" s="11"/>
      <c r="DZ249" s="11"/>
      <c r="EA249" s="11"/>
      <c r="EB249" s="11"/>
      <c r="EC249" s="11"/>
      <c r="ED249" s="11"/>
      <c r="EE249" s="11"/>
      <c r="EJ249" s="12"/>
      <c r="EK249" s="12"/>
      <c r="EL249" s="12"/>
      <c r="EM249" s="11"/>
      <c r="EN249" s="11"/>
      <c r="EO249" s="11"/>
      <c r="EP249" s="11"/>
      <c r="EQ249" s="11"/>
      <c r="ER249" s="11"/>
      <c r="ES249" s="11"/>
      <c r="EX249" s="12"/>
      <c r="EY249" s="12"/>
      <c r="EZ249" s="12"/>
      <c r="FA249" s="11"/>
      <c r="FB249" s="11"/>
      <c r="FC249" s="11"/>
      <c r="FD249" s="11"/>
      <c r="FE249" s="11"/>
      <c r="FF249" s="11"/>
      <c r="FG249" s="11"/>
      <c r="FL249" s="12"/>
      <c r="FM249" s="12"/>
      <c r="FN249" s="12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N249" s="12"/>
      <c r="GO249" s="12"/>
      <c r="GP249" s="12"/>
      <c r="GQ249" s="11"/>
      <c r="GR249" s="11"/>
      <c r="GS249" s="11"/>
      <c r="GT249" s="11"/>
      <c r="GU249" s="11"/>
      <c r="GV249" s="11"/>
      <c r="GW249" s="11"/>
      <c r="GX249" s="11"/>
      <c r="GY249" s="11"/>
      <c r="GZ249" s="11"/>
      <c r="HA249" s="11"/>
      <c r="HB249" s="11"/>
      <c r="HC249" s="11"/>
      <c r="HD249" s="11"/>
      <c r="HI249" s="12"/>
      <c r="HJ249" s="12"/>
      <c r="HK249" s="12"/>
      <c r="HL249" s="11"/>
      <c r="HM249" s="11"/>
      <c r="HN249" s="11"/>
      <c r="HO249" s="11"/>
      <c r="HP249" s="11"/>
      <c r="HQ249" s="11"/>
      <c r="HR249" s="11"/>
      <c r="HW249" s="12"/>
      <c r="HX249" s="12"/>
      <c r="HY249" s="12"/>
    </row>
    <row r="250" spans="2:233" x14ac:dyDescent="0.2">
      <c r="B250" s="8">
        <v>44129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2"/>
      <c r="AC250" s="12"/>
      <c r="AD250" s="12"/>
      <c r="AE250" s="11"/>
      <c r="AF250" s="11"/>
      <c r="AG250" s="11"/>
      <c r="AH250" s="11"/>
      <c r="AI250" s="11"/>
      <c r="AJ250" s="11"/>
      <c r="AK250" s="11"/>
      <c r="AP250" s="12"/>
      <c r="AQ250" s="12"/>
      <c r="AR250" s="12"/>
      <c r="AS250" s="11"/>
      <c r="AT250" s="11"/>
      <c r="AU250" s="11"/>
      <c r="AV250" s="11"/>
      <c r="AW250" s="11"/>
      <c r="AX250" s="11"/>
      <c r="AY250" s="11"/>
      <c r="BD250" s="12"/>
      <c r="BE250" s="12"/>
      <c r="BF250" s="12"/>
      <c r="BG250" s="11"/>
      <c r="BH250" s="11"/>
      <c r="BI250" s="11"/>
      <c r="BJ250" s="11"/>
      <c r="BK250" s="11"/>
      <c r="BL250" s="11"/>
      <c r="BM250" s="11"/>
      <c r="BR250" s="12"/>
      <c r="BS250" s="12"/>
      <c r="BT250" s="12"/>
      <c r="BU250" s="11"/>
      <c r="BV250" s="11"/>
      <c r="BW250" s="11"/>
      <c r="BX250" s="11"/>
      <c r="BY250" s="11"/>
      <c r="BZ250" s="11"/>
      <c r="CA250" s="11"/>
      <c r="CF250" s="12"/>
      <c r="CG250" s="12"/>
      <c r="CH250" s="12"/>
      <c r="CI250" s="11"/>
      <c r="CJ250" s="11"/>
      <c r="CK250" s="11"/>
      <c r="CL250" s="11"/>
      <c r="CM250" s="11"/>
      <c r="CN250" s="11"/>
      <c r="CO250" s="11"/>
      <c r="CT250" s="12"/>
      <c r="CU250" s="12"/>
      <c r="CV250" s="12"/>
      <c r="CW250" s="11"/>
      <c r="CX250" s="11"/>
      <c r="CY250" s="11"/>
      <c r="CZ250" s="11"/>
      <c r="DA250" s="11"/>
      <c r="DB250" s="11"/>
      <c r="DC250" s="11"/>
      <c r="DH250" s="12"/>
      <c r="DI250" s="12"/>
      <c r="DJ250" s="12"/>
      <c r="DK250" s="11"/>
      <c r="DL250" s="11"/>
      <c r="DM250" s="11"/>
      <c r="DN250" s="11"/>
      <c r="DO250" s="11"/>
      <c r="DP250" s="11"/>
      <c r="DQ250" s="11"/>
      <c r="DV250" s="12"/>
      <c r="DW250" s="12"/>
      <c r="DX250" s="12"/>
      <c r="DY250" s="11"/>
      <c r="DZ250" s="11"/>
      <c r="EA250" s="11"/>
      <c r="EB250" s="11"/>
      <c r="EC250" s="11"/>
      <c r="ED250" s="11"/>
      <c r="EE250" s="11"/>
      <c r="EJ250" s="12"/>
      <c r="EK250" s="12"/>
      <c r="EL250" s="12"/>
      <c r="EM250" s="11"/>
      <c r="EN250" s="11"/>
      <c r="EO250" s="11"/>
      <c r="EP250" s="11"/>
      <c r="EQ250" s="11"/>
      <c r="ER250" s="11"/>
      <c r="ES250" s="11"/>
      <c r="EX250" s="12"/>
      <c r="EY250" s="12"/>
      <c r="EZ250" s="12"/>
      <c r="FA250" s="11"/>
      <c r="FB250" s="11"/>
      <c r="FC250" s="11"/>
      <c r="FD250" s="11"/>
      <c r="FE250" s="11"/>
      <c r="FF250" s="11"/>
      <c r="FG250" s="11"/>
      <c r="FL250" s="12"/>
      <c r="FM250" s="12"/>
      <c r="FN250" s="12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N250" s="12"/>
      <c r="GO250" s="12"/>
      <c r="GP250" s="12"/>
      <c r="GQ250" s="11"/>
      <c r="GR250" s="11"/>
      <c r="GS250" s="11"/>
      <c r="GT250" s="11"/>
      <c r="GU250" s="11"/>
      <c r="GV250" s="11"/>
      <c r="GW250" s="11"/>
      <c r="GX250" s="11"/>
      <c r="GY250" s="11"/>
      <c r="GZ250" s="11"/>
      <c r="HA250" s="11"/>
      <c r="HB250" s="11"/>
      <c r="HC250" s="11"/>
      <c r="HD250" s="11"/>
      <c r="HI250" s="12"/>
      <c r="HJ250" s="12"/>
      <c r="HK250" s="12"/>
      <c r="HL250" s="11"/>
      <c r="HM250" s="11"/>
      <c r="HN250" s="11"/>
      <c r="HO250" s="11"/>
      <c r="HP250" s="11"/>
      <c r="HQ250" s="11"/>
      <c r="HR250" s="11"/>
      <c r="HW250" s="12"/>
      <c r="HX250" s="12"/>
      <c r="HY250" s="12"/>
    </row>
    <row r="251" spans="2:233" x14ac:dyDescent="0.2">
      <c r="B251" s="8">
        <v>44130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2"/>
      <c r="AC251" s="12"/>
      <c r="AD251" s="12"/>
      <c r="AE251" s="11"/>
      <c r="AF251" s="11"/>
      <c r="AG251" s="11"/>
      <c r="AH251" s="11"/>
      <c r="AI251" s="11"/>
      <c r="AJ251" s="11"/>
      <c r="AK251" s="11"/>
      <c r="AP251" s="12"/>
      <c r="AQ251" s="12"/>
      <c r="AR251" s="12"/>
      <c r="AS251" s="11"/>
      <c r="AT251" s="11"/>
      <c r="AU251" s="11"/>
      <c r="AV251" s="11"/>
      <c r="AW251" s="11"/>
      <c r="AX251" s="11"/>
      <c r="AY251" s="11"/>
      <c r="BD251" s="12"/>
      <c r="BE251" s="12"/>
      <c r="BF251" s="12"/>
      <c r="BG251" s="11"/>
      <c r="BH251" s="11"/>
      <c r="BI251" s="11"/>
      <c r="BJ251" s="11"/>
      <c r="BK251" s="11"/>
      <c r="BL251" s="11"/>
      <c r="BM251" s="11"/>
      <c r="BR251" s="12"/>
      <c r="BS251" s="12"/>
      <c r="BT251" s="12"/>
      <c r="BU251" s="11"/>
      <c r="BV251" s="11"/>
      <c r="BW251" s="11"/>
      <c r="BX251" s="11"/>
      <c r="BY251" s="11"/>
      <c r="BZ251" s="11"/>
      <c r="CA251" s="11"/>
      <c r="CF251" s="12"/>
      <c r="CG251" s="12"/>
      <c r="CH251" s="12"/>
      <c r="CI251" s="11"/>
      <c r="CJ251" s="11"/>
      <c r="CK251" s="11"/>
      <c r="CL251" s="11"/>
      <c r="CM251" s="11"/>
      <c r="CN251" s="11"/>
      <c r="CO251" s="11"/>
      <c r="CT251" s="12"/>
      <c r="CU251" s="12"/>
      <c r="CV251" s="12"/>
      <c r="CW251" s="11"/>
      <c r="CX251" s="11"/>
      <c r="CY251" s="11"/>
      <c r="CZ251" s="11"/>
      <c r="DA251" s="11"/>
      <c r="DB251" s="11"/>
      <c r="DC251" s="11"/>
      <c r="DH251" s="12"/>
      <c r="DI251" s="12"/>
      <c r="DJ251" s="12"/>
      <c r="DK251" s="11"/>
      <c r="DL251" s="11"/>
      <c r="DM251" s="11"/>
      <c r="DN251" s="11"/>
      <c r="DO251" s="11"/>
      <c r="DP251" s="11"/>
      <c r="DQ251" s="11"/>
      <c r="DV251" s="12"/>
      <c r="DW251" s="12"/>
      <c r="DX251" s="12"/>
      <c r="DY251" s="11"/>
      <c r="DZ251" s="11"/>
      <c r="EA251" s="11"/>
      <c r="EB251" s="11"/>
      <c r="EC251" s="11"/>
      <c r="ED251" s="11"/>
      <c r="EE251" s="11"/>
      <c r="EJ251" s="12"/>
      <c r="EK251" s="12"/>
      <c r="EL251" s="12"/>
      <c r="EM251" s="11"/>
      <c r="EN251" s="11"/>
      <c r="EO251" s="11"/>
      <c r="EP251" s="11"/>
      <c r="EQ251" s="11"/>
      <c r="ER251" s="11"/>
      <c r="ES251" s="11"/>
      <c r="EX251" s="12"/>
      <c r="EY251" s="12"/>
      <c r="EZ251" s="12"/>
      <c r="FA251" s="11"/>
      <c r="FB251" s="11"/>
      <c r="FC251" s="11"/>
      <c r="FD251" s="11"/>
      <c r="FE251" s="11"/>
      <c r="FF251" s="11"/>
      <c r="FG251" s="11"/>
      <c r="FL251" s="12"/>
      <c r="FM251" s="12"/>
      <c r="FN251" s="12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N251" s="12"/>
      <c r="GO251" s="12"/>
      <c r="GP251" s="12"/>
      <c r="GQ251" s="11"/>
      <c r="GR251" s="11"/>
      <c r="GS251" s="11"/>
      <c r="GT251" s="11"/>
      <c r="GU251" s="11"/>
      <c r="GV251" s="11"/>
      <c r="GW251" s="11"/>
      <c r="GX251" s="11"/>
      <c r="GY251" s="11"/>
      <c r="GZ251" s="11"/>
      <c r="HA251" s="11"/>
      <c r="HB251" s="11"/>
      <c r="HC251" s="11"/>
      <c r="HD251" s="11"/>
      <c r="HI251" s="12"/>
      <c r="HJ251" s="12"/>
      <c r="HK251" s="12"/>
      <c r="HL251" s="11"/>
      <c r="HM251" s="11"/>
      <c r="HN251" s="11"/>
      <c r="HO251" s="11"/>
      <c r="HP251" s="11"/>
      <c r="HQ251" s="11"/>
      <c r="HR251" s="11"/>
      <c r="HW251" s="12"/>
      <c r="HX251" s="12"/>
      <c r="HY251" s="12"/>
    </row>
    <row r="252" spans="2:233" x14ac:dyDescent="0.2">
      <c r="B252" s="8">
        <v>44131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2"/>
      <c r="AC252" s="12"/>
      <c r="AD252" s="12"/>
      <c r="AE252" s="11"/>
      <c r="AF252" s="11"/>
      <c r="AG252" s="11"/>
      <c r="AH252" s="11"/>
      <c r="AI252" s="11"/>
      <c r="AJ252" s="11"/>
      <c r="AK252" s="11"/>
      <c r="AP252" s="12"/>
      <c r="AQ252" s="12"/>
      <c r="AR252" s="12"/>
      <c r="AS252" s="11"/>
      <c r="AT252" s="11"/>
      <c r="AU252" s="11"/>
      <c r="AV252" s="11"/>
      <c r="AW252" s="11"/>
      <c r="AX252" s="11"/>
      <c r="AY252" s="11"/>
      <c r="BD252" s="12"/>
      <c r="BE252" s="12"/>
      <c r="BF252" s="12"/>
      <c r="BG252" s="11"/>
      <c r="BH252" s="11"/>
      <c r="BI252" s="11"/>
      <c r="BJ252" s="11"/>
      <c r="BK252" s="11"/>
      <c r="BL252" s="11"/>
      <c r="BM252" s="11"/>
      <c r="BR252" s="12"/>
      <c r="BS252" s="12"/>
      <c r="BT252" s="12"/>
      <c r="BU252" s="11"/>
      <c r="BV252" s="11"/>
      <c r="BW252" s="11"/>
      <c r="BX252" s="11"/>
      <c r="BY252" s="11"/>
      <c r="BZ252" s="11"/>
      <c r="CA252" s="11"/>
      <c r="CF252" s="12"/>
      <c r="CG252" s="12"/>
      <c r="CH252" s="12"/>
      <c r="CI252" s="11"/>
      <c r="CJ252" s="11"/>
      <c r="CK252" s="11"/>
      <c r="CL252" s="11"/>
      <c r="CM252" s="11"/>
      <c r="CN252" s="11"/>
      <c r="CO252" s="11"/>
      <c r="CT252" s="12"/>
      <c r="CU252" s="12"/>
      <c r="CV252" s="12"/>
      <c r="CW252" s="11"/>
      <c r="CX252" s="11"/>
      <c r="CY252" s="11"/>
      <c r="CZ252" s="11"/>
      <c r="DA252" s="11"/>
      <c r="DB252" s="11"/>
      <c r="DC252" s="11"/>
      <c r="DH252" s="12"/>
      <c r="DI252" s="12"/>
      <c r="DJ252" s="12"/>
      <c r="DK252" s="11"/>
      <c r="DL252" s="11"/>
      <c r="DM252" s="11"/>
      <c r="DN252" s="11"/>
      <c r="DO252" s="11"/>
      <c r="DP252" s="11"/>
      <c r="DQ252" s="11"/>
      <c r="DV252" s="12"/>
      <c r="DW252" s="12"/>
      <c r="DX252" s="12"/>
      <c r="DY252" s="11"/>
      <c r="DZ252" s="11"/>
      <c r="EA252" s="11"/>
      <c r="EB252" s="11"/>
      <c r="EC252" s="11"/>
      <c r="ED252" s="11"/>
      <c r="EE252" s="11"/>
      <c r="EJ252" s="12"/>
      <c r="EK252" s="12"/>
      <c r="EL252" s="12"/>
      <c r="EM252" s="11"/>
      <c r="EN252" s="11"/>
      <c r="EO252" s="11"/>
      <c r="EP252" s="11"/>
      <c r="EQ252" s="11"/>
      <c r="ER252" s="11"/>
      <c r="ES252" s="11"/>
      <c r="EX252" s="12"/>
      <c r="EY252" s="12"/>
      <c r="EZ252" s="12"/>
      <c r="FA252" s="11"/>
      <c r="FB252" s="11"/>
      <c r="FC252" s="11"/>
      <c r="FD252" s="11"/>
      <c r="FE252" s="11"/>
      <c r="FF252" s="11"/>
      <c r="FG252" s="11"/>
      <c r="FL252" s="12"/>
      <c r="FM252" s="12"/>
      <c r="FN252" s="12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N252" s="12"/>
      <c r="GO252" s="12"/>
      <c r="GP252" s="12"/>
      <c r="GQ252" s="11"/>
      <c r="GR252" s="11"/>
      <c r="GS252" s="11"/>
      <c r="GT252" s="11"/>
      <c r="GU252" s="11"/>
      <c r="GV252" s="11"/>
      <c r="GW252" s="11"/>
      <c r="GX252" s="11"/>
      <c r="GY252" s="11"/>
      <c r="GZ252" s="11"/>
      <c r="HA252" s="11"/>
      <c r="HB252" s="11"/>
      <c r="HC252" s="11"/>
      <c r="HD252" s="11"/>
      <c r="HI252" s="12"/>
      <c r="HJ252" s="12"/>
      <c r="HK252" s="12"/>
      <c r="HL252" s="11"/>
      <c r="HM252" s="11"/>
      <c r="HN252" s="11"/>
      <c r="HO252" s="11"/>
      <c r="HP252" s="11"/>
      <c r="HQ252" s="11"/>
      <c r="HR252" s="11"/>
      <c r="HW252" s="12"/>
      <c r="HX252" s="12"/>
      <c r="HY252" s="12"/>
    </row>
    <row r="253" spans="2:233" x14ac:dyDescent="0.2">
      <c r="B253" s="8">
        <v>44132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2"/>
      <c r="AC253" s="12"/>
      <c r="AD253" s="12"/>
      <c r="AE253" s="11"/>
      <c r="AF253" s="11"/>
      <c r="AG253" s="11"/>
      <c r="AH253" s="11"/>
      <c r="AI253" s="11"/>
      <c r="AJ253" s="11"/>
      <c r="AK253" s="11"/>
      <c r="AP253" s="12"/>
      <c r="AQ253" s="12"/>
      <c r="AR253" s="12"/>
      <c r="AS253" s="11"/>
      <c r="AT253" s="11"/>
      <c r="AU253" s="11"/>
      <c r="AV253" s="11"/>
      <c r="AW253" s="11"/>
      <c r="AX253" s="11"/>
      <c r="AY253" s="11"/>
      <c r="BD253" s="12"/>
      <c r="BE253" s="12"/>
      <c r="BF253" s="12"/>
      <c r="BG253" s="11"/>
      <c r="BH253" s="11"/>
      <c r="BI253" s="11"/>
      <c r="BJ253" s="11"/>
      <c r="BK253" s="11"/>
      <c r="BL253" s="11"/>
      <c r="BM253" s="11"/>
      <c r="BR253" s="12"/>
      <c r="BS253" s="12"/>
      <c r="BT253" s="12"/>
      <c r="BU253" s="11"/>
      <c r="BV253" s="11"/>
      <c r="BW253" s="11"/>
      <c r="BX253" s="11"/>
      <c r="BY253" s="11"/>
      <c r="BZ253" s="11"/>
      <c r="CA253" s="11"/>
      <c r="CF253" s="12"/>
      <c r="CG253" s="12"/>
      <c r="CH253" s="12"/>
      <c r="CI253" s="11"/>
      <c r="CJ253" s="11"/>
      <c r="CK253" s="11"/>
      <c r="CL253" s="11"/>
      <c r="CM253" s="11"/>
      <c r="CN253" s="11"/>
      <c r="CO253" s="11"/>
      <c r="CT253" s="12"/>
      <c r="CU253" s="12"/>
      <c r="CV253" s="12"/>
      <c r="CW253" s="11"/>
      <c r="CX253" s="11"/>
      <c r="CY253" s="11"/>
      <c r="CZ253" s="11"/>
      <c r="DA253" s="11"/>
      <c r="DB253" s="11"/>
      <c r="DC253" s="11"/>
      <c r="DH253" s="12"/>
      <c r="DI253" s="12"/>
      <c r="DJ253" s="12"/>
      <c r="DK253" s="11"/>
      <c r="DL253" s="11"/>
      <c r="DM253" s="11"/>
      <c r="DN253" s="11"/>
      <c r="DO253" s="11"/>
      <c r="DP253" s="11"/>
      <c r="DQ253" s="11"/>
      <c r="DV253" s="12"/>
      <c r="DW253" s="12"/>
      <c r="DX253" s="12"/>
      <c r="DY253" s="11"/>
      <c r="DZ253" s="11"/>
      <c r="EA253" s="11"/>
      <c r="EB253" s="11"/>
      <c r="EC253" s="11"/>
      <c r="ED253" s="11"/>
      <c r="EE253" s="11"/>
      <c r="EJ253" s="12"/>
      <c r="EK253" s="12"/>
      <c r="EL253" s="12"/>
      <c r="EM253" s="11"/>
      <c r="EN253" s="11"/>
      <c r="EO253" s="11"/>
      <c r="EP253" s="11"/>
      <c r="EQ253" s="11"/>
      <c r="ER253" s="11"/>
      <c r="ES253" s="11"/>
      <c r="EX253" s="12"/>
      <c r="EY253" s="12"/>
      <c r="EZ253" s="12"/>
      <c r="FA253" s="11"/>
      <c r="FB253" s="11"/>
      <c r="FC253" s="11"/>
      <c r="FD253" s="11"/>
      <c r="FE253" s="11"/>
      <c r="FF253" s="11"/>
      <c r="FG253" s="11"/>
      <c r="FL253" s="12"/>
      <c r="FM253" s="12"/>
      <c r="FN253" s="12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N253" s="12"/>
      <c r="GO253" s="12"/>
      <c r="GP253" s="12"/>
      <c r="GQ253" s="11"/>
      <c r="GR253" s="11"/>
      <c r="GS253" s="11"/>
      <c r="GT253" s="11"/>
      <c r="GU253" s="11"/>
      <c r="GV253" s="11"/>
      <c r="GW253" s="11"/>
      <c r="GX253" s="11"/>
      <c r="GY253" s="11"/>
      <c r="GZ253" s="11"/>
      <c r="HA253" s="11"/>
      <c r="HB253" s="11"/>
      <c r="HC253" s="11"/>
      <c r="HD253" s="11"/>
      <c r="HI253" s="12"/>
      <c r="HJ253" s="12"/>
      <c r="HK253" s="12"/>
      <c r="HL253" s="11"/>
      <c r="HM253" s="11"/>
      <c r="HN253" s="11"/>
      <c r="HO253" s="11"/>
      <c r="HP253" s="11"/>
      <c r="HQ253" s="11"/>
      <c r="HR253" s="11"/>
      <c r="HW253" s="12"/>
      <c r="HX253" s="12"/>
      <c r="HY253" s="12"/>
    </row>
    <row r="254" spans="2:233" x14ac:dyDescent="0.2">
      <c r="B254" s="8">
        <v>44133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2"/>
      <c r="AC254" s="12"/>
      <c r="AD254" s="12"/>
      <c r="AE254" s="11"/>
      <c r="AF254" s="11"/>
      <c r="AG254" s="11"/>
      <c r="AH254" s="11"/>
      <c r="AI254" s="11"/>
      <c r="AJ254" s="11"/>
      <c r="AK254" s="11"/>
      <c r="AP254" s="12"/>
      <c r="AQ254" s="12"/>
      <c r="AR254" s="12"/>
      <c r="AS254" s="11"/>
      <c r="AT254" s="11"/>
      <c r="AU254" s="11"/>
      <c r="AV254" s="11"/>
      <c r="AW254" s="11"/>
      <c r="AX254" s="11"/>
      <c r="AY254" s="11"/>
      <c r="BD254" s="12"/>
      <c r="BE254" s="12"/>
      <c r="BF254" s="12"/>
      <c r="BG254" s="11"/>
      <c r="BH254" s="11"/>
      <c r="BI254" s="11"/>
      <c r="BJ254" s="11"/>
      <c r="BK254" s="11"/>
      <c r="BL254" s="11"/>
      <c r="BM254" s="11"/>
      <c r="BR254" s="12"/>
      <c r="BS254" s="12"/>
      <c r="BT254" s="12"/>
      <c r="BU254" s="11"/>
      <c r="BV254" s="11"/>
      <c r="BW254" s="11"/>
      <c r="BX254" s="11"/>
      <c r="BY254" s="11"/>
      <c r="BZ254" s="11"/>
      <c r="CA254" s="11"/>
      <c r="CF254" s="12"/>
      <c r="CG254" s="12"/>
      <c r="CH254" s="12"/>
      <c r="CI254" s="11"/>
      <c r="CJ254" s="11"/>
      <c r="CK254" s="11"/>
      <c r="CL254" s="11"/>
      <c r="CM254" s="11"/>
      <c r="CN254" s="11"/>
      <c r="CO254" s="11"/>
      <c r="CT254" s="12"/>
      <c r="CU254" s="12"/>
      <c r="CV254" s="12"/>
      <c r="CW254" s="11"/>
      <c r="CX254" s="11"/>
      <c r="CY254" s="11"/>
      <c r="CZ254" s="11"/>
      <c r="DA254" s="11"/>
      <c r="DB254" s="11"/>
      <c r="DC254" s="11"/>
      <c r="DH254" s="12"/>
      <c r="DI254" s="12"/>
      <c r="DJ254" s="12"/>
      <c r="DK254" s="11"/>
      <c r="DL254" s="11"/>
      <c r="DM254" s="11"/>
      <c r="DN254" s="11"/>
      <c r="DO254" s="11"/>
      <c r="DP254" s="11"/>
      <c r="DQ254" s="11"/>
      <c r="DV254" s="12"/>
      <c r="DW254" s="12"/>
      <c r="DX254" s="12"/>
      <c r="DY254" s="11"/>
      <c r="DZ254" s="11"/>
      <c r="EA254" s="11"/>
      <c r="EB254" s="11"/>
      <c r="EC254" s="11"/>
      <c r="ED254" s="11"/>
      <c r="EE254" s="11"/>
      <c r="EJ254" s="12"/>
      <c r="EK254" s="12"/>
      <c r="EL254" s="12"/>
      <c r="EM254" s="11"/>
      <c r="EN254" s="11"/>
      <c r="EO254" s="11"/>
      <c r="EP254" s="11"/>
      <c r="EQ254" s="11"/>
      <c r="ER254" s="11"/>
      <c r="ES254" s="11"/>
      <c r="EX254" s="12"/>
      <c r="EY254" s="12"/>
      <c r="EZ254" s="12"/>
      <c r="FA254" s="11"/>
      <c r="FB254" s="11"/>
      <c r="FC254" s="11"/>
      <c r="FD254" s="11"/>
      <c r="FE254" s="11"/>
      <c r="FF254" s="11"/>
      <c r="FG254" s="11"/>
      <c r="FL254" s="12"/>
      <c r="FM254" s="12"/>
      <c r="FN254" s="12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N254" s="12"/>
      <c r="GO254" s="12"/>
      <c r="GP254" s="12"/>
      <c r="GQ254" s="11"/>
      <c r="GR254" s="11"/>
      <c r="GS254" s="11"/>
      <c r="GT254" s="11"/>
      <c r="GU254" s="11"/>
      <c r="GV254" s="11"/>
      <c r="GW254" s="11"/>
      <c r="GX254" s="11"/>
      <c r="GY254" s="11"/>
      <c r="GZ254" s="11"/>
      <c r="HA254" s="11"/>
      <c r="HB254" s="11"/>
      <c r="HC254" s="11"/>
      <c r="HD254" s="11"/>
      <c r="HI254" s="12"/>
      <c r="HJ254" s="12"/>
      <c r="HK254" s="12"/>
      <c r="HL254" s="11"/>
      <c r="HM254" s="11"/>
      <c r="HN254" s="11"/>
      <c r="HO254" s="11"/>
      <c r="HP254" s="11"/>
      <c r="HQ254" s="11"/>
      <c r="HR254" s="11"/>
      <c r="HW254" s="12"/>
      <c r="HX254" s="12"/>
      <c r="HY254" s="12"/>
    </row>
    <row r="255" spans="2:233" x14ac:dyDescent="0.2">
      <c r="B255" s="8">
        <v>44134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2"/>
      <c r="AC255" s="12"/>
      <c r="AD255" s="12"/>
      <c r="AE255" s="11"/>
      <c r="AF255" s="11"/>
      <c r="AG255" s="11"/>
      <c r="AH255" s="11"/>
      <c r="AI255" s="11"/>
      <c r="AJ255" s="11"/>
      <c r="AK255" s="11"/>
      <c r="AP255" s="12"/>
      <c r="AQ255" s="12"/>
      <c r="AR255" s="12"/>
      <c r="AS255" s="11"/>
      <c r="AT255" s="11"/>
      <c r="AU255" s="11"/>
      <c r="AV255" s="11"/>
      <c r="AW255" s="11"/>
      <c r="AX255" s="11"/>
      <c r="AY255" s="11"/>
      <c r="BD255" s="12"/>
      <c r="BE255" s="12"/>
      <c r="BF255" s="12"/>
      <c r="BG255" s="11"/>
      <c r="BH255" s="11"/>
      <c r="BI255" s="11"/>
      <c r="BJ255" s="11"/>
      <c r="BK255" s="11"/>
      <c r="BL255" s="11"/>
      <c r="BM255" s="11"/>
      <c r="BR255" s="12"/>
      <c r="BS255" s="12"/>
      <c r="BT255" s="12"/>
      <c r="BU255" s="11"/>
      <c r="BV255" s="11"/>
      <c r="BW255" s="11"/>
      <c r="BX255" s="11"/>
      <c r="BY255" s="11"/>
      <c r="BZ255" s="11"/>
      <c r="CA255" s="11"/>
      <c r="CF255" s="12"/>
      <c r="CG255" s="12"/>
      <c r="CH255" s="12"/>
      <c r="CI255" s="11"/>
      <c r="CJ255" s="11"/>
      <c r="CK255" s="11"/>
      <c r="CL255" s="11"/>
      <c r="CM255" s="11"/>
      <c r="CN255" s="11"/>
      <c r="CO255" s="11"/>
      <c r="CT255" s="12"/>
      <c r="CU255" s="12"/>
      <c r="CV255" s="12"/>
      <c r="CW255" s="11"/>
      <c r="CX255" s="11"/>
      <c r="CY255" s="11"/>
      <c r="CZ255" s="11"/>
      <c r="DA255" s="11"/>
      <c r="DB255" s="11"/>
      <c r="DC255" s="11"/>
      <c r="DH255" s="12"/>
      <c r="DI255" s="12"/>
      <c r="DJ255" s="12"/>
      <c r="DK255" s="11"/>
      <c r="DL255" s="11"/>
      <c r="DM255" s="11"/>
      <c r="DN255" s="11"/>
      <c r="DO255" s="11"/>
      <c r="DP255" s="11"/>
      <c r="DQ255" s="11"/>
      <c r="DV255" s="12"/>
      <c r="DW255" s="12"/>
      <c r="DX255" s="12"/>
      <c r="DY255" s="11"/>
      <c r="DZ255" s="11"/>
      <c r="EA255" s="11"/>
      <c r="EB255" s="11"/>
      <c r="EC255" s="11"/>
      <c r="ED255" s="11"/>
      <c r="EE255" s="11"/>
      <c r="EJ255" s="12"/>
      <c r="EK255" s="12"/>
      <c r="EL255" s="12"/>
      <c r="EM255" s="11"/>
      <c r="EN255" s="11"/>
      <c r="EO255" s="11"/>
      <c r="EP255" s="11"/>
      <c r="EQ255" s="11"/>
      <c r="ER255" s="11"/>
      <c r="ES255" s="11"/>
      <c r="EX255" s="12"/>
      <c r="EY255" s="12"/>
      <c r="EZ255" s="12"/>
      <c r="FA255" s="11"/>
      <c r="FB255" s="11"/>
      <c r="FC255" s="11"/>
      <c r="FD255" s="11"/>
      <c r="FE255" s="11"/>
      <c r="FF255" s="11"/>
      <c r="FG255" s="11"/>
      <c r="FL255" s="12"/>
      <c r="FM255" s="12"/>
      <c r="FN255" s="12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N255" s="12"/>
      <c r="GO255" s="12"/>
      <c r="GP255" s="12"/>
      <c r="GQ255" s="11"/>
      <c r="GR255" s="11"/>
      <c r="GS255" s="11"/>
      <c r="GT255" s="11"/>
      <c r="GU255" s="11"/>
      <c r="GV255" s="11"/>
      <c r="GW255" s="11"/>
      <c r="GX255" s="11"/>
      <c r="GY255" s="11"/>
      <c r="GZ255" s="11"/>
      <c r="HA255" s="11"/>
      <c r="HB255" s="11"/>
      <c r="HC255" s="11"/>
      <c r="HD255" s="11"/>
      <c r="HI255" s="12"/>
      <c r="HJ255" s="12"/>
      <c r="HK255" s="12"/>
      <c r="HL255" s="11"/>
      <c r="HM255" s="11"/>
      <c r="HN255" s="11"/>
      <c r="HO255" s="11"/>
      <c r="HP255" s="11"/>
      <c r="HQ255" s="11"/>
      <c r="HR255" s="11"/>
      <c r="HW255" s="12"/>
      <c r="HX255" s="12"/>
      <c r="HY255" s="12"/>
    </row>
    <row r="256" spans="2:233" x14ac:dyDescent="0.2">
      <c r="B256" s="8">
        <v>44135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2"/>
      <c r="AC256" s="12"/>
      <c r="AD256" s="12"/>
      <c r="AE256" s="11"/>
      <c r="AF256" s="11"/>
      <c r="AG256" s="11"/>
      <c r="AH256" s="11"/>
      <c r="AI256" s="11"/>
      <c r="AJ256" s="11"/>
      <c r="AK256" s="11"/>
      <c r="AP256" s="12"/>
      <c r="AQ256" s="12"/>
      <c r="AR256" s="12"/>
      <c r="AS256" s="11"/>
      <c r="AT256" s="11"/>
      <c r="AU256" s="11"/>
      <c r="AV256" s="11"/>
      <c r="AW256" s="11"/>
      <c r="AX256" s="11"/>
      <c r="AY256" s="11"/>
      <c r="BD256" s="12"/>
      <c r="BE256" s="12"/>
      <c r="BF256" s="12"/>
      <c r="BG256" s="11"/>
      <c r="BH256" s="11"/>
      <c r="BI256" s="11"/>
      <c r="BJ256" s="11"/>
      <c r="BK256" s="11"/>
      <c r="BL256" s="11"/>
      <c r="BM256" s="11"/>
      <c r="BR256" s="12"/>
      <c r="BS256" s="12"/>
      <c r="BT256" s="12"/>
      <c r="BU256" s="11"/>
      <c r="BV256" s="11"/>
      <c r="BW256" s="11"/>
      <c r="BX256" s="11"/>
      <c r="BY256" s="11"/>
      <c r="BZ256" s="11"/>
      <c r="CA256" s="11"/>
      <c r="CF256" s="12"/>
      <c r="CG256" s="12"/>
      <c r="CH256" s="12"/>
      <c r="CI256" s="11"/>
      <c r="CJ256" s="11"/>
      <c r="CK256" s="11"/>
      <c r="CL256" s="11"/>
      <c r="CM256" s="11"/>
      <c r="CN256" s="11"/>
      <c r="CO256" s="11"/>
      <c r="CT256" s="12"/>
      <c r="CU256" s="12"/>
      <c r="CV256" s="12"/>
      <c r="CW256" s="11"/>
      <c r="CX256" s="11"/>
      <c r="CY256" s="11"/>
      <c r="CZ256" s="11"/>
      <c r="DA256" s="11"/>
      <c r="DB256" s="11"/>
      <c r="DC256" s="11"/>
      <c r="DH256" s="12"/>
      <c r="DI256" s="12"/>
      <c r="DJ256" s="12"/>
      <c r="DK256" s="11"/>
      <c r="DL256" s="11"/>
      <c r="DM256" s="11"/>
      <c r="DN256" s="11"/>
      <c r="DO256" s="11"/>
      <c r="DP256" s="11"/>
      <c r="DQ256" s="11"/>
      <c r="DV256" s="12"/>
      <c r="DW256" s="12"/>
      <c r="DX256" s="12"/>
      <c r="DY256" s="11"/>
      <c r="DZ256" s="11"/>
      <c r="EA256" s="11"/>
      <c r="EB256" s="11"/>
      <c r="EC256" s="11"/>
      <c r="ED256" s="11"/>
      <c r="EE256" s="11"/>
      <c r="EJ256" s="12"/>
      <c r="EK256" s="12"/>
      <c r="EL256" s="12"/>
      <c r="EM256" s="11"/>
      <c r="EN256" s="11"/>
      <c r="EO256" s="11"/>
      <c r="EP256" s="11"/>
      <c r="EQ256" s="11"/>
      <c r="ER256" s="11"/>
      <c r="ES256" s="11"/>
      <c r="EX256" s="12"/>
      <c r="EY256" s="12"/>
      <c r="EZ256" s="12"/>
      <c r="FA256" s="11"/>
      <c r="FB256" s="11"/>
      <c r="FC256" s="11"/>
      <c r="FD256" s="11"/>
      <c r="FE256" s="11"/>
      <c r="FF256" s="11"/>
      <c r="FG256" s="11"/>
      <c r="FL256" s="12"/>
      <c r="FM256" s="12"/>
      <c r="FN256" s="12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N256" s="12"/>
      <c r="GO256" s="12"/>
      <c r="GP256" s="12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I256" s="12"/>
      <c r="HJ256" s="12"/>
      <c r="HK256" s="12"/>
      <c r="HL256" s="11"/>
      <c r="HM256" s="11"/>
      <c r="HN256" s="11"/>
      <c r="HO256" s="11"/>
      <c r="HP256" s="11"/>
      <c r="HQ256" s="11"/>
      <c r="HR256" s="11"/>
      <c r="HW256" s="12"/>
      <c r="HX256" s="12"/>
      <c r="HY256" s="12"/>
    </row>
    <row r="257" spans="2:233" x14ac:dyDescent="0.2">
      <c r="B257" s="8">
        <v>44136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2"/>
      <c r="AC257" s="12"/>
      <c r="AD257" s="12"/>
      <c r="AE257" s="11"/>
      <c r="AF257" s="11"/>
      <c r="AG257" s="11"/>
      <c r="AH257" s="11"/>
      <c r="AI257" s="11"/>
      <c r="AJ257" s="11"/>
      <c r="AK257" s="11"/>
      <c r="AP257" s="12"/>
      <c r="AQ257" s="12"/>
      <c r="AR257" s="12"/>
      <c r="AS257" s="11"/>
      <c r="AT257" s="11"/>
      <c r="AU257" s="11"/>
      <c r="AV257" s="11"/>
      <c r="AW257" s="11"/>
      <c r="AX257" s="11"/>
      <c r="AY257" s="11"/>
      <c r="BD257" s="12"/>
      <c r="BE257" s="12"/>
      <c r="BF257" s="12"/>
      <c r="BG257" s="11"/>
      <c r="BH257" s="11"/>
      <c r="BI257" s="11"/>
      <c r="BJ257" s="11"/>
      <c r="BK257" s="11"/>
      <c r="BL257" s="11"/>
      <c r="BM257" s="11"/>
      <c r="BR257" s="12"/>
      <c r="BS257" s="12"/>
      <c r="BT257" s="12"/>
      <c r="BU257" s="11"/>
      <c r="BV257" s="11"/>
      <c r="BW257" s="11"/>
      <c r="BX257" s="11"/>
      <c r="BY257" s="11"/>
      <c r="BZ257" s="11"/>
      <c r="CA257" s="11"/>
      <c r="CF257" s="12"/>
      <c r="CG257" s="12"/>
      <c r="CH257" s="12"/>
      <c r="CI257" s="11"/>
      <c r="CJ257" s="11"/>
      <c r="CK257" s="11"/>
      <c r="CL257" s="11"/>
      <c r="CM257" s="11"/>
      <c r="CN257" s="11"/>
      <c r="CO257" s="11"/>
      <c r="CT257" s="12"/>
      <c r="CU257" s="12"/>
      <c r="CV257" s="12"/>
      <c r="CW257" s="11"/>
      <c r="CX257" s="11"/>
      <c r="CY257" s="11"/>
      <c r="CZ257" s="11"/>
      <c r="DA257" s="11"/>
      <c r="DB257" s="11"/>
      <c r="DC257" s="11"/>
      <c r="DH257" s="12"/>
      <c r="DI257" s="12"/>
      <c r="DJ257" s="12"/>
      <c r="DK257" s="11"/>
      <c r="DL257" s="11"/>
      <c r="DM257" s="11"/>
      <c r="DN257" s="11"/>
      <c r="DO257" s="11"/>
      <c r="DP257" s="11"/>
      <c r="DQ257" s="11"/>
      <c r="DV257" s="12"/>
      <c r="DW257" s="12"/>
      <c r="DX257" s="12"/>
      <c r="DY257" s="11"/>
      <c r="DZ257" s="11"/>
      <c r="EA257" s="11"/>
      <c r="EB257" s="11"/>
      <c r="EC257" s="11"/>
      <c r="ED257" s="11"/>
      <c r="EE257" s="11"/>
      <c r="EJ257" s="12"/>
      <c r="EK257" s="12"/>
      <c r="EL257" s="12"/>
      <c r="EM257" s="11"/>
      <c r="EN257" s="11"/>
      <c r="EO257" s="11"/>
      <c r="EP257" s="11"/>
      <c r="EQ257" s="11"/>
      <c r="ER257" s="11"/>
      <c r="ES257" s="11"/>
      <c r="EX257" s="12"/>
      <c r="EY257" s="12"/>
      <c r="EZ257" s="12"/>
      <c r="FA257" s="11"/>
      <c r="FB257" s="11"/>
      <c r="FC257" s="11"/>
      <c r="FD257" s="11"/>
      <c r="FE257" s="11"/>
      <c r="FF257" s="11"/>
      <c r="FG257" s="11"/>
      <c r="FL257" s="12"/>
      <c r="FM257" s="12"/>
      <c r="FN257" s="12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N257" s="12"/>
      <c r="GO257" s="12"/>
      <c r="GP257" s="12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I257" s="12"/>
      <c r="HJ257" s="12"/>
      <c r="HK257" s="12"/>
      <c r="HL257" s="11"/>
      <c r="HM257" s="11"/>
      <c r="HN257" s="11"/>
      <c r="HO257" s="11"/>
      <c r="HP257" s="11"/>
      <c r="HQ257" s="11"/>
      <c r="HR257" s="11"/>
      <c r="HW257" s="12"/>
      <c r="HX257" s="12"/>
      <c r="HY257" s="12"/>
    </row>
    <row r="258" spans="2:233" x14ac:dyDescent="0.2">
      <c r="B258" s="8">
        <v>44137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2"/>
      <c r="AC258" s="12"/>
      <c r="AD258" s="12"/>
      <c r="AE258" s="11"/>
      <c r="AF258" s="11"/>
      <c r="AG258" s="11"/>
      <c r="AH258" s="11"/>
      <c r="AI258" s="11"/>
      <c r="AJ258" s="11"/>
      <c r="AK258" s="11"/>
      <c r="AP258" s="12"/>
      <c r="AQ258" s="12"/>
      <c r="AR258" s="12"/>
      <c r="AS258" s="11"/>
      <c r="AT258" s="11"/>
      <c r="AU258" s="11"/>
      <c r="AV258" s="11"/>
      <c r="AW258" s="11"/>
      <c r="AX258" s="11"/>
      <c r="AY258" s="11"/>
      <c r="BD258" s="12"/>
      <c r="BE258" s="12"/>
      <c r="BF258" s="12"/>
      <c r="BG258" s="11"/>
      <c r="BH258" s="11"/>
      <c r="BI258" s="11"/>
      <c r="BJ258" s="11"/>
      <c r="BK258" s="11"/>
      <c r="BL258" s="11"/>
      <c r="BM258" s="11"/>
      <c r="BR258" s="12"/>
      <c r="BS258" s="12"/>
      <c r="BT258" s="12"/>
      <c r="BU258" s="11"/>
      <c r="BV258" s="11"/>
      <c r="BW258" s="11"/>
      <c r="BX258" s="11"/>
      <c r="BY258" s="11"/>
      <c r="BZ258" s="11"/>
      <c r="CA258" s="11"/>
      <c r="CF258" s="12"/>
      <c r="CG258" s="12"/>
      <c r="CH258" s="12"/>
      <c r="CI258" s="11"/>
      <c r="CJ258" s="11"/>
      <c r="CK258" s="11"/>
      <c r="CL258" s="11"/>
      <c r="CM258" s="11"/>
      <c r="CN258" s="11"/>
      <c r="CO258" s="11"/>
      <c r="CT258" s="12"/>
      <c r="CU258" s="12"/>
      <c r="CV258" s="12"/>
      <c r="CW258" s="11"/>
      <c r="CX258" s="11"/>
      <c r="CY258" s="11"/>
      <c r="CZ258" s="11"/>
      <c r="DA258" s="11"/>
      <c r="DB258" s="11"/>
      <c r="DC258" s="11"/>
      <c r="DH258" s="12"/>
      <c r="DI258" s="12"/>
      <c r="DJ258" s="12"/>
      <c r="DK258" s="11"/>
      <c r="DL258" s="11"/>
      <c r="DM258" s="11"/>
      <c r="DN258" s="11"/>
      <c r="DO258" s="11"/>
      <c r="DP258" s="11"/>
      <c r="DQ258" s="11"/>
      <c r="DV258" s="12"/>
      <c r="DW258" s="12"/>
      <c r="DX258" s="12"/>
      <c r="DY258" s="11"/>
      <c r="DZ258" s="11"/>
      <c r="EA258" s="11"/>
      <c r="EB258" s="11"/>
      <c r="EC258" s="11"/>
      <c r="ED258" s="11"/>
      <c r="EE258" s="11"/>
      <c r="EJ258" s="12"/>
      <c r="EK258" s="12"/>
      <c r="EL258" s="12"/>
      <c r="EM258" s="11"/>
      <c r="EN258" s="11"/>
      <c r="EO258" s="11"/>
      <c r="EP258" s="11"/>
      <c r="EQ258" s="11"/>
      <c r="ER258" s="11"/>
      <c r="ES258" s="11"/>
      <c r="EX258" s="12"/>
      <c r="EY258" s="12"/>
      <c r="EZ258" s="12"/>
      <c r="FA258" s="11"/>
      <c r="FB258" s="11"/>
      <c r="FC258" s="11"/>
      <c r="FD258" s="11"/>
      <c r="FE258" s="11"/>
      <c r="FF258" s="11"/>
      <c r="FG258" s="11"/>
      <c r="FL258" s="12"/>
      <c r="FM258" s="12"/>
      <c r="FN258" s="12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N258" s="12"/>
      <c r="GO258" s="12"/>
      <c r="GP258" s="12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I258" s="12"/>
      <c r="HJ258" s="12"/>
      <c r="HK258" s="12"/>
      <c r="HL258" s="11"/>
      <c r="HM258" s="11"/>
      <c r="HN258" s="11"/>
      <c r="HO258" s="11"/>
      <c r="HP258" s="11"/>
      <c r="HQ258" s="11"/>
      <c r="HR258" s="11"/>
      <c r="HW258" s="12"/>
      <c r="HX258" s="12"/>
      <c r="HY258" s="12"/>
    </row>
    <row r="259" spans="2:233" x14ac:dyDescent="0.2">
      <c r="B259" s="8">
        <v>44138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2"/>
      <c r="AC259" s="12"/>
      <c r="AD259" s="12"/>
      <c r="AE259" s="11"/>
      <c r="AF259" s="11"/>
      <c r="AG259" s="11"/>
      <c r="AH259" s="11"/>
      <c r="AI259" s="11"/>
      <c r="AJ259" s="11"/>
      <c r="AK259" s="11"/>
      <c r="AP259" s="12"/>
      <c r="AQ259" s="12"/>
      <c r="AR259" s="12"/>
      <c r="AS259" s="11"/>
      <c r="AT259" s="11"/>
      <c r="AU259" s="11"/>
      <c r="AV259" s="11"/>
      <c r="AW259" s="11"/>
      <c r="AX259" s="11"/>
      <c r="AY259" s="11"/>
      <c r="BD259" s="12"/>
      <c r="BE259" s="12"/>
      <c r="BF259" s="12"/>
      <c r="BG259" s="11"/>
      <c r="BH259" s="11"/>
      <c r="BI259" s="11"/>
      <c r="BJ259" s="11"/>
      <c r="BK259" s="11"/>
      <c r="BL259" s="11"/>
      <c r="BM259" s="11"/>
      <c r="BR259" s="12"/>
      <c r="BS259" s="12"/>
      <c r="BT259" s="12"/>
      <c r="BU259" s="11"/>
      <c r="BV259" s="11"/>
      <c r="BW259" s="11"/>
      <c r="BX259" s="11"/>
      <c r="BY259" s="11"/>
      <c r="BZ259" s="11"/>
      <c r="CA259" s="11"/>
      <c r="CF259" s="12"/>
      <c r="CG259" s="12"/>
      <c r="CH259" s="12"/>
      <c r="CI259" s="11"/>
      <c r="CJ259" s="11"/>
      <c r="CK259" s="11"/>
      <c r="CL259" s="11"/>
      <c r="CM259" s="11"/>
      <c r="CN259" s="11"/>
      <c r="CO259" s="11"/>
      <c r="CT259" s="12"/>
      <c r="CU259" s="12"/>
      <c r="CV259" s="12"/>
      <c r="CW259" s="11"/>
      <c r="CX259" s="11"/>
      <c r="CY259" s="11"/>
      <c r="CZ259" s="11"/>
      <c r="DA259" s="11"/>
      <c r="DB259" s="11"/>
      <c r="DC259" s="11"/>
      <c r="DH259" s="12"/>
      <c r="DI259" s="12"/>
      <c r="DJ259" s="12"/>
      <c r="DK259" s="11"/>
      <c r="DL259" s="11"/>
      <c r="DM259" s="11"/>
      <c r="DN259" s="11"/>
      <c r="DO259" s="11"/>
      <c r="DP259" s="11"/>
      <c r="DQ259" s="11"/>
      <c r="DV259" s="12"/>
      <c r="DW259" s="12"/>
      <c r="DX259" s="12"/>
      <c r="DY259" s="11"/>
      <c r="DZ259" s="11"/>
      <c r="EA259" s="11"/>
      <c r="EB259" s="11"/>
      <c r="EC259" s="11"/>
      <c r="ED259" s="11"/>
      <c r="EE259" s="11"/>
      <c r="EJ259" s="12"/>
      <c r="EK259" s="12"/>
      <c r="EL259" s="12"/>
      <c r="EM259" s="11"/>
      <c r="EN259" s="11"/>
      <c r="EO259" s="11"/>
      <c r="EP259" s="11"/>
      <c r="EQ259" s="11"/>
      <c r="ER259" s="11"/>
      <c r="ES259" s="11"/>
      <c r="EX259" s="12"/>
      <c r="EY259" s="12"/>
      <c r="EZ259" s="12"/>
      <c r="FA259" s="11"/>
      <c r="FB259" s="11"/>
      <c r="FC259" s="11"/>
      <c r="FD259" s="11"/>
      <c r="FE259" s="11"/>
      <c r="FF259" s="11"/>
      <c r="FG259" s="11"/>
      <c r="FL259" s="12"/>
      <c r="FM259" s="12"/>
      <c r="FN259" s="12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N259" s="12"/>
      <c r="GO259" s="12"/>
      <c r="GP259" s="12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I259" s="12"/>
      <c r="HJ259" s="12"/>
      <c r="HK259" s="12"/>
      <c r="HL259" s="11"/>
      <c r="HM259" s="11"/>
      <c r="HN259" s="11"/>
      <c r="HO259" s="11"/>
      <c r="HP259" s="11"/>
      <c r="HQ259" s="11"/>
      <c r="HR259" s="11"/>
      <c r="HW259" s="12"/>
      <c r="HX259" s="12"/>
      <c r="HY259" s="12"/>
    </row>
    <row r="260" spans="2:233" x14ac:dyDescent="0.2">
      <c r="B260" s="8">
        <v>44139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2"/>
      <c r="AC260" s="12"/>
      <c r="AD260" s="12"/>
      <c r="AE260" s="11"/>
      <c r="AF260" s="11"/>
      <c r="AG260" s="11"/>
      <c r="AH260" s="11"/>
      <c r="AI260" s="11"/>
      <c r="AJ260" s="11"/>
      <c r="AK260" s="11"/>
      <c r="AP260" s="12"/>
      <c r="AQ260" s="12"/>
      <c r="AR260" s="12"/>
      <c r="AS260" s="11"/>
      <c r="AT260" s="11"/>
      <c r="AU260" s="11"/>
      <c r="AV260" s="11"/>
      <c r="AW260" s="11"/>
      <c r="AX260" s="11"/>
      <c r="AY260" s="11"/>
      <c r="BD260" s="12"/>
      <c r="BE260" s="12"/>
      <c r="BF260" s="12"/>
      <c r="BG260" s="11"/>
      <c r="BH260" s="11"/>
      <c r="BI260" s="11"/>
      <c r="BJ260" s="11"/>
      <c r="BK260" s="11"/>
      <c r="BL260" s="11"/>
      <c r="BM260" s="11"/>
      <c r="BR260" s="12"/>
      <c r="BS260" s="12"/>
      <c r="BT260" s="12"/>
      <c r="BU260" s="11"/>
      <c r="BV260" s="11"/>
      <c r="BW260" s="11"/>
      <c r="BX260" s="11"/>
      <c r="BY260" s="11"/>
      <c r="BZ260" s="11"/>
      <c r="CA260" s="11"/>
      <c r="CF260" s="12"/>
      <c r="CG260" s="12"/>
      <c r="CH260" s="12"/>
      <c r="CI260" s="11"/>
      <c r="CJ260" s="11"/>
      <c r="CK260" s="11"/>
      <c r="CL260" s="11"/>
      <c r="CM260" s="11"/>
      <c r="CN260" s="11"/>
      <c r="CO260" s="11"/>
      <c r="CT260" s="12"/>
      <c r="CU260" s="12"/>
      <c r="CV260" s="12"/>
      <c r="CW260" s="11"/>
      <c r="CX260" s="11"/>
      <c r="CY260" s="11"/>
      <c r="CZ260" s="11"/>
      <c r="DA260" s="11"/>
      <c r="DB260" s="11"/>
      <c r="DC260" s="11"/>
      <c r="DH260" s="12"/>
      <c r="DI260" s="12"/>
      <c r="DJ260" s="12"/>
      <c r="DK260" s="11"/>
      <c r="DL260" s="11"/>
      <c r="DM260" s="11"/>
      <c r="DN260" s="11"/>
      <c r="DO260" s="11"/>
      <c r="DP260" s="11"/>
      <c r="DQ260" s="11"/>
      <c r="DV260" s="12"/>
      <c r="DW260" s="12"/>
      <c r="DX260" s="12"/>
      <c r="DY260" s="11"/>
      <c r="DZ260" s="11"/>
      <c r="EA260" s="11"/>
      <c r="EB260" s="11"/>
      <c r="EC260" s="11"/>
      <c r="ED260" s="11"/>
      <c r="EE260" s="11"/>
      <c r="EJ260" s="12"/>
      <c r="EK260" s="12"/>
      <c r="EL260" s="12"/>
      <c r="EM260" s="11"/>
      <c r="EN260" s="11"/>
      <c r="EO260" s="11"/>
      <c r="EP260" s="11"/>
      <c r="EQ260" s="11"/>
      <c r="ER260" s="11"/>
      <c r="ES260" s="11"/>
      <c r="EX260" s="12"/>
      <c r="EY260" s="12"/>
      <c r="EZ260" s="12"/>
      <c r="FA260" s="11"/>
      <c r="FB260" s="11"/>
      <c r="FC260" s="11"/>
      <c r="FD260" s="11"/>
      <c r="FE260" s="11"/>
      <c r="FF260" s="11"/>
      <c r="FG260" s="11"/>
      <c r="FL260" s="12"/>
      <c r="FM260" s="12"/>
      <c r="FN260" s="12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N260" s="12"/>
      <c r="GO260" s="12"/>
      <c r="GP260" s="12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I260" s="12"/>
      <c r="HJ260" s="12"/>
      <c r="HK260" s="12"/>
      <c r="HL260" s="11"/>
      <c r="HM260" s="11"/>
      <c r="HN260" s="11"/>
      <c r="HO260" s="11"/>
      <c r="HP260" s="11"/>
      <c r="HQ260" s="11"/>
      <c r="HR260" s="11"/>
      <c r="HW260" s="12"/>
      <c r="HX260" s="12"/>
      <c r="HY260" s="12"/>
    </row>
    <row r="261" spans="2:233" x14ac:dyDescent="0.2">
      <c r="B261" s="8">
        <v>44140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2"/>
      <c r="AC261" s="12"/>
      <c r="AD261" s="12"/>
      <c r="AE261" s="11"/>
      <c r="AF261" s="11"/>
      <c r="AG261" s="11"/>
      <c r="AH261" s="11"/>
      <c r="AI261" s="11"/>
      <c r="AJ261" s="11"/>
      <c r="AK261" s="11"/>
      <c r="AP261" s="12"/>
      <c r="AQ261" s="12"/>
      <c r="AR261" s="12"/>
      <c r="AS261" s="11"/>
      <c r="AT261" s="11"/>
      <c r="AU261" s="11"/>
      <c r="AV261" s="11"/>
      <c r="AW261" s="11"/>
      <c r="AX261" s="11"/>
      <c r="AY261" s="11"/>
      <c r="BD261" s="12"/>
      <c r="BE261" s="12"/>
      <c r="BF261" s="12"/>
      <c r="BG261" s="11"/>
      <c r="BH261" s="11"/>
      <c r="BI261" s="11"/>
      <c r="BJ261" s="11"/>
      <c r="BK261" s="11"/>
      <c r="BL261" s="11"/>
      <c r="BM261" s="11"/>
      <c r="BR261" s="12"/>
      <c r="BS261" s="12"/>
      <c r="BT261" s="12"/>
      <c r="BU261" s="11"/>
      <c r="BV261" s="11"/>
      <c r="BW261" s="11"/>
      <c r="BX261" s="11"/>
      <c r="BY261" s="11"/>
      <c r="BZ261" s="11"/>
      <c r="CA261" s="11"/>
      <c r="CF261" s="12"/>
      <c r="CG261" s="12"/>
      <c r="CH261" s="12"/>
      <c r="CI261" s="11"/>
      <c r="CJ261" s="11"/>
      <c r="CK261" s="11"/>
      <c r="CL261" s="11"/>
      <c r="CM261" s="11"/>
      <c r="CN261" s="11"/>
      <c r="CO261" s="11"/>
      <c r="CT261" s="12"/>
      <c r="CU261" s="12"/>
      <c r="CV261" s="12"/>
      <c r="CW261" s="11"/>
      <c r="CX261" s="11"/>
      <c r="CY261" s="11"/>
      <c r="CZ261" s="11"/>
      <c r="DA261" s="11"/>
      <c r="DB261" s="11"/>
      <c r="DC261" s="11"/>
      <c r="DH261" s="12"/>
      <c r="DI261" s="12"/>
      <c r="DJ261" s="12"/>
      <c r="DK261" s="11"/>
      <c r="DL261" s="11"/>
      <c r="DM261" s="11"/>
      <c r="DN261" s="11"/>
      <c r="DO261" s="11"/>
      <c r="DP261" s="11"/>
      <c r="DQ261" s="11"/>
      <c r="DV261" s="12"/>
      <c r="DW261" s="12"/>
      <c r="DX261" s="12"/>
      <c r="DY261" s="11"/>
      <c r="DZ261" s="11"/>
      <c r="EA261" s="11"/>
      <c r="EB261" s="11"/>
      <c r="EC261" s="11"/>
      <c r="ED261" s="11"/>
      <c r="EE261" s="11"/>
      <c r="EJ261" s="12"/>
      <c r="EK261" s="12"/>
      <c r="EL261" s="12"/>
      <c r="EM261" s="11"/>
      <c r="EN261" s="11"/>
      <c r="EO261" s="11"/>
      <c r="EP261" s="11"/>
      <c r="EQ261" s="11"/>
      <c r="ER261" s="11"/>
      <c r="ES261" s="11"/>
      <c r="EX261" s="12"/>
      <c r="EY261" s="12"/>
      <c r="EZ261" s="12"/>
      <c r="FA261" s="11"/>
      <c r="FB261" s="11"/>
      <c r="FC261" s="11"/>
      <c r="FD261" s="11"/>
      <c r="FE261" s="11"/>
      <c r="FF261" s="11"/>
      <c r="FG261" s="11"/>
      <c r="FL261" s="12"/>
      <c r="FM261" s="12"/>
      <c r="FN261" s="12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N261" s="12"/>
      <c r="GO261" s="12"/>
      <c r="GP261" s="12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I261" s="12"/>
      <c r="HJ261" s="12"/>
      <c r="HK261" s="12"/>
      <c r="HL261" s="11"/>
      <c r="HM261" s="11"/>
      <c r="HN261" s="11"/>
      <c r="HO261" s="11"/>
      <c r="HP261" s="11"/>
      <c r="HQ261" s="11"/>
      <c r="HR261" s="11"/>
      <c r="HW261" s="12"/>
      <c r="HX261" s="12"/>
      <c r="HY261" s="12"/>
    </row>
    <row r="262" spans="2:233" x14ac:dyDescent="0.2">
      <c r="B262" s="8">
        <v>44141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2"/>
      <c r="AC262" s="12"/>
      <c r="AD262" s="12"/>
      <c r="AE262" s="11"/>
      <c r="AF262" s="11"/>
      <c r="AG262" s="11"/>
      <c r="AH262" s="11"/>
      <c r="AI262" s="11"/>
      <c r="AJ262" s="11"/>
      <c r="AK262" s="11"/>
      <c r="AP262" s="12"/>
      <c r="AQ262" s="12"/>
      <c r="AR262" s="12"/>
      <c r="AS262" s="11"/>
      <c r="AT262" s="11"/>
      <c r="AU262" s="11"/>
      <c r="AV262" s="11"/>
      <c r="AW262" s="11"/>
      <c r="AX262" s="11"/>
      <c r="AY262" s="11"/>
      <c r="BD262" s="12"/>
      <c r="BE262" s="12"/>
      <c r="BF262" s="12"/>
      <c r="BG262" s="11"/>
      <c r="BH262" s="11"/>
      <c r="BI262" s="11"/>
      <c r="BJ262" s="11"/>
      <c r="BK262" s="11"/>
      <c r="BL262" s="11"/>
      <c r="BM262" s="11"/>
      <c r="BR262" s="12"/>
      <c r="BS262" s="12"/>
      <c r="BT262" s="12"/>
      <c r="BU262" s="11"/>
      <c r="BV262" s="11"/>
      <c r="BW262" s="11"/>
      <c r="BX262" s="11"/>
      <c r="BY262" s="11"/>
      <c r="BZ262" s="11"/>
      <c r="CA262" s="11"/>
      <c r="CF262" s="12"/>
      <c r="CG262" s="12"/>
      <c r="CH262" s="12"/>
      <c r="CI262" s="11"/>
      <c r="CJ262" s="11"/>
      <c r="CK262" s="11"/>
      <c r="CL262" s="11"/>
      <c r="CM262" s="11"/>
      <c r="CN262" s="11"/>
      <c r="CO262" s="11"/>
      <c r="CT262" s="12"/>
      <c r="CU262" s="12"/>
      <c r="CV262" s="12"/>
      <c r="CW262" s="11"/>
      <c r="CX262" s="11"/>
      <c r="CY262" s="11"/>
      <c r="CZ262" s="11"/>
      <c r="DA262" s="11"/>
      <c r="DB262" s="11"/>
      <c r="DC262" s="11"/>
      <c r="DH262" s="12"/>
      <c r="DI262" s="12"/>
      <c r="DJ262" s="12"/>
      <c r="DK262" s="11"/>
      <c r="DL262" s="11"/>
      <c r="DM262" s="11"/>
      <c r="DN262" s="11"/>
      <c r="DO262" s="11"/>
      <c r="DP262" s="11"/>
      <c r="DQ262" s="11"/>
      <c r="DV262" s="12"/>
      <c r="DW262" s="12"/>
      <c r="DX262" s="12"/>
      <c r="DY262" s="11"/>
      <c r="DZ262" s="11"/>
      <c r="EA262" s="11"/>
      <c r="EB262" s="11"/>
      <c r="EC262" s="11"/>
      <c r="ED262" s="11"/>
      <c r="EE262" s="11"/>
      <c r="EJ262" s="12"/>
      <c r="EK262" s="12"/>
      <c r="EL262" s="12"/>
      <c r="EM262" s="11"/>
      <c r="EN262" s="11"/>
      <c r="EO262" s="11"/>
      <c r="EP262" s="11"/>
      <c r="EQ262" s="11"/>
      <c r="ER262" s="11"/>
      <c r="ES262" s="11"/>
      <c r="EX262" s="12"/>
      <c r="EY262" s="12"/>
      <c r="EZ262" s="12"/>
      <c r="FA262" s="11"/>
      <c r="FB262" s="11"/>
      <c r="FC262" s="11"/>
      <c r="FD262" s="11"/>
      <c r="FE262" s="11"/>
      <c r="FF262" s="11"/>
      <c r="FG262" s="11"/>
      <c r="FL262" s="12"/>
      <c r="FM262" s="12"/>
      <c r="FN262" s="12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N262" s="12"/>
      <c r="GO262" s="12"/>
      <c r="GP262" s="12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I262" s="12"/>
      <c r="HJ262" s="12"/>
      <c r="HK262" s="12"/>
      <c r="HL262" s="11"/>
      <c r="HM262" s="11"/>
      <c r="HN262" s="11"/>
      <c r="HO262" s="11"/>
      <c r="HP262" s="11"/>
      <c r="HQ262" s="11"/>
      <c r="HR262" s="11"/>
      <c r="HW262" s="12"/>
      <c r="HX262" s="12"/>
      <c r="HY262" s="12"/>
    </row>
    <row r="263" spans="2:233" x14ac:dyDescent="0.2">
      <c r="B263" s="8">
        <v>44142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2"/>
      <c r="AC263" s="12"/>
      <c r="AD263" s="12"/>
      <c r="AE263" s="11"/>
      <c r="AF263" s="11"/>
      <c r="AG263" s="11"/>
      <c r="AH263" s="11"/>
      <c r="AI263" s="11"/>
      <c r="AJ263" s="11"/>
      <c r="AK263" s="11"/>
      <c r="AP263" s="12"/>
      <c r="AQ263" s="12"/>
      <c r="AR263" s="12"/>
      <c r="AS263" s="11"/>
      <c r="AT263" s="11"/>
      <c r="AU263" s="11"/>
      <c r="AV263" s="11"/>
      <c r="AW263" s="11"/>
      <c r="AX263" s="11"/>
      <c r="AY263" s="11"/>
      <c r="BD263" s="12"/>
      <c r="BE263" s="12"/>
      <c r="BF263" s="12"/>
      <c r="BG263" s="11"/>
      <c r="BH263" s="11"/>
      <c r="BI263" s="11"/>
      <c r="BJ263" s="11"/>
      <c r="BK263" s="11"/>
      <c r="BL263" s="11"/>
      <c r="BM263" s="11"/>
      <c r="BR263" s="12"/>
      <c r="BS263" s="12"/>
      <c r="BT263" s="12"/>
      <c r="BU263" s="11"/>
      <c r="BV263" s="11"/>
      <c r="BW263" s="11"/>
      <c r="BX263" s="11"/>
      <c r="BY263" s="11"/>
      <c r="BZ263" s="11"/>
      <c r="CA263" s="11"/>
      <c r="CF263" s="12"/>
      <c r="CG263" s="12"/>
      <c r="CH263" s="12"/>
      <c r="CI263" s="11"/>
      <c r="CJ263" s="11"/>
      <c r="CK263" s="11"/>
      <c r="CL263" s="11"/>
      <c r="CM263" s="11"/>
      <c r="CN263" s="11"/>
      <c r="CO263" s="11"/>
      <c r="CT263" s="12"/>
      <c r="CU263" s="12"/>
      <c r="CV263" s="12"/>
      <c r="CW263" s="11"/>
      <c r="CX263" s="11"/>
      <c r="CY263" s="11"/>
      <c r="CZ263" s="11"/>
      <c r="DA263" s="11"/>
      <c r="DB263" s="11"/>
      <c r="DC263" s="11"/>
      <c r="DH263" s="12"/>
      <c r="DI263" s="12"/>
      <c r="DJ263" s="12"/>
      <c r="DK263" s="11"/>
      <c r="DL263" s="11"/>
      <c r="DM263" s="11"/>
      <c r="DN263" s="11"/>
      <c r="DO263" s="11"/>
      <c r="DP263" s="11"/>
      <c r="DQ263" s="11"/>
      <c r="DV263" s="12"/>
      <c r="DW263" s="12"/>
      <c r="DX263" s="12"/>
      <c r="DY263" s="11"/>
      <c r="DZ263" s="11"/>
      <c r="EA263" s="11"/>
      <c r="EB263" s="11"/>
      <c r="EC263" s="11"/>
      <c r="ED263" s="11"/>
      <c r="EE263" s="11"/>
      <c r="EJ263" s="12"/>
      <c r="EK263" s="12"/>
      <c r="EL263" s="12"/>
      <c r="EM263" s="11"/>
      <c r="EN263" s="11"/>
      <c r="EO263" s="11"/>
      <c r="EP263" s="11"/>
      <c r="EQ263" s="11"/>
      <c r="ER263" s="11"/>
      <c r="ES263" s="11"/>
      <c r="EX263" s="12"/>
      <c r="EY263" s="12"/>
      <c r="EZ263" s="12"/>
      <c r="FA263" s="11"/>
      <c r="FB263" s="11"/>
      <c r="FC263" s="11"/>
      <c r="FD263" s="11"/>
      <c r="FE263" s="11"/>
      <c r="FF263" s="11"/>
      <c r="FG263" s="11"/>
      <c r="FL263" s="12"/>
      <c r="FM263" s="12"/>
      <c r="FN263" s="12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N263" s="12"/>
      <c r="GO263" s="12"/>
      <c r="GP263" s="12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I263" s="12"/>
      <c r="HJ263" s="12"/>
      <c r="HK263" s="12"/>
      <c r="HL263" s="11"/>
      <c r="HM263" s="11"/>
      <c r="HN263" s="11"/>
      <c r="HO263" s="11"/>
      <c r="HP263" s="11"/>
      <c r="HQ263" s="11"/>
      <c r="HR263" s="11"/>
      <c r="HW263" s="12"/>
      <c r="HX263" s="12"/>
      <c r="HY263" s="12"/>
    </row>
    <row r="264" spans="2:233" x14ac:dyDescent="0.2">
      <c r="B264" s="8">
        <v>44143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2"/>
      <c r="AC264" s="12"/>
      <c r="AD264" s="12"/>
      <c r="AE264" s="11"/>
      <c r="AF264" s="11"/>
      <c r="AG264" s="11"/>
      <c r="AH264" s="11"/>
      <c r="AI264" s="11"/>
      <c r="AJ264" s="11"/>
      <c r="AK264" s="11"/>
      <c r="AP264" s="12"/>
      <c r="AQ264" s="12"/>
      <c r="AR264" s="12"/>
      <c r="AS264" s="11"/>
      <c r="AT264" s="11"/>
      <c r="AU264" s="11"/>
      <c r="AV264" s="11"/>
      <c r="AW264" s="11"/>
      <c r="AX264" s="11"/>
      <c r="AY264" s="11"/>
      <c r="BD264" s="12"/>
      <c r="BE264" s="12"/>
      <c r="BF264" s="12"/>
      <c r="BG264" s="11"/>
      <c r="BH264" s="11"/>
      <c r="BI264" s="11"/>
      <c r="BJ264" s="11"/>
      <c r="BK264" s="11"/>
      <c r="BL264" s="11"/>
      <c r="BM264" s="11"/>
      <c r="BR264" s="12"/>
      <c r="BS264" s="12"/>
      <c r="BT264" s="12"/>
      <c r="BU264" s="11"/>
      <c r="BV264" s="11"/>
      <c r="BW264" s="11"/>
      <c r="BX264" s="11"/>
      <c r="BY264" s="11"/>
      <c r="BZ264" s="11"/>
      <c r="CA264" s="11"/>
      <c r="CF264" s="12"/>
      <c r="CG264" s="12"/>
      <c r="CH264" s="12"/>
      <c r="CI264" s="11"/>
      <c r="CJ264" s="11"/>
      <c r="CK264" s="11"/>
      <c r="CL264" s="11"/>
      <c r="CM264" s="11"/>
      <c r="CN264" s="11"/>
      <c r="CO264" s="11"/>
      <c r="CT264" s="12"/>
      <c r="CU264" s="12"/>
      <c r="CV264" s="12"/>
      <c r="CW264" s="11"/>
      <c r="CX264" s="11"/>
      <c r="CY264" s="11"/>
      <c r="CZ264" s="11"/>
      <c r="DA264" s="11"/>
      <c r="DB264" s="11"/>
      <c r="DC264" s="11"/>
      <c r="DH264" s="12"/>
      <c r="DI264" s="12"/>
      <c r="DJ264" s="12"/>
      <c r="DK264" s="11"/>
      <c r="DL264" s="11"/>
      <c r="DM264" s="11"/>
      <c r="DN264" s="11"/>
      <c r="DO264" s="11"/>
      <c r="DP264" s="11"/>
      <c r="DQ264" s="11"/>
      <c r="DV264" s="12"/>
      <c r="DW264" s="12"/>
      <c r="DX264" s="12"/>
      <c r="DY264" s="11"/>
      <c r="DZ264" s="11"/>
      <c r="EA264" s="11"/>
      <c r="EB264" s="11"/>
      <c r="EC264" s="11"/>
      <c r="ED264" s="11"/>
      <c r="EE264" s="11"/>
      <c r="EJ264" s="12"/>
      <c r="EK264" s="12"/>
      <c r="EL264" s="12"/>
      <c r="EM264" s="11"/>
      <c r="EN264" s="11"/>
      <c r="EO264" s="11"/>
      <c r="EP264" s="11"/>
      <c r="EQ264" s="11"/>
      <c r="ER264" s="11"/>
      <c r="ES264" s="11"/>
      <c r="EX264" s="12"/>
      <c r="EY264" s="12"/>
      <c r="EZ264" s="12"/>
      <c r="FA264" s="11"/>
      <c r="FB264" s="11"/>
      <c r="FC264" s="11"/>
      <c r="FD264" s="11"/>
      <c r="FE264" s="11"/>
      <c r="FF264" s="11"/>
      <c r="FG264" s="11"/>
      <c r="FL264" s="12"/>
      <c r="FM264" s="12"/>
      <c r="FN264" s="12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N264" s="12"/>
      <c r="GO264" s="12"/>
      <c r="GP264" s="12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I264" s="12"/>
      <c r="HJ264" s="12"/>
      <c r="HK264" s="12"/>
      <c r="HL264" s="11"/>
      <c r="HM264" s="11"/>
      <c r="HN264" s="11"/>
      <c r="HO264" s="11"/>
      <c r="HP264" s="11"/>
      <c r="HQ264" s="11"/>
      <c r="HR264" s="11"/>
      <c r="HW264" s="12"/>
      <c r="HX264" s="12"/>
      <c r="HY264" s="12"/>
    </row>
    <row r="265" spans="2:233" x14ac:dyDescent="0.2">
      <c r="B265" s="8">
        <v>44144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2"/>
      <c r="AC265" s="12"/>
      <c r="AD265" s="12"/>
      <c r="AE265" s="11"/>
      <c r="AF265" s="11"/>
      <c r="AG265" s="11"/>
      <c r="AH265" s="11"/>
      <c r="AI265" s="11"/>
      <c r="AJ265" s="11"/>
      <c r="AK265" s="11"/>
      <c r="AP265" s="12"/>
      <c r="AQ265" s="12"/>
      <c r="AR265" s="12"/>
      <c r="AS265" s="11"/>
      <c r="AT265" s="11"/>
      <c r="AU265" s="11"/>
      <c r="AV265" s="11"/>
      <c r="AW265" s="11"/>
      <c r="AX265" s="11"/>
      <c r="AY265" s="11"/>
      <c r="BD265" s="12"/>
      <c r="BE265" s="12"/>
      <c r="BF265" s="12"/>
      <c r="BG265" s="11"/>
      <c r="BH265" s="11"/>
      <c r="BI265" s="11"/>
      <c r="BJ265" s="11"/>
      <c r="BK265" s="11"/>
      <c r="BL265" s="11"/>
      <c r="BM265" s="11"/>
      <c r="BR265" s="12"/>
      <c r="BS265" s="12"/>
      <c r="BT265" s="12"/>
      <c r="BU265" s="11"/>
      <c r="BV265" s="11"/>
      <c r="BW265" s="11"/>
      <c r="BX265" s="11"/>
      <c r="BY265" s="11"/>
      <c r="BZ265" s="11"/>
      <c r="CA265" s="11"/>
      <c r="CF265" s="12"/>
      <c r="CG265" s="12"/>
      <c r="CH265" s="12"/>
      <c r="CI265" s="11"/>
      <c r="CJ265" s="11"/>
      <c r="CK265" s="11"/>
      <c r="CL265" s="11"/>
      <c r="CM265" s="11"/>
      <c r="CN265" s="11"/>
      <c r="CO265" s="11"/>
      <c r="CT265" s="12"/>
      <c r="CU265" s="12"/>
      <c r="CV265" s="12"/>
      <c r="CW265" s="11"/>
      <c r="CX265" s="11"/>
      <c r="CY265" s="11"/>
      <c r="CZ265" s="11"/>
      <c r="DA265" s="11"/>
      <c r="DB265" s="11"/>
      <c r="DC265" s="11"/>
      <c r="DH265" s="12"/>
      <c r="DI265" s="12"/>
      <c r="DJ265" s="12"/>
      <c r="DK265" s="11"/>
      <c r="DL265" s="11"/>
      <c r="DM265" s="11"/>
      <c r="DN265" s="11"/>
      <c r="DO265" s="11"/>
      <c r="DP265" s="11"/>
      <c r="DQ265" s="11"/>
      <c r="DV265" s="12"/>
      <c r="DW265" s="12"/>
      <c r="DX265" s="12"/>
      <c r="DY265" s="11"/>
      <c r="DZ265" s="11"/>
      <c r="EA265" s="11"/>
      <c r="EB265" s="11"/>
      <c r="EC265" s="11"/>
      <c r="ED265" s="11"/>
      <c r="EE265" s="11"/>
      <c r="EJ265" s="12"/>
      <c r="EK265" s="12"/>
      <c r="EL265" s="12"/>
      <c r="EM265" s="11"/>
      <c r="EN265" s="11"/>
      <c r="EO265" s="11"/>
      <c r="EP265" s="11"/>
      <c r="EQ265" s="11"/>
      <c r="ER265" s="11"/>
      <c r="ES265" s="11"/>
      <c r="EX265" s="12"/>
      <c r="EY265" s="12"/>
      <c r="EZ265" s="12"/>
      <c r="FA265" s="11"/>
      <c r="FB265" s="11"/>
      <c r="FC265" s="11"/>
      <c r="FD265" s="11"/>
      <c r="FE265" s="11"/>
      <c r="FF265" s="11"/>
      <c r="FG265" s="11"/>
      <c r="FL265" s="12"/>
      <c r="FM265" s="12"/>
      <c r="FN265" s="12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N265" s="12"/>
      <c r="GO265" s="12"/>
      <c r="GP265" s="12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I265" s="12"/>
      <c r="HJ265" s="12"/>
      <c r="HK265" s="12"/>
      <c r="HL265" s="11"/>
      <c r="HM265" s="11"/>
      <c r="HN265" s="11"/>
      <c r="HO265" s="11"/>
      <c r="HP265" s="11"/>
      <c r="HQ265" s="11"/>
      <c r="HR265" s="11"/>
      <c r="HW265" s="12"/>
      <c r="HX265" s="12"/>
      <c r="HY265" s="12"/>
    </row>
    <row r="266" spans="2:233" x14ac:dyDescent="0.2">
      <c r="B266" s="8">
        <v>44145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2"/>
      <c r="AC266" s="12"/>
      <c r="AD266" s="12"/>
      <c r="AE266" s="11"/>
      <c r="AF266" s="11"/>
      <c r="AG266" s="11"/>
      <c r="AH266" s="11"/>
      <c r="AI266" s="11"/>
      <c r="AJ266" s="11"/>
      <c r="AK266" s="11"/>
      <c r="AP266" s="12"/>
      <c r="AQ266" s="12"/>
      <c r="AR266" s="12"/>
      <c r="AS266" s="11"/>
      <c r="AT266" s="11"/>
      <c r="AU266" s="11"/>
      <c r="AV266" s="11"/>
      <c r="AW266" s="11"/>
      <c r="AX266" s="11"/>
      <c r="AY266" s="11"/>
      <c r="BD266" s="12"/>
      <c r="BE266" s="12"/>
      <c r="BF266" s="12"/>
      <c r="BG266" s="11"/>
      <c r="BH266" s="11"/>
      <c r="BI266" s="11"/>
      <c r="BJ266" s="11"/>
      <c r="BK266" s="11"/>
      <c r="BL266" s="11"/>
      <c r="BM266" s="11"/>
      <c r="BR266" s="12"/>
      <c r="BS266" s="12"/>
      <c r="BT266" s="12"/>
      <c r="BU266" s="11"/>
      <c r="BV266" s="11"/>
      <c r="BW266" s="11"/>
      <c r="BX266" s="11"/>
      <c r="BY266" s="11"/>
      <c r="BZ266" s="11"/>
      <c r="CA266" s="11"/>
      <c r="CF266" s="12"/>
      <c r="CG266" s="12"/>
      <c r="CH266" s="12"/>
      <c r="CI266" s="11"/>
      <c r="CJ266" s="11"/>
      <c r="CK266" s="11"/>
      <c r="CL266" s="11"/>
      <c r="CM266" s="11"/>
      <c r="CN266" s="11"/>
      <c r="CO266" s="11"/>
      <c r="CT266" s="12"/>
      <c r="CU266" s="12"/>
      <c r="CV266" s="12"/>
      <c r="CW266" s="11"/>
      <c r="CX266" s="11"/>
      <c r="CY266" s="11"/>
      <c r="CZ266" s="11"/>
      <c r="DA266" s="11"/>
      <c r="DB266" s="11"/>
      <c r="DC266" s="11"/>
      <c r="DH266" s="12"/>
      <c r="DI266" s="12"/>
      <c r="DJ266" s="12"/>
      <c r="DK266" s="11"/>
      <c r="DL266" s="11"/>
      <c r="DM266" s="11"/>
      <c r="DN266" s="11"/>
      <c r="DO266" s="11"/>
      <c r="DP266" s="11"/>
      <c r="DQ266" s="11"/>
      <c r="DV266" s="12"/>
      <c r="DW266" s="12"/>
      <c r="DX266" s="12"/>
      <c r="DY266" s="11"/>
      <c r="DZ266" s="11"/>
      <c r="EA266" s="11"/>
      <c r="EB266" s="11"/>
      <c r="EC266" s="11"/>
      <c r="ED266" s="11"/>
      <c r="EE266" s="11"/>
      <c r="EJ266" s="12"/>
      <c r="EK266" s="12"/>
      <c r="EL266" s="12"/>
      <c r="EM266" s="11"/>
      <c r="EN266" s="11"/>
      <c r="EO266" s="11"/>
      <c r="EP266" s="11"/>
      <c r="EQ266" s="11"/>
      <c r="ER266" s="11"/>
      <c r="ES266" s="11"/>
      <c r="EX266" s="12"/>
      <c r="EY266" s="12"/>
      <c r="EZ266" s="12"/>
      <c r="FA266" s="11"/>
      <c r="FB266" s="11"/>
      <c r="FC266" s="11"/>
      <c r="FD266" s="11"/>
      <c r="FE266" s="11"/>
      <c r="FF266" s="11"/>
      <c r="FG266" s="11"/>
      <c r="FL266" s="12"/>
      <c r="FM266" s="12"/>
      <c r="FN266" s="12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N266" s="12"/>
      <c r="GO266" s="12"/>
      <c r="GP266" s="12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I266" s="12"/>
      <c r="HJ266" s="12"/>
      <c r="HK266" s="12"/>
      <c r="HL266" s="11"/>
      <c r="HM266" s="11"/>
      <c r="HN266" s="11"/>
      <c r="HO266" s="11"/>
      <c r="HP266" s="11"/>
      <c r="HQ266" s="11"/>
      <c r="HR266" s="11"/>
      <c r="HW266" s="12"/>
      <c r="HX266" s="12"/>
      <c r="HY266" s="12"/>
    </row>
    <row r="267" spans="2:233" x14ac:dyDescent="0.2">
      <c r="B267" s="8">
        <v>44146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2"/>
      <c r="AC267" s="12"/>
      <c r="AD267" s="12"/>
      <c r="AE267" s="11"/>
      <c r="AF267" s="11"/>
      <c r="AG267" s="11"/>
      <c r="AH267" s="11"/>
      <c r="AI267" s="11"/>
      <c r="AJ267" s="11"/>
      <c r="AK267" s="11"/>
      <c r="AP267" s="12"/>
      <c r="AQ267" s="12"/>
      <c r="AR267" s="12"/>
      <c r="AS267" s="11"/>
      <c r="AT267" s="11"/>
      <c r="AU267" s="11"/>
      <c r="AV267" s="11"/>
      <c r="AW267" s="11"/>
      <c r="AX267" s="11"/>
      <c r="AY267" s="11"/>
      <c r="BD267" s="12"/>
      <c r="BE267" s="12"/>
      <c r="BF267" s="12"/>
      <c r="BG267" s="11"/>
      <c r="BH267" s="11"/>
      <c r="BI267" s="11"/>
      <c r="BJ267" s="11"/>
      <c r="BK267" s="11"/>
      <c r="BL267" s="11"/>
      <c r="BM267" s="11"/>
      <c r="BR267" s="12"/>
      <c r="BS267" s="12"/>
      <c r="BT267" s="12"/>
      <c r="BU267" s="11"/>
      <c r="BV267" s="11"/>
      <c r="BW267" s="11"/>
      <c r="BX267" s="11"/>
      <c r="BY267" s="11"/>
      <c r="BZ267" s="11"/>
      <c r="CA267" s="11"/>
      <c r="CF267" s="12"/>
      <c r="CG267" s="12"/>
      <c r="CH267" s="12"/>
      <c r="CI267" s="11"/>
      <c r="CJ267" s="11"/>
      <c r="CK267" s="11"/>
      <c r="CL267" s="11"/>
      <c r="CM267" s="11"/>
      <c r="CN267" s="11"/>
      <c r="CO267" s="11"/>
      <c r="CT267" s="12"/>
      <c r="CU267" s="12"/>
      <c r="CV267" s="12"/>
      <c r="CW267" s="11"/>
      <c r="CX267" s="11"/>
      <c r="CY267" s="11"/>
      <c r="CZ267" s="11"/>
      <c r="DA267" s="11"/>
      <c r="DB267" s="11"/>
      <c r="DC267" s="11"/>
      <c r="DH267" s="12"/>
      <c r="DI267" s="12"/>
      <c r="DJ267" s="12"/>
      <c r="DK267" s="11"/>
      <c r="DL267" s="11"/>
      <c r="DM267" s="11"/>
      <c r="DN267" s="11"/>
      <c r="DO267" s="11"/>
      <c r="DP267" s="11"/>
      <c r="DQ267" s="11"/>
      <c r="DV267" s="12"/>
      <c r="DW267" s="12"/>
      <c r="DX267" s="12"/>
      <c r="DY267" s="11"/>
      <c r="DZ267" s="11"/>
      <c r="EA267" s="11"/>
      <c r="EB267" s="11"/>
      <c r="EC267" s="11"/>
      <c r="ED267" s="11"/>
      <c r="EE267" s="11"/>
      <c r="EJ267" s="12"/>
      <c r="EK267" s="12"/>
      <c r="EL267" s="12"/>
      <c r="EM267" s="11"/>
      <c r="EN267" s="11"/>
      <c r="EO267" s="11"/>
      <c r="EP267" s="11"/>
      <c r="EQ267" s="11"/>
      <c r="ER267" s="11"/>
      <c r="ES267" s="11"/>
      <c r="EX267" s="12"/>
      <c r="EY267" s="12"/>
      <c r="EZ267" s="12"/>
      <c r="FA267" s="11"/>
      <c r="FB267" s="11"/>
      <c r="FC267" s="11"/>
      <c r="FD267" s="11"/>
      <c r="FE267" s="11"/>
      <c r="FF267" s="11"/>
      <c r="FG267" s="11"/>
      <c r="FL267" s="12"/>
      <c r="FM267" s="12"/>
      <c r="FN267" s="12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N267" s="12"/>
      <c r="GO267" s="12"/>
      <c r="GP267" s="12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I267" s="12"/>
      <c r="HJ267" s="12"/>
      <c r="HK267" s="12"/>
      <c r="HL267" s="11"/>
      <c r="HM267" s="11"/>
      <c r="HN267" s="11"/>
      <c r="HO267" s="11"/>
      <c r="HP267" s="11"/>
      <c r="HQ267" s="11"/>
      <c r="HR267" s="11"/>
      <c r="HW267" s="12"/>
      <c r="HX267" s="12"/>
      <c r="HY267" s="12"/>
    </row>
    <row r="268" spans="2:233" x14ac:dyDescent="0.2">
      <c r="B268" s="8">
        <v>44147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2"/>
      <c r="AC268" s="12"/>
      <c r="AD268" s="12"/>
      <c r="AE268" s="11"/>
      <c r="AF268" s="11"/>
      <c r="AG268" s="11"/>
      <c r="AH268" s="11"/>
      <c r="AI268" s="11"/>
      <c r="AJ268" s="11"/>
      <c r="AK268" s="11"/>
      <c r="AP268" s="12"/>
      <c r="AQ268" s="12"/>
      <c r="AR268" s="12"/>
      <c r="AS268" s="11"/>
      <c r="AT268" s="11"/>
      <c r="AU268" s="11"/>
      <c r="AV268" s="11"/>
      <c r="AW268" s="11"/>
      <c r="AX268" s="11"/>
      <c r="AY268" s="11"/>
      <c r="BD268" s="12"/>
      <c r="BE268" s="12"/>
      <c r="BF268" s="12"/>
      <c r="BG268" s="11"/>
      <c r="BH268" s="11"/>
      <c r="BI268" s="11"/>
      <c r="BJ268" s="11"/>
      <c r="BK268" s="11"/>
      <c r="BL268" s="11"/>
      <c r="BM268" s="11"/>
      <c r="BR268" s="12"/>
      <c r="BS268" s="12"/>
      <c r="BT268" s="12"/>
      <c r="BU268" s="11"/>
      <c r="BV268" s="11"/>
      <c r="BW268" s="11"/>
      <c r="BX268" s="11"/>
      <c r="BY268" s="11"/>
      <c r="BZ268" s="11"/>
      <c r="CA268" s="11"/>
      <c r="CF268" s="12"/>
      <c r="CG268" s="12"/>
      <c r="CH268" s="12"/>
      <c r="CI268" s="11"/>
      <c r="CJ268" s="11"/>
      <c r="CK268" s="11"/>
      <c r="CL268" s="11"/>
      <c r="CM268" s="11"/>
      <c r="CN268" s="11"/>
      <c r="CO268" s="11"/>
      <c r="CT268" s="12"/>
      <c r="CU268" s="12"/>
      <c r="CV268" s="12"/>
      <c r="CW268" s="11"/>
      <c r="CX268" s="11"/>
      <c r="CY268" s="11"/>
      <c r="CZ268" s="11"/>
      <c r="DA268" s="11"/>
      <c r="DB268" s="11"/>
      <c r="DC268" s="11"/>
      <c r="DH268" s="12"/>
      <c r="DI268" s="12"/>
      <c r="DJ268" s="12"/>
      <c r="DK268" s="11"/>
      <c r="DL268" s="11"/>
      <c r="DM268" s="11"/>
      <c r="DN268" s="11"/>
      <c r="DO268" s="11"/>
      <c r="DP268" s="11"/>
      <c r="DQ268" s="11"/>
      <c r="DV268" s="12"/>
      <c r="DW268" s="12"/>
      <c r="DX268" s="12"/>
      <c r="DY268" s="11"/>
      <c r="DZ268" s="11"/>
      <c r="EA268" s="11"/>
      <c r="EB268" s="11"/>
      <c r="EC268" s="11"/>
      <c r="ED268" s="11"/>
      <c r="EE268" s="11"/>
      <c r="EJ268" s="12"/>
      <c r="EK268" s="12"/>
      <c r="EL268" s="12"/>
      <c r="EM268" s="11"/>
      <c r="EN268" s="11"/>
      <c r="EO268" s="11"/>
      <c r="EP268" s="11"/>
      <c r="EQ268" s="11"/>
      <c r="ER268" s="11"/>
      <c r="ES268" s="11"/>
      <c r="EX268" s="12"/>
      <c r="EY268" s="12"/>
      <c r="EZ268" s="12"/>
      <c r="FA268" s="11"/>
      <c r="FB268" s="11"/>
      <c r="FC268" s="11"/>
      <c r="FD268" s="11"/>
      <c r="FE268" s="11"/>
      <c r="FF268" s="11"/>
      <c r="FG268" s="11"/>
      <c r="FL268" s="12"/>
      <c r="FM268" s="12"/>
      <c r="FN268" s="12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N268" s="12"/>
      <c r="GO268" s="12"/>
      <c r="GP268" s="12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I268" s="12"/>
      <c r="HJ268" s="12"/>
      <c r="HK268" s="12"/>
      <c r="HL268" s="11"/>
      <c r="HM268" s="11"/>
      <c r="HN268" s="11"/>
      <c r="HO268" s="11"/>
      <c r="HP268" s="11"/>
      <c r="HQ268" s="11"/>
      <c r="HR268" s="11"/>
      <c r="HW268" s="12"/>
      <c r="HX268" s="12"/>
      <c r="HY268" s="12"/>
    </row>
    <row r="269" spans="2:233" x14ac:dyDescent="0.2">
      <c r="B269" s="8">
        <v>44148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2"/>
      <c r="AC269" s="12"/>
      <c r="AD269" s="12"/>
      <c r="AE269" s="11"/>
      <c r="AF269" s="11"/>
      <c r="AG269" s="11"/>
      <c r="AH269" s="11"/>
      <c r="AI269" s="11"/>
      <c r="AJ269" s="11"/>
      <c r="AK269" s="11"/>
      <c r="AP269" s="12"/>
      <c r="AQ269" s="12"/>
      <c r="AR269" s="12"/>
      <c r="AS269" s="11"/>
      <c r="AT269" s="11"/>
      <c r="AU269" s="11"/>
      <c r="AV269" s="11"/>
      <c r="AW269" s="11"/>
      <c r="AX269" s="11"/>
      <c r="AY269" s="11"/>
      <c r="BD269" s="12"/>
      <c r="BE269" s="12"/>
      <c r="BF269" s="12"/>
      <c r="BG269" s="11"/>
      <c r="BH269" s="11"/>
      <c r="BI269" s="11"/>
      <c r="BJ269" s="11"/>
      <c r="BK269" s="11"/>
      <c r="BL269" s="11"/>
      <c r="BM269" s="11"/>
      <c r="BR269" s="12"/>
      <c r="BS269" s="12"/>
      <c r="BT269" s="12"/>
      <c r="BU269" s="11"/>
      <c r="BV269" s="11"/>
      <c r="BW269" s="11"/>
      <c r="BX269" s="11"/>
      <c r="BY269" s="11"/>
      <c r="BZ269" s="11"/>
      <c r="CA269" s="11"/>
      <c r="CF269" s="12"/>
      <c r="CG269" s="12"/>
      <c r="CH269" s="12"/>
      <c r="CI269" s="11"/>
      <c r="CJ269" s="11"/>
      <c r="CK269" s="11"/>
      <c r="CL269" s="11"/>
      <c r="CM269" s="11"/>
      <c r="CN269" s="11"/>
      <c r="CO269" s="11"/>
      <c r="CT269" s="12"/>
      <c r="CU269" s="12"/>
      <c r="CV269" s="12"/>
      <c r="CW269" s="11"/>
      <c r="CX269" s="11"/>
      <c r="CY269" s="11"/>
      <c r="CZ269" s="11"/>
      <c r="DA269" s="11"/>
      <c r="DB269" s="11"/>
      <c r="DC269" s="11"/>
      <c r="DH269" s="12"/>
      <c r="DI269" s="12"/>
      <c r="DJ269" s="12"/>
      <c r="DK269" s="11"/>
      <c r="DL269" s="11"/>
      <c r="DM269" s="11"/>
      <c r="DN269" s="11"/>
      <c r="DO269" s="11"/>
      <c r="DP269" s="11"/>
      <c r="DQ269" s="11"/>
      <c r="DV269" s="12"/>
      <c r="DW269" s="12"/>
      <c r="DX269" s="12"/>
      <c r="DY269" s="11"/>
      <c r="DZ269" s="11"/>
      <c r="EA269" s="11"/>
      <c r="EB269" s="11"/>
      <c r="EC269" s="11"/>
      <c r="ED269" s="11"/>
      <c r="EE269" s="11"/>
      <c r="EJ269" s="12"/>
      <c r="EK269" s="12"/>
      <c r="EL269" s="12"/>
      <c r="EM269" s="11"/>
      <c r="EN269" s="11"/>
      <c r="EO269" s="11"/>
      <c r="EP269" s="11"/>
      <c r="EQ269" s="11"/>
      <c r="ER269" s="11"/>
      <c r="ES269" s="11"/>
      <c r="EX269" s="12"/>
      <c r="EY269" s="12"/>
      <c r="EZ269" s="12"/>
      <c r="FA269" s="11"/>
      <c r="FB269" s="11"/>
      <c r="FC269" s="11"/>
      <c r="FD269" s="11"/>
      <c r="FE269" s="11"/>
      <c r="FF269" s="11"/>
      <c r="FG269" s="11"/>
      <c r="FL269" s="12"/>
      <c r="FM269" s="12"/>
      <c r="FN269" s="12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N269" s="12"/>
      <c r="GO269" s="12"/>
      <c r="GP269" s="12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I269" s="12"/>
      <c r="HJ269" s="12"/>
      <c r="HK269" s="12"/>
      <c r="HL269" s="11"/>
      <c r="HM269" s="11"/>
      <c r="HN269" s="11"/>
      <c r="HO269" s="11"/>
      <c r="HP269" s="11"/>
      <c r="HQ269" s="11"/>
      <c r="HR269" s="11"/>
      <c r="HW269" s="12"/>
      <c r="HX269" s="12"/>
      <c r="HY269" s="12"/>
    </row>
    <row r="270" spans="2:233" x14ac:dyDescent="0.2">
      <c r="B270" s="8">
        <v>44149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2"/>
      <c r="AC270" s="12"/>
      <c r="AD270" s="12"/>
      <c r="AE270" s="11"/>
      <c r="AF270" s="11"/>
      <c r="AG270" s="11"/>
      <c r="AH270" s="11"/>
      <c r="AI270" s="11"/>
      <c r="AJ270" s="11"/>
      <c r="AK270" s="11"/>
      <c r="AP270" s="12"/>
      <c r="AQ270" s="12"/>
      <c r="AR270" s="12"/>
      <c r="AS270" s="11"/>
      <c r="AT270" s="11"/>
      <c r="AU270" s="11"/>
      <c r="AV270" s="11"/>
      <c r="AW270" s="11"/>
      <c r="AX270" s="11"/>
      <c r="AY270" s="11"/>
      <c r="BD270" s="12"/>
      <c r="BE270" s="12"/>
      <c r="BF270" s="12"/>
      <c r="BG270" s="11"/>
      <c r="BH270" s="11"/>
      <c r="BI270" s="11"/>
      <c r="BJ270" s="11"/>
      <c r="BK270" s="11"/>
      <c r="BL270" s="11"/>
      <c r="BM270" s="11"/>
      <c r="BR270" s="12"/>
      <c r="BS270" s="12"/>
      <c r="BT270" s="12"/>
      <c r="BU270" s="11"/>
      <c r="BV270" s="11"/>
      <c r="BW270" s="11"/>
      <c r="BX270" s="11"/>
      <c r="BY270" s="11"/>
      <c r="BZ270" s="11"/>
      <c r="CA270" s="11"/>
      <c r="CF270" s="12"/>
      <c r="CG270" s="12"/>
      <c r="CH270" s="12"/>
      <c r="CI270" s="11"/>
      <c r="CJ270" s="11"/>
      <c r="CK270" s="11"/>
      <c r="CL270" s="11"/>
      <c r="CM270" s="11"/>
      <c r="CN270" s="11"/>
      <c r="CO270" s="11"/>
      <c r="CT270" s="12"/>
      <c r="CU270" s="12"/>
      <c r="CV270" s="12"/>
      <c r="CW270" s="11"/>
      <c r="CX270" s="11"/>
      <c r="CY270" s="11"/>
      <c r="CZ270" s="11"/>
      <c r="DA270" s="11"/>
      <c r="DB270" s="11"/>
      <c r="DC270" s="11"/>
      <c r="DH270" s="12"/>
      <c r="DI270" s="12"/>
      <c r="DJ270" s="12"/>
      <c r="DK270" s="11"/>
      <c r="DL270" s="11"/>
      <c r="DM270" s="11"/>
      <c r="DN270" s="11"/>
      <c r="DO270" s="11"/>
      <c r="DP270" s="11"/>
      <c r="DQ270" s="11"/>
      <c r="DV270" s="12"/>
      <c r="DW270" s="12"/>
      <c r="DX270" s="12"/>
      <c r="DY270" s="11"/>
      <c r="DZ270" s="11"/>
      <c r="EA270" s="11"/>
      <c r="EB270" s="11"/>
      <c r="EC270" s="11"/>
      <c r="ED270" s="11"/>
      <c r="EE270" s="11"/>
      <c r="EJ270" s="12"/>
      <c r="EK270" s="12"/>
      <c r="EL270" s="12"/>
      <c r="EM270" s="11"/>
      <c r="EN270" s="11"/>
      <c r="EO270" s="11"/>
      <c r="EP270" s="11"/>
      <c r="EQ270" s="11"/>
      <c r="ER270" s="11"/>
      <c r="ES270" s="11"/>
      <c r="EX270" s="12"/>
      <c r="EY270" s="12"/>
      <c r="EZ270" s="12"/>
      <c r="FA270" s="11"/>
      <c r="FB270" s="11"/>
      <c r="FC270" s="11"/>
      <c r="FD270" s="11"/>
      <c r="FE270" s="11"/>
      <c r="FF270" s="11"/>
      <c r="FG270" s="11"/>
      <c r="FL270" s="12"/>
      <c r="FM270" s="12"/>
      <c r="FN270" s="12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N270" s="12"/>
      <c r="GO270" s="12"/>
      <c r="GP270" s="12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I270" s="12"/>
      <c r="HJ270" s="12"/>
      <c r="HK270" s="12"/>
      <c r="HL270" s="11"/>
      <c r="HM270" s="11"/>
      <c r="HN270" s="11"/>
      <c r="HO270" s="11"/>
      <c r="HP270" s="11"/>
      <c r="HQ270" s="11"/>
      <c r="HR270" s="11"/>
      <c r="HW270" s="12"/>
      <c r="HX270" s="12"/>
      <c r="HY270" s="12"/>
    </row>
    <row r="271" spans="2:233" x14ac:dyDescent="0.2">
      <c r="B271" s="8">
        <v>44150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2"/>
      <c r="AC271" s="12"/>
      <c r="AD271" s="12"/>
      <c r="AE271" s="11"/>
      <c r="AF271" s="11"/>
      <c r="AG271" s="11"/>
      <c r="AH271" s="11"/>
      <c r="AI271" s="11"/>
      <c r="AJ271" s="11"/>
      <c r="AK271" s="11"/>
      <c r="AP271" s="12"/>
      <c r="AQ271" s="12"/>
      <c r="AR271" s="12"/>
      <c r="AS271" s="11"/>
      <c r="AT271" s="11"/>
      <c r="AU271" s="11"/>
      <c r="AV271" s="11"/>
      <c r="AW271" s="11"/>
      <c r="AX271" s="11"/>
      <c r="AY271" s="11"/>
      <c r="BD271" s="12"/>
      <c r="BE271" s="12"/>
      <c r="BF271" s="12"/>
      <c r="BG271" s="11"/>
      <c r="BH271" s="11"/>
      <c r="BI271" s="11"/>
      <c r="BJ271" s="11"/>
      <c r="BK271" s="11"/>
      <c r="BL271" s="11"/>
      <c r="BM271" s="11"/>
      <c r="BR271" s="12"/>
      <c r="BS271" s="12"/>
      <c r="BT271" s="12"/>
      <c r="BU271" s="11"/>
      <c r="BV271" s="11"/>
      <c r="BW271" s="11"/>
      <c r="BX271" s="11"/>
      <c r="BY271" s="11"/>
      <c r="BZ271" s="11"/>
      <c r="CA271" s="11"/>
      <c r="CF271" s="12"/>
      <c r="CG271" s="12"/>
      <c r="CH271" s="12"/>
      <c r="CI271" s="11"/>
      <c r="CJ271" s="11"/>
      <c r="CK271" s="11"/>
      <c r="CL271" s="11"/>
      <c r="CM271" s="11"/>
      <c r="CN271" s="11"/>
      <c r="CO271" s="11"/>
      <c r="CT271" s="12"/>
      <c r="CU271" s="12"/>
      <c r="CV271" s="12"/>
      <c r="CW271" s="11"/>
      <c r="CX271" s="11"/>
      <c r="CY271" s="11"/>
      <c r="CZ271" s="11"/>
      <c r="DA271" s="11"/>
      <c r="DB271" s="11"/>
      <c r="DC271" s="11"/>
      <c r="DH271" s="12"/>
      <c r="DI271" s="12"/>
      <c r="DJ271" s="12"/>
      <c r="DK271" s="11"/>
      <c r="DL271" s="11"/>
      <c r="DM271" s="11"/>
      <c r="DN271" s="11"/>
      <c r="DO271" s="11"/>
      <c r="DP271" s="11"/>
      <c r="DQ271" s="11"/>
      <c r="DV271" s="12"/>
      <c r="DW271" s="12"/>
      <c r="DX271" s="12"/>
      <c r="DY271" s="11"/>
      <c r="DZ271" s="11"/>
      <c r="EA271" s="11"/>
      <c r="EB271" s="11"/>
      <c r="EC271" s="11"/>
      <c r="ED271" s="11"/>
      <c r="EE271" s="11"/>
      <c r="EJ271" s="12"/>
      <c r="EK271" s="12"/>
      <c r="EL271" s="12"/>
      <c r="EM271" s="11"/>
      <c r="EN271" s="11"/>
      <c r="EO271" s="11"/>
      <c r="EP271" s="11"/>
      <c r="EQ271" s="11"/>
      <c r="ER271" s="11"/>
      <c r="ES271" s="11"/>
      <c r="EX271" s="12"/>
      <c r="EY271" s="12"/>
      <c r="EZ271" s="12"/>
      <c r="FA271" s="11"/>
      <c r="FB271" s="11"/>
      <c r="FC271" s="11"/>
      <c r="FD271" s="11"/>
      <c r="FE271" s="11"/>
      <c r="FF271" s="11"/>
      <c r="FG271" s="11"/>
      <c r="FL271" s="12"/>
      <c r="FM271" s="12"/>
      <c r="FN271" s="12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N271" s="12"/>
      <c r="GO271" s="12"/>
      <c r="GP271" s="12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I271" s="12"/>
      <c r="HJ271" s="12"/>
      <c r="HK271" s="12"/>
      <c r="HL271" s="11"/>
      <c r="HM271" s="11"/>
      <c r="HN271" s="11"/>
      <c r="HO271" s="11"/>
      <c r="HP271" s="11"/>
      <c r="HQ271" s="11"/>
      <c r="HR271" s="11"/>
      <c r="HW271" s="12"/>
      <c r="HX271" s="12"/>
      <c r="HY271" s="12"/>
    </row>
    <row r="272" spans="2:233" x14ac:dyDescent="0.2">
      <c r="B272" s="8">
        <v>44151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2"/>
      <c r="AC272" s="12"/>
      <c r="AD272" s="12"/>
      <c r="AE272" s="11"/>
      <c r="AF272" s="11"/>
      <c r="AG272" s="11"/>
      <c r="AH272" s="11"/>
      <c r="AI272" s="11"/>
      <c r="AJ272" s="11"/>
      <c r="AK272" s="11"/>
      <c r="AP272" s="12"/>
      <c r="AQ272" s="12"/>
      <c r="AR272" s="12"/>
      <c r="AS272" s="11"/>
      <c r="AT272" s="11"/>
      <c r="AU272" s="11"/>
      <c r="AV272" s="11"/>
      <c r="AW272" s="11"/>
      <c r="AX272" s="11"/>
      <c r="AY272" s="11"/>
      <c r="BD272" s="12"/>
      <c r="BE272" s="12"/>
      <c r="BF272" s="12"/>
      <c r="BG272" s="11"/>
      <c r="BH272" s="11"/>
      <c r="BI272" s="11"/>
      <c r="BJ272" s="11"/>
      <c r="BK272" s="11"/>
      <c r="BL272" s="11"/>
      <c r="BM272" s="11"/>
      <c r="BR272" s="12"/>
      <c r="BS272" s="12"/>
      <c r="BT272" s="12"/>
      <c r="BU272" s="11"/>
      <c r="BV272" s="11"/>
      <c r="BW272" s="11"/>
      <c r="BX272" s="11"/>
      <c r="BY272" s="11"/>
      <c r="BZ272" s="11"/>
      <c r="CA272" s="11"/>
      <c r="CF272" s="12"/>
      <c r="CG272" s="12"/>
      <c r="CH272" s="12"/>
      <c r="CI272" s="11"/>
      <c r="CJ272" s="11"/>
      <c r="CK272" s="11"/>
      <c r="CL272" s="11"/>
      <c r="CM272" s="11"/>
      <c r="CN272" s="11"/>
      <c r="CO272" s="11"/>
      <c r="CT272" s="12"/>
      <c r="CU272" s="12"/>
      <c r="CV272" s="12"/>
      <c r="CW272" s="11"/>
      <c r="CX272" s="11"/>
      <c r="CY272" s="11"/>
      <c r="CZ272" s="11"/>
      <c r="DA272" s="11"/>
      <c r="DB272" s="11"/>
      <c r="DC272" s="11"/>
      <c r="DH272" s="12"/>
      <c r="DI272" s="12"/>
      <c r="DJ272" s="12"/>
      <c r="DK272" s="11"/>
      <c r="DL272" s="11"/>
      <c r="DM272" s="11"/>
      <c r="DN272" s="11"/>
      <c r="DO272" s="11"/>
      <c r="DP272" s="11"/>
      <c r="DQ272" s="11"/>
      <c r="DV272" s="12"/>
      <c r="DW272" s="12"/>
      <c r="DX272" s="12"/>
      <c r="DY272" s="11"/>
      <c r="DZ272" s="11"/>
      <c r="EA272" s="11"/>
      <c r="EB272" s="11"/>
      <c r="EC272" s="11"/>
      <c r="ED272" s="11"/>
      <c r="EE272" s="11"/>
      <c r="EJ272" s="12"/>
      <c r="EK272" s="12"/>
      <c r="EL272" s="12"/>
      <c r="EM272" s="11"/>
      <c r="EN272" s="11"/>
      <c r="EO272" s="11"/>
      <c r="EP272" s="11"/>
      <c r="EQ272" s="11"/>
      <c r="ER272" s="11"/>
      <c r="ES272" s="11"/>
      <c r="EX272" s="12"/>
      <c r="EY272" s="12"/>
      <c r="EZ272" s="12"/>
      <c r="FA272" s="11"/>
      <c r="FB272" s="11"/>
      <c r="FC272" s="11"/>
      <c r="FD272" s="11"/>
      <c r="FE272" s="11"/>
      <c r="FF272" s="11"/>
      <c r="FG272" s="11"/>
      <c r="FL272" s="12"/>
      <c r="FM272" s="12"/>
      <c r="FN272" s="12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N272" s="12"/>
      <c r="GO272" s="12"/>
      <c r="GP272" s="12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I272" s="12"/>
      <c r="HJ272" s="12"/>
      <c r="HK272" s="12"/>
      <c r="HL272" s="11"/>
      <c r="HM272" s="11"/>
      <c r="HN272" s="11"/>
      <c r="HO272" s="11"/>
      <c r="HP272" s="11"/>
      <c r="HQ272" s="11"/>
      <c r="HR272" s="11"/>
      <c r="HW272" s="12"/>
      <c r="HX272" s="12"/>
      <c r="HY272" s="12"/>
    </row>
    <row r="273" spans="2:233" x14ac:dyDescent="0.2">
      <c r="B273" s="8">
        <v>44152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2"/>
      <c r="AC273" s="12"/>
      <c r="AD273" s="12"/>
      <c r="AE273" s="11"/>
      <c r="AF273" s="11"/>
      <c r="AG273" s="11"/>
      <c r="AH273" s="11"/>
      <c r="AI273" s="11"/>
      <c r="AJ273" s="11"/>
      <c r="AK273" s="11"/>
      <c r="AP273" s="12"/>
      <c r="AQ273" s="12"/>
      <c r="AR273" s="12"/>
      <c r="AS273" s="11"/>
      <c r="AT273" s="11"/>
      <c r="AU273" s="11"/>
      <c r="AV273" s="11"/>
      <c r="AW273" s="11"/>
      <c r="AX273" s="11"/>
      <c r="AY273" s="11"/>
      <c r="BD273" s="12"/>
      <c r="BE273" s="12"/>
      <c r="BF273" s="12"/>
      <c r="BG273" s="11"/>
      <c r="BH273" s="11"/>
      <c r="BI273" s="11"/>
      <c r="BJ273" s="11"/>
      <c r="BK273" s="11"/>
      <c r="BL273" s="11"/>
      <c r="BM273" s="11"/>
      <c r="BR273" s="12"/>
      <c r="BS273" s="12"/>
      <c r="BT273" s="12"/>
      <c r="BU273" s="11"/>
      <c r="BV273" s="11"/>
      <c r="BW273" s="11"/>
      <c r="BX273" s="11"/>
      <c r="BY273" s="11"/>
      <c r="BZ273" s="11"/>
      <c r="CA273" s="11"/>
      <c r="CF273" s="12"/>
      <c r="CG273" s="12"/>
      <c r="CH273" s="12"/>
      <c r="CI273" s="11"/>
      <c r="CJ273" s="11"/>
      <c r="CK273" s="11"/>
      <c r="CL273" s="11"/>
      <c r="CM273" s="11"/>
      <c r="CN273" s="11"/>
      <c r="CO273" s="11"/>
      <c r="CT273" s="12"/>
      <c r="CU273" s="12"/>
      <c r="CV273" s="12"/>
      <c r="CW273" s="11"/>
      <c r="CX273" s="11"/>
      <c r="CY273" s="11"/>
      <c r="CZ273" s="11"/>
      <c r="DA273" s="11"/>
      <c r="DB273" s="11"/>
      <c r="DC273" s="11"/>
      <c r="DH273" s="12"/>
      <c r="DI273" s="12"/>
      <c r="DJ273" s="12"/>
      <c r="DK273" s="11"/>
      <c r="DL273" s="11"/>
      <c r="DM273" s="11"/>
      <c r="DN273" s="11"/>
      <c r="DO273" s="11"/>
      <c r="DP273" s="11"/>
      <c r="DQ273" s="11"/>
      <c r="DV273" s="12"/>
      <c r="DW273" s="12"/>
      <c r="DX273" s="12"/>
      <c r="DY273" s="11"/>
      <c r="DZ273" s="11"/>
      <c r="EA273" s="11"/>
      <c r="EB273" s="11"/>
      <c r="EC273" s="11"/>
      <c r="ED273" s="11"/>
      <c r="EE273" s="11"/>
      <c r="EJ273" s="12"/>
      <c r="EK273" s="12"/>
      <c r="EL273" s="12"/>
      <c r="EM273" s="11"/>
      <c r="EN273" s="11"/>
      <c r="EO273" s="11"/>
      <c r="EP273" s="11"/>
      <c r="EQ273" s="11"/>
      <c r="ER273" s="11"/>
      <c r="ES273" s="11"/>
      <c r="EX273" s="12"/>
      <c r="EY273" s="12"/>
      <c r="EZ273" s="12"/>
      <c r="FA273" s="11"/>
      <c r="FB273" s="11"/>
      <c r="FC273" s="11"/>
      <c r="FD273" s="11"/>
      <c r="FE273" s="11"/>
      <c r="FF273" s="11"/>
      <c r="FG273" s="11"/>
      <c r="FL273" s="12"/>
      <c r="FM273" s="12"/>
      <c r="FN273" s="12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N273" s="12"/>
      <c r="GO273" s="12"/>
      <c r="GP273" s="12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I273" s="12"/>
      <c r="HJ273" s="12"/>
      <c r="HK273" s="12"/>
      <c r="HL273" s="11"/>
      <c r="HM273" s="11"/>
      <c r="HN273" s="11"/>
      <c r="HO273" s="11"/>
      <c r="HP273" s="11"/>
      <c r="HQ273" s="11"/>
      <c r="HR273" s="11"/>
      <c r="HW273" s="12"/>
      <c r="HX273" s="12"/>
      <c r="HY273" s="12"/>
    </row>
    <row r="274" spans="2:233" x14ac:dyDescent="0.2">
      <c r="B274" s="8">
        <v>44153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2"/>
      <c r="AC274" s="12"/>
      <c r="AD274" s="12"/>
      <c r="AE274" s="11"/>
      <c r="AF274" s="11"/>
      <c r="AG274" s="11"/>
      <c r="AH274" s="11"/>
      <c r="AI274" s="11"/>
      <c r="AJ274" s="11"/>
      <c r="AK274" s="11"/>
      <c r="AP274" s="12"/>
      <c r="AQ274" s="12"/>
      <c r="AR274" s="12"/>
      <c r="AS274" s="11"/>
      <c r="AT274" s="11"/>
      <c r="AU274" s="11"/>
      <c r="AV274" s="11"/>
      <c r="AW274" s="11"/>
      <c r="AX274" s="11"/>
      <c r="AY274" s="11"/>
      <c r="BD274" s="12"/>
      <c r="BE274" s="12"/>
      <c r="BF274" s="12"/>
      <c r="BG274" s="11"/>
      <c r="BH274" s="11"/>
      <c r="BI274" s="11"/>
      <c r="BJ274" s="11"/>
      <c r="BK274" s="11"/>
      <c r="BL274" s="11"/>
      <c r="BM274" s="11"/>
      <c r="BR274" s="12"/>
      <c r="BS274" s="12"/>
      <c r="BT274" s="12"/>
      <c r="BU274" s="11"/>
      <c r="BV274" s="11"/>
      <c r="BW274" s="11"/>
      <c r="BX274" s="11"/>
      <c r="BY274" s="11"/>
      <c r="BZ274" s="11"/>
      <c r="CA274" s="11"/>
      <c r="CF274" s="12"/>
      <c r="CG274" s="12"/>
      <c r="CH274" s="12"/>
      <c r="CI274" s="11"/>
      <c r="CJ274" s="11"/>
      <c r="CK274" s="11"/>
      <c r="CL274" s="11"/>
      <c r="CM274" s="11"/>
      <c r="CN274" s="11"/>
      <c r="CO274" s="11"/>
      <c r="CT274" s="12"/>
      <c r="CU274" s="12"/>
      <c r="CV274" s="12"/>
      <c r="CW274" s="11"/>
      <c r="CX274" s="11"/>
      <c r="CY274" s="11"/>
      <c r="CZ274" s="11"/>
      <c r="DA274" s="11"/>
      <c r="DB274" s="11"/>
      <c r="DC274" s="11"/>
      <c r="DH274" s="12"/>
      <c r="DI274" s="12"/>
      <c r="DJ274" s="12"/>
      <c r="DK274" s="11"/>
      <c r="DL274" s="11"/>
      <c r="DM274" s="11"/>
      <c r="DN274" s="11"/>
      <c r="DO274" s="11"/>
      <c r="DP274" s="11"/>
      <c r="DQ274" s="11"/>
      <c r="DV274" s="12"/>
      <c r="DW274" s="12"/>
      <c r="DX274" s="12"/>
      <c r="DY274" s="11"/>
      <c r="DZ274" s="11"/>
      <c r="EA274" s="11"/>
      <c r="EB274" s="11"/>
      <c r="EC274" s="11"/>
      <c r="ED274" s="11"/>
      <c r="EE274" s="11"/>
      <c r="EJ274" s="12"/>
      <c r="EK274" s="12"/>
      <c r="EL274" s="12"/>
      <c r="EM274" s="11"/>
      <c r="EN274" s="11"/>
      <c r="EO274" s="11"/>
      <c r="EP274" s="11"/>
      <c r="EQ274" s="11"/>
      <c r="ER274" s="11"/>
      <c r="ES274" s="11"/>
      <c r="EX274" s="12"/>
      <c r="EY274" s="12"/>
      <c r="EZ274" s="12"/>
      <c r="FA274" s="11"/>
      <c r="FB274" s="11"/>
      <c r="FC274" s="11"/>
      <c r="FD274" s="11"/>
      <c r="FE274" s="11"/>
      <c r="FF274" s="11"/>
      <c r="FG274" s="11"/>
      <c r="FL274" s="12"/>
      <c r="FM274" s="12"/>
      <c r="FN274" s="12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N274" s="12"/>
      <c r="GO274" s="12"/>
      <c r="GP274" s="12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I274" s="12"/>
      <c r="HJ274" s="12"/>
      <c r="HK274" s="12"/>
      <c r="HL274" s="11"/>
      <c r="HM274" s="11"/>
      <c r="HN274" s="11"/>
      <c r="HO274" s="11"/>
      <c r="HP274" s="11"/>
      <c r="HQ274" s="11"/>
      <c r="HR274" s="11"/>
      <c r="HW274" s="12"/>
      <c r="HX274" s="12"/>
      <c r="HY274" s="12"/>
    </row>
    <row r="275" spans="2:233" x14ac:dyDescent="0.2">
      <c r="B275" s="8">
        <v>44154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2"/>
      <c r="AC275" s="12"/>
      <c r="AD275" s="12"/>
      <c r="AE275" s="11"/>
      <c r="AF275" s="11"/>
      <c r="AG275" s="11"/>
      <c r="AH275" s="11"/>
      <c r="AI275" s="11"/>
      <c r="AJ275" s="11"/>
      <c r="AK275" s="11"/>
      <c r="AP275" s="12"/>
      <c r="AQ275" s="12"/>
      <c r="AR275" s="12"/>
      <c r="AS275" s="11"/>
      <c r="AT275" s="11"/>
      <c r="AU275" s="11"/>
      <c r="AV275" s="11"/>
      <c r="AW275" s="11"/>
      <c r="AX275" s="11"/>
      <c r="AY275" s="11"/>
      <c r="BD275" s="12"/>
      <c r="BE275" s="12"/>
      <c r="BF275" s="12"/>
      <c r="BG275" s="11"/>
      <c r="BH275" s="11"/>
      <c r="BI275" s="11"/>
      <c r="BJ275" s="11"/>
      <c r="BK275" s="11"/>
      <c r="BL275" s="11"/>
      <c r="BM275" s="11"/>
      <c r="BR275" s="12"/>
      <c r="BS275" s="12"/>
      <c r="BT275" s="12"/>
      <c r="BU275" s="11"/>
      <c r="BV275" s="11"/>
      <c r="BW275" s="11"/>
      <c r="BX275" s="11"/>
      <c r="BY275" s="11"/>
      <c r="BZ275" s="11"/>
      <c r="CA275" s="11"/>
      <c r="CF275" s="12"/>
      <c r="CG275" s="12"/>
      <c r="CH275" s="12"/>
      <c r="CI275" s="11"/>
      <c r="CJ275" s="11"/>
      <c r="CK275" s="11"/>
      <c r="CL275" s="11"/>
      <c r="CM275" s="11"/>
      <c r="CN275" s="11"/>
      <c r="CO275" s="11"/>
      <c r="CT275" s="12"/>
      <c r="CU275" s="12"/>
      <c r="CV275" s="12"/>
      <c r="CW275" s="11"/>
      <c r="CX275" s="11"/>
      <c r="CY275" s="11"/>
      <c r="CZ275" s="11"/>
      <c r="DA275" s="11"/>
      <c r="DB275" s="11"/>
      <c r="DC275" s="11"/>
      <c r="DH275" s="12"/>
      <c r="DI275" s="12"/>
      <c r="DJ275" s="12"/>
      <c r="DK275" s="11"/>
      <c r="DL275" s="11"/>
      <c r="DM275" s="11"/>
      <c r="DN275" s="11"/>
      <c r="DO275" s="11"/>
      <c r="DP275" s="11"/>
      <c r="DQ275" s="11"/>
      <c r="DV275" s="12"/>
      <c r="DW275" s="12"/>
      <c r="DX275" s="12"/>
      <c r="DY275" s="11"/>
      <c r="DZ275" s="11"/>
      <c r="EA275" s="11"/>
      <c r="EB275" s="11"/>
      <c r="EC275" s="11"/>
      <c r="ED275" s="11"/>
      <c r="EE275" s="11"/>
      <c r="EJ275" s="12"/>
      <c r="EK275" s="12"/>
      <c r="EL275" s="12"/>
      <c r="EM275" s="11"/>
      <c r="EN275" s="11"/>
      <c r="EO275" s="11"/>
      <c r="EP275" s="11"/>
      <c r="EQ275" s="11"/>
      <c r="ER275" s="11"/>
      <c r="ES275" s="11"/>
      <c r="EX275" s="12"/>
      <c r="EY275" s="12"/>
      <c r="EZ275" s="12"/>
      <c r="FA275" s="11"/>
      <c r="FB275" s="11"/>
      <c r="FC275" s="11"/>
      <c r="FD275" s="11"/>
      <c r="FE275" s="11"/>
      <c r="FF275" s="11"/>
      <c r="FG275" s="11"/>
      <c r="FL275" s="12"/>
      <c r="FM275" s="12"/>
      <c r="FN275" s="12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N275" s="12"/>
      <c r="GO275" s="12"/>
      <c r="GP275" s="12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I275" s="12"/>
      <c r="HJ275" s="12"/>
      <c r="HK275" s="12"/>
      <c r="HL275" s="11"/>
      <c r="HM275" s="11"/>
      <c r="HN275" s="11"/>
      <c r="HO275" s="11"/>
      <c r="HP275" s="11"/>
      <c r="HQ275" s="11"/>
      <c r="HR275" s="11"/>
      <c r="HW275" s="12"/>
      <c r="HX275" s="12"/>
      <c r="HY275" s="12"/>
    </row>
    <row r="276" spans="2:233" x14ac:dyDescent="0.2">
      <c r="B276" s="8">
        <v>44155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2"/>
      <c r="AC276" s="12"/>
      <c r="AD276" s="12"/>
      <c r="AE276" s="11"/>
      <c r="AF276" s="11"/>
      <c r="AG276" s="11"/>
      <c r="AH276" s="11"/>
      <c r="AI276" s="11"/>
      <c r="AJ276" s="11"/>
      <c r="AK276" s="11"/>
      <c r="AP276" s="12"/>
      <c r="AQ276" s="12"/>
      <c r="AR276" s="12"/>
      <c r="AS276" s="11"/>
      <c r="AT276" s="11"/>
      <c r="AU276" s="11"/>
      <c r="AV276" s="11"/>
      <c r="AW276" s="11"/>
      <c r="AX276" s="11"/>
      <c r="AY276" s="11"/>
      <c r="BD276" s="12"/>
      <c r="BE276" s="12"/>
      <c r="BF276" s="12"/>
      <c r="BG276" s="11"/>
      <c r="BH276" s="11"/>
      <c r="BI276" s="11"/>
      <c r="BJ276" s="11"/>
      <c r="BK276" s="11"/>
      <c r="BL276" s="11"/>
      <c r="BM276" s="11"/>
      <c r="BR276" s="12"/>
      <c r="BS276" s="12"/>
      <c r="BT276" s="12"/>
      <c r="BU276" s="11"/>
      <c r="BV276" s="11"/>
      <c r="BW276" s="11"/>
      <c r="BX276" s="11"/>
      <c r="BY276" s="11"/>
      <c r="BZ276" s="11"/>
      <c r="CA276" s="11"/>
      <c r="CF276" s="12"/>
      <c r="CG276" s="12"/>
      <c r="CH276" s="12"/>
      <c r="CI276" s="11"/>
      <c r="CJ276" s="11"/>
      <c r="CK276" s="11"/>
      <c r="CL276" s="11"/>
      <c r="CM276" s="11"/>
      <c r="CN276" s="11"/>
      <c r="CO276" s="11"/>
      <c r="CT276" s="12"/>
      <c r="CU276" s="12"/>
      <c r="CV276" s="12"/>
      <c r="CW276" s="11"/>
      <c r="CX276" s="11"/>
      <c r="CY276" s="11"/>
      <c r="CZ276" s="11"/>
      <c r="DA276" s="11"/>
      <c r="DB276" s="11"/>
      <c r="DC276" s="11"/>
      <c r="DH276" s="12"/>
      <c r="DI276" s="12"/>
      <c r="DJ276" s="12"/>
      <c r="DK276" s="11"/>
      <c r="DL276" s="11"/>
      <c r="DM276" s="11"/>
      <c r="DN276" s="11"/>
      <c r="DO276" s="11"/>
      <c r="DP276" s="11"/>
      <c r="DQ276" s="11"/>
      <c r="DV276" s="12"/>
      <c r="DW276" s="12"/>
      <c r="DX276" s="12"/>
      <c r="DY276" s="11"/>
      <c r="DZ276" s="11"/>
      <c r="EA276" s="11"/>
      <c r="EB276" s="11"/>
      <c r="EC276" s="11"/>
      <c r="ED276" s="11"/>
      <c r="EE276" s="11"/>
      <c r="EJ276" s="12"/>
      <c r="EK276" s="12"/>
      <c r="EL276" s="12"/>
      <c r="EM276" s="11"/>
      <c r="EN276" s="11"/>
      <c r="EO276" s="11"/>
      <c r="EP276" s="11"/>
      <c r="EQ276" s="11"/>
      <c r="ER276" s="11"/>
      <c r="ES276" s="11"/>
      <c r="EX276" s="12"/>
      <c r="EY276" s="12"/>
      <c r="EZ276" s="12"/>
      <c r="FA276" s="11"/>
      <c r="FB276" s="11"/>
      <c r="FC276" s="11"/>
      <c r="FD276" s="11"/>
      <c r="FE276" s="11"/>
      <c r="FF276" s="11"/>
      <c r="FG276" s="11"/>
      <c r="FL276" s="12"/>
      <c r="FM276" s="12"/>
      <c r="FN276" s="12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N276" s="12"/>
      <c r="GO276" s="12"/>
      <c r="GP276" s="12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I276" s="12"/>
      <c r="HJ276" s="12"/>
      <c r="HK276" s="12"/>
      <c r="HL276" s="11"/>
      <c r="HM276" s="11"/>
      <c r="HN276" s="11"/>
      <c r="HO276" s="11"/>
      <c r="HP276" s="11"/>
      <c r="HQ276" s="11"/>
      <c r="HR276" s="11"/>
      <c r="HW276" s="12"/>
      <c r="HX276" s="12"/>
      <c r="HY276" s="12"/>
    </row>
    <row r="277" spans="2:233" x14ac:dyDescent="0.2">
      <c r="B277" s="8">
        <v>44156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2"/>
      <c r="AC277" s="12"/>
      <c r="AD277" s="12"/>
      <c r="AE277" s="11"/>
      <c r="AF277" s="11"/>
      <c r="AG277" s="11"/>
      <c r="AH277" s="11"/>
      <c r="AI277" s="11"/>
      <c r="AJ277" s="11"/>
      <c r="AK277" s="11"/>
      <c r="AP277" s="12"/>
      <c r="AQ277" s="12"/>
      <c r="AR277" s="12"/>
      <c r="AS277" s="11"/>
      <c r="AT277" s="11"/>
      <c r="AU277" s="11"/>
      <c r="AV277" s="11"/>
      <c r="AW277" s="11"/>
      <c r="AX277" s="11"/>
      <c r="AY277" s="11"/>
      <c r="BD277" s="12"/>
      <c r="BE277" s="12"/>
      <c r="BF277" s="12"/>
      <c r="BG277" s="11"/>
      <c r="BH277" s="11"/>
      <c r="BI277" s="11"/>
      <c r="BJ277" s="11"/>
      <c r="BK277" s="11"/>
      <c r="BL277" s="11"/>
      <c r="BM277" s="11"/>
      <c r="BR277" s="12"/>
      <c r="BS277" s="12"/>
      <c r="BT277" s="12"/>
      <c r="BU277" s="11"/>
      <c r="BV277" s="11"/>
      <c r="BW277" s="11"/>
      <c r="BX277" s="11"/>
      <c r="BY277" s="11"/>
      <c r="BZ277" s="11"/>
      <c r="CA277" s="11"/>
      <c r="CF277" s="12"/>
      <c r="CG277" s="12"/>
      <c r="CH277" s="12"/>
      <c r="CI277" s="11"/>
      <c r="CJ277" s="11"/>
      <c r="CK277" s="11"/>
      <c r="CL277" s="11"/>
      <c r="CM277" s="11"/>
      <c r="CN277" s="11"/>
      <c r="CO277" s="11"/>
      <c r="CT277" s="12"/>
      <c r="CU277" s="12"/>
      <c r="CV277" s="12"/>
      <c r="CW277" s="11"/>
      <c r="CX277" s="11"/>
      <c r="CY277" s="11"/>
      <c r="CZ277" s="11"/>
      <c r="DA277" s="11"/>
      <c r="DB277" s="11"/>
      <c r="DC277" s="11"/>
      <c r="DH277" s="12"/>
      <c r="DI277" s="12"/>
      <c r="DJ277" s="12"/>
      <c r="DK277" s="11"/>
      <c r="DL277" s="11"/>
      <c r="DM277" s="11"/>
      <c r="DN277" s="11"/>
      <c r="DO277" s="11"/>
      <c r="DP277" s="11"/>
      <c r="DQ277" s="11"/>
      <c r="DV277" s="12"/>
      <c r="DW277" s="12"/>
      <c r="DX277" s="12"/>
      <c r="DY277" s="11"/>
      <c r="DZ277" s="11"/>
      <c r="EA277" s="11"/>
      <c r="EB277" s="11"/>
      <c r="EC277" s="11"/>
      <c r="ED277" s="11"/>
      <c r="EE277" s="11"/>
      <c r="EJ277" s="12"/>
      <c r="EK277" s="12"/>
      <c r="EL277" s="12"/>
      <c r="EM277" s="11"/>
      <c r="EN277" s="11"/>
      <c r="EO277" s="11"/>
      <c r="EP277" s="11"/>
      <c r="EQ277" s="11"/>
      <c r="ER277" s="11"/>
      <c r="ES277" s="11"/>
      <c r="EX277" s="12"/>
      <c r="EY277" s="12"/>
      <c r="EZ277" s="12"/>
      <c r="FA277" s="11"/>
      <c r="FB277" s="11"/>
      <c r="FC277" s="11"/>
      <c r="FD277" s="11"/>
      <c r="FE277" s="11"/>
      <c r="FF277" s="11"/>
      <c r="FG277" s="11"/>
      <c r="FL277" s="12"/>
      <c r="FM277" s="12"/>
      <c r="FN277" s="12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N277" s="12"/>
      <c r="GO277" s="12"/>
      <c r="GP277" s="12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I277" s="12"/>
      <c r="HJ277" s="12"/>
      <c r="HK277" s="12"/>
      <c r="HL277" s="11"/>
      <c r="HM277" s="11"/>
      <c r="HN277" s="11"/>
      <c r="HO277" s="11"/>
      <c r="HP277" s="11"/>
      <c r="HQ277" s="11"/>
      <c r="HR277" s="11"/>
      <c r="HW277" s="12"/>
      <c r="HX277" s="12"/>
      <c r="HY277" s="12"/>
    </row>
    <row r="278" spans="2:233" x14ac:dyDescent="0.2">
      <c r="B278" s="8">
        <v>44157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2"/>
      <c r="AC278" s="12"/>
      <c r="AD278" s="12"/>
      <c r="AE278" s="11"/>
      <c r="AF278" s="11"/>
      <c r="AG278" s="11"/>
      <c r="AH278" s="11"/>
      <c r="AI278" s="11"/>
      <c r="AJ278" s="11"/>
      <c r="AK278" s="11"/>
      <c r="AP278" s="12"/>
      <c r="AQ278" s="12"/>
      <c r="AR278" s="12"/>
      <c r="AS278" s="11"/>
      <c r="AT278" s="11"/>
      <c r="AU278" s="11"/>
      <c r="AV278" s="11"/>
      <c r="AW278" s="11"/>
      <c r="AX278" s="11"/>
      <c r="AY278" s="11"/>
      <c r="BD278" s="12"/>
      <c r="BE278" s="12"/>
      <c r="BF278" s="12"/>
      <c r="BG278" s="11"/>
      <c r="BH278" s="11"/>
      <c r="BI278" s="11"/>
      <c r="BJ278" s="11"/>
      <c r="BK278" s="11"/>
      <c r="BL278" s="11"/>
      <c r="BM278" s="11"/>
      <c r="BR278" s="12"/>
      <c r="BS278" s="12"/>
      <c r="BT278" s="12"/>
      <c r="BU278" s="11"/>
      <c r="BV278" s="11"/>
      <c r="BW278" s="11"/>
      <c r="BX278" s="11"/>
      <c r="BY278" s="11"/>
      <c r="BZ278" s="11"/>
      <c r="CA278" s="11"/>
      <c r="CF278" s="12"/>
      <c r="CG278" s="12"/>
      <c r="CH278" s="12"/>
      <c r="CI278" s="11"/>
      <c r="CJ278" s="11"/>
      <c r="CK278" s="11"/>
      <c r="CL278" s="11"/>
      <c r="CM278" s="11"/>
      <c r="CN278" s="11"/>
      <c r="CO278" s="11"/>
      <c r="CT278" s="12"/>
      <c r="CU278" s="12"/>
      <c r="CV278" s="12"/>
      <c r="CW278" s="11"/>
      <c r="CX278" s="11"/>
      <c r="CY278" s="11"/>
      <c r="CZ278" s="11"/>
      <c r="DA278" s="11"/>
      <c r="DB278" s="11"/>
      <c r="DC278" s="11"/>
      <c r="DH278" s="12"/>
      <c r="DI278" s="12"/>
      <c r="DJ278" s="12"/>
      <c r="DK278" s="11"/>
      <c r="DL278" s="11"/>
      <c r="DM278" s="11"/>
      <c r="DN278" s="11"/>
      <c r="DO278" s="11"/>
      <c r="DP278" s="11"/>
      <c r="DQ278" s="11"/>
      <c r="DV278" s="12"/>
      <c r="DW278" s="12"/>
      <c r="DX278" s="12"/>
      <c r="DY278" s="11"/>
      <c r="DZ278" s="11"/>
      <c r="EA278" s="11"/>
      <c r="EB278" s="11"/>
      <c r="EC278" s="11"/>
      <c r="ED278" s="11"/>
      <c r="EE278" s="11"/>
      <c r="EJ278" s="12"/>
      <c r="EK278" s="12"/>
      <c r="EL278" s="12"/>
      <c r="EM278" s="11"/>
      <c r="EN278" s="11"/>
      <c r="EO278" s="11"/>
      <c r="EP278" s="11"/>
      <c r="EQ278" s="11"/>
      <c r="ER278" s="11"/>
      <c r="ES278" s="11"/>
      <c r="EX278" s="12"/>
      <c r="EY278" s="12"/>
      <c r="EZ278" s="12"/>
      <c r="FA278" s="11"/>
      <c r="FB278" s="11"/>
      <c r="FC278" s="11"/>
      <c r="FD278" s="11"/>
      <c r="FE278" s="11"/>
      <c r="FF278" s="11"/>
      <c r="FG278" s="11"/>
      <c r="FL278" s="12"/>
      <c r="FM278" s="12"/>
      <c r="FN278" s="12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N278" s="12"/>
      <c r="GO278" s="12"/>
      <c r="GP278" s="12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I278" s="12"/>
      <c r="HJ278" s="12"/>
      <c r="HK278" s="12"/>
      <c r="HL278" s="11"/>
      <c r="HM278" s="11"/>
      <c r="HN278" s="11"/>
      <c r="HO278" s="11"/>
      <c r="HP278" s="11"/>
      <c r="HQ278" s="11"/>
      <c r="HR278" s="11"/>
      <c r="HW278" s="12"/>
      <c r="HX278" s="12"/>
      <c r="HY278" s="12"/>
    </row>
    <row r="279" spans="2:233" x14ac:dyDescent="0.2">
      <c r="B279" s="8">
        <v>44158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2"/>
      <c r="AC279" s="12"/>
      <c r="AD279" s="12"/>
      <c r="AE279" s="11"/>
      <c r="AF279" s="11"/>
      <c r="AG279" s="11"/>
      <c r="AH279" s="11"/>
      <c r="AI279" s="11"/>
      <c r="AJ279" s="11"/>
      <c r="AK279" s="11"/>
      <c r="AP279" s="12"/>
      <c r="AQ279" s="12"/>
      <c r="AR279" s="12"/>
      <c r="AS279" s="11"/>
      <c r="AT279" s="11"/>
      <c r="AU279" s="11"/>
      <c r="AV279" s="11"/>
      <c r="AW279" s="11"/>
      <c r="AX279" s="11"/>
      <c r="AY279" s="11"/>
      <c r="BD279" s="12"/>
      <c r="BE279" s="12"/>
      <c r="BF279" s="12"/>
      <c r="BG279" s="11"/>
      <c r="BH279" s="11"/>
      <c r="BI279" s="11"/>
      <c r="BJ279" s="11"/>
      <c r="BK279" s="11"/>
      <c r="BL279" s="11"/>
      <c r="BM279" s="11"/>
      <c r="BR279" s="12"/>
      <c r="BS279" s="12"/>
      <c r="BT279" s="12"/>
      <c r="BU279" s="11"/>
      <c r="BV279" s="11"/>
      <c r="BW279" s="11"/>
      <c r="BX279" s="11"/>
      <c r="BY279" s="11"/>
      <c r="BZ279" s="11"/>
      <c r="CA279" s="11"/>
      <c r="CF279" s="12"/>
      <c r="CG279" s="12"/>
      <c r="CH279" s="12"/>
      <c r="CI279" s="11"/>
      <c r="CJ279" s="11"/>
      <c r="CK279" s="11"/>
      <c r="CL279" s="11"/>
      <c r="CM279" s="11"/>
      <c r="CN279" s="11"/>
      <c r="CO279" s="11"/>
      <c r="CT279" s="12"/>
      <c r="CU279" s="12"/>
      <c r="CV279" s="12"/>
      <c r="CW279" s="11"/>
      <c r="CX279" s="11"/>
      <c r="CY279" s="11"/>
      <c r="CZ279" s="11"/>
      <c r="DA279" s="11"/>
      <c r="DB279" s="11"/>
      <c r="DC279" s="11"/>
      <c r="DH279" s="12"/>
      <c r="DI279" s="12"/>
      <c r="DJ279" s="12"/>
      <c r="DK279" s="11"/>
      <c r="DL279" s="11"/>
      <c r="DM279" s="11"/>
      <c r="DN279" s="11"/>
      <c r="DO279" s="11"/>
      <c r="DP279" s="11"/>
      <c r="DQ279" s="11"/>
      <c r="DV279" s="12"/>
      <c r="DW279" s="12"/>
      <c r="DX279" s="12"/>
      <c r="DY279" s="11"/>
      <c r="DZ279" s="11"/>
      <c r="EA279" s="11"/>
      <c r="EB279" s="11"/>
      <c r="EC279" s="11"/>
      <c r="ED279" s="11"/>
      <c r="EE279" s="11"/>
      <c r="EJ279" s="12"/>
      <c r="EK279" s="12"/>
      <c r="EL279" s="12"/>
      <c r="EM279" s="11"/>
      <c r="EN279" s="11"/>
      <c r="EO279" s="11"/>
      <c r="EP279" s="11"/>
      <c r="EQ279" s="11"/>
      <c r="ER279" s="11"/>
      <c r="ES279" s="11"/>
      <c r="EX279" s="12"/>
      <c r="EY279" s="12"/>
      <c r="EZ279" s="12"/>
      <c r="FA279" s="11"/>
      <c r="FB279" s="11"/>
      <c r="FC279" s="11"/>
      <c r="FD279" s="11"/>
      <c r="FE279" s="11"/>
      <c r="FF279" s="11"/>
      <c r="FG279" s="11"/>
      <c r="FL279" s="12"/>
      <c r="FM279" s="12"/>
      <c r="FN279" s="12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N279" s="12"/>
      <c r="GO279" s="12"/>
      <c r="GP279" s="12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I279" s="12"/>
      <c r="HJ279" s="12"/>
      <c r="HK279" s="12"/>
      <c r="HL279" s="11"/>
      <c r="HM279" s="11"/>
      <c r="HN279" s="11"/>
      <c r="HO279" s="11"/>
      <c r="HP279" s="11"/>
      <c r="HQ279" s="11"/>
      <c r="HR279" s="11"/>
      <c r="HW279" s="12"/>
      <c r="HX279" s="12"/>
      <c r="HY279" s="12"/>
    </row>
    <row r="280" spans="2:233" x14ac:dyDescent="0.2">
      <c r="B280" s="8">
        <v>44159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2"/>
      <c r="AC280" s="12"/>
      <c r="AD280" s="12"/>
      <c r="AE280" s="11"/>
      <c r="AF280" s="11"/>
      <c r="AG280" s="11"/>
      <c r="AH280" s="11"/>
      <c r="AI280" s="11"/>
      <c r="AJ280" s="11"/>
      <c r="AK280" s="11"/>
      <c r="AP280" s="12"/>
      <c r="AQ280" s="12"/>
      <c r="AR280" s="12"/>
      <c r="AS280" s="11"/>
      <c r="AT280" s="11"/>
      <c r="AU280" s="11"/>
      <c r="AV280" s="11"/>
      <c r="AW280" s="11"/>
      <c r="AX280" s="11"/>
      <c r="AY280" s="11"/>
      <c r="BD280" s="12"/>
      <c r="BE280" s="12"/>
      <c r="BF280" s="12"/>
      <c r="BG280" s="11"/>
      <c r="BH280" s="11"/>
      <c r="BI280" s="11"/>
      <c r="BJ280" s="11"/>
      <c r="BK280" s="11"/>
      <c r="BL280" s="11"/>
      <c r="BM280" s="11"/>
      <c r="BR280" s="12"/>
      <c r="BS280" s="12"/>
      <c r="BT280" s="12"/>
      <c r="BU280" s="11"/>
      <c r="BV280" s="11"/>
      <c r="BW280" s="11"/>
      <c r="BX280" s="11"/>
      <c r="BY280" s="11"/>
      <c r="BZ280" s="11"/>
      <c r="CA280" s="11"/>
      <c r="CF280" s="12"/>
      <c r="CG280" s="12"/>
      <c r="CH280" s="12"/>
      <c r="CI280" s="11"/>
      <c r="CJ280" s="11"/>
      <c r="CK280" s="11"/>
      <c r="CL280" s="11"/>
      <c r="CM280" s="11"/>
      <c r="CN280" s="11"/>
      <c r="CO280" s="11"/>
      <c r="CT280" s="12"/>
      <c r="CU280" s="12"/>
      <c r="CV280" s="12"/>
      <c r="CW280" s="11"/>
      <c r="CX280" s="11"/>
      <c r="CY280" s="11"/>
      <c r="CZ280" s="11"/>
      <c r="DA280" s="11"/>
      <c r="DB280" s="11"/>
      <c r="DC280" s="11"/>
      <c r="DH280" s="12"/>
      <c r="DI280" s="12"/>
      <c r="DJ280" s="12"/>
      <c r="DK280" s="11"/>
      <c r="DL280" s="11"/>
      <c r="DM280" s="11"/>
      <c r="DN280" s="11"/>
      <c r="DO280" s="11"/>
      <c r="DP280" s="11"/>
      <c r="DQ280" s="11"/>
      <c r="DV280" s="12"/>
      <c r="DW280" s="12"/>
      <c r="DX280" s="12"/>
      <c r="DY280" s="11"/>
      <c r="DZ280" s="11"/>
      <c r="EA280" s="11"/>
      <c r="EB280" s="11"/>
      <c r="EC280" s="11"/>
      <c r="ED280" s="11"/>
      <c r="EE280" s="11"/>
      <c r="EJ280" s="12"/>
      <c r="EK280" s="12"/>
      <c r="EL280" s="12"/>
      <c r="EM280" s="11"/>
      <c r="EN280" s="11"/>
      <c r="EO280" s="11"/>
      <c r="EP280" s="11"/>
      <c r="EQ280" s="11"/>
      <c r="ER280" s="11"/>
      <c r="ES280" s="11"/>
      <c r="EX280" s="12"/>
      <c r="EY280" s="12"/>
      <c r="EZ280" s="12"/>
      <c r="FA280" s="11"/>
      <c r="FB280" s="11"/>
      <c r="FC280" s="11"/>
      <c r="FD280" s="11"/>
      <c r="FE280" s="11"/>
      <c r="FF280" s="11"/>
      <c r="FG280" s="11"/>
      <c r="FL280" s="12"/>
      <c r="FM280" s="12"/>
      <c r="FN280" s="12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N280" s="12"/>
      <c r="GO280" s="12"/>
      <c r="GP280" s="12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I280" s="12"/>
      <c r="HJ280" s="12"/>
      <c r="HK280" s="12"/>
      <c r="HL280" s="11"/>
      <c r="HM280" s="11"/>
      <c r="HN280" s="11"/>
      <c r="HO280" s="11"/>
      <c r="HP280" s="11"/>
      <c r="HQ280" s="11"/>
      <c r="HR280" s="11"/>
      <c r="HW280" s="12"/>
      <c r="HX280" s="12"/>
      <c r="HY280" s="12"/>
    </row>
    <row r="281" spans="2:233" x14ac:dyDescent="0.2">
      <c r="B281" s="8">
        <v>44160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2"/>
      <c r="AC281" s="12"/>
      <c r="AD281" s="12"/>
      <c r="AE281" s="11"/>
      <c r="AF281" s="11"/>
      <c r="AG281" s="11"/>
      <c r="AH281" s="11"/>
      <c r="AI281" s="11"/>
      <c r="AJ281" s="11"/>
      <c r="AK281" s="11"/>
      <c r="AP281" s="12"/>
      <c r="AQ281" s="12"/>
      <c r="AR281" s="12"/>
      <c r="AS281" s="11"/>
      <c r="AT281" s="11"/>
      <c r="AU281" s="11"/>
      <c r="AV281" s="11"/>
      <c r="AW281" s="11"/>
      <c r="AX281" s="11"/>
      <c r="AY281" s="11"/>
      <c r="BD281" s="12"/>
      <c r="BE281" s="12"/>
      <c r="BF281" s="12"/>
      <c r="BG281" s="11"/>
      <c r="BH281" s="11"/>
      <c r="BI281" s="11"/>
      <c r="BJ281" s="11"/>
      <c r="BK281" s="11"/>
      <c r="BL281" s="11"/>
      <c r="BM281" s="11"/>
      <c r="BR281" s="12"/>
      <c r="BS281" s="12"/>
      <c r="BT281" s="12"/>
      <c r="BU281" s="11"/>
      <c r="BV281" s="11"/>
      <c r="BW281" s="11"/>
      <c r="BX281" s="11"/>
      <c r="BY281" s="11"/>
      <c r="BZ281" s="11"/>
      <c r="CA281" s="11"/>
      <c r="CF281" s="12"/>
      <c r="CG281" s="12"/>
      <c r="CH281" s="12"/>
      <c r="CI281" s="11"/>
      <c r="CJ281" s="11"/>
      <c r="CK281" s="11"/>
      <c r="CL281" s="11"/>
      <c r="CM281" s="11"/>
      <c r="CN281" s="11"/>
      <c r="CO281" s="11"/>
      <c r="CT281" s="12"/>
      <c r="CU281" s="12"/>
      <c r="CV281" s="12"/>
      <c r="CW281" s="11"/>
      <c r="CX281" s="11"/>
      <c r="CY281" s="11"/>
      <c r="CZ281" s="11"/>
      <c r="DA281" s="11"/>
      <c r="DB281" s="11"/>
      <c r="DC281" s="11"/>
      <c r="DH281" s="12"/>
      <c r="DI281" s="12"/>
      <c r="DJ281" s="12"/>
      <c r="DK281" s="11"/>
      <c r="DL281" s="11"/>
      <c r="DM281" s="11"/>
      <c r="DN281" s="11"/>
      <c r="DO281" s="11"/>
      <c r="DP281" s="11"/>
      <c r="DQ281" s="11"/>
      <c r="DV281" s="12"/>
      <c r="DW281" s="12"/>
      <c r="DX281" s="12"/>
      <c r="DY281" s="11"/>
      <c r="DZ281" s="11"/>
      <c r="EA281" s="11"/>
      <c r="EB281" s="11"/>
      <c r="EC281" s="11"/>
      <c r="ED281" s="11"/>
      <c r="EE281" s="11"/>
      <c r="EJ281" s="12"/>
      <c r="EK281" s="12"/>
      <c r="EL281" s="12"/>
      <c r="EM281" s="11"/>
      <c r="EN281" s="11"/>
      <c r="EO281" s="11"/>
      <c r="EP281" s="11"/>
      <c r="EQ281" s="11"/>
      <c r="ER281" s="11"/>
      <c r="ES281" s="11"/>
      <c r="EX281" s="12"/>
      <c r="EY281" s="12"/>
      <c r="EZ281" s="12"/>
      <c r="FA281" s="11"/>
      <c r="FB281" s="11"/>
      <c r="FC281" s="11"/>
      <c r="FD281" s="11"/>
      <c r="FE281" s="11"/>
      <c r="FF281" s="11"/>
      <c r="FG281" s="11"/>
      <c r="FL281" s="12"/>
      <c r="FM281" s="12"/>
      <c r="FN281" s="12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N281" s="12"/>
      <c r="GO281" s="12"/>
      <c r="GP281" s="12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I281" s="12"/>
      <c r="HJ281" s="12"/>
      <c r="HK281" s="12"/>
      <c r="HL281" s="11"/>
      <c r="HM281" s="11"/>
      <c r="HN281" s="11"/>
      <c r="HO281" s="11"/>
      <c r="HP281" s="11"/>
      <c r="HQ281" s="11"/>
      <c r="HR281" s="11"/>
      <c r="HW281" s="12"/>
      <c r="HX281" s="12"/>
      <c r="HY281" s="12"/>
    </row>
    <row r="282" spans="2:233" x14ac:dyDescent="0.2">
      <c r="B282" s="8">
        <v>44161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2"/>
      <c r="AC282" s="12"/>
      <c r="AD282" s="12"/>
      <c r="AE282" s="11"/>
      <c r="AF282" s="11"/>
      <c r="AG282" s="11"/>
      <c r="AH282" s="11"/>
      <c r="AI282" s="11"/>
      <c r="AJ282" s="11"/>
      <c r="AK282" s="11"/>
      <c r="AP282" s="12"/>
      <c r="AQ282" s="12"/>
      <c r="AR282" s="12"/>
      <c r="AS282" s="11"/>
      <c r="AT282" s="11"/>
      <c r="AU282" s="11"/>
      <c r="AV282" s="11"/>
      <c r="AW282" s="11"/>
      <c r="AX282" s="11"/>
      <c r="AY282" s="11"/>
      <c r="BD282" s="12"/>
      <c r="BE282" s="12"/>
      <c r="BF282" s="12"/>
      <c r="BG282" s="11"/>
      <c r="BH282" s="11"/>
      <c r="BI282" s="11"/>
      <c r="BJ282" s="11"/>
      <c r="BK282" s="11"/>
      <c r="BL282" s="11"/>
      <c r="BM282" s="11"/>
      <c r="BR282" s="12"/>
      <c r="BS282" s="12"/>
      <c r="BT282" s="12"/>
      <c r="BU282" s="11"/>
      <c r="BV282" s="11"/>
      <c r="BW282" s="11"/>
      <c r="BX282" s="11"/>
      <c r="BY282" s="11"/>
      <c r="BZ282" s="11"/>
      <c r="CA282" s="11"/>
      <c r="CF282" s="12"/>
      <c r="CG282" s="12"/>
      <c r="CH282" s="12"/>
      <c r="CI282" s="11"/>
      <c r="CJ282" s="11"/>
      <c r="CK282" s="11"/>
      <c r="CL282" s="11"/>
      <c r="CM282" s="11"/>
      <c r="CN282" s="11"/>
      <c r="CO282" s="11"/>
      <c r="CT282" s="12"/>
      <c r="CU282" s="12"/>
      <c r="CV282" s="12"/>
      <c r="CW282" s="11"/>
      <c r="CX282" s="11"/>
      <c r="CY282" s="11"/>
      <c r="CZ282" s="11"/>
      <c r="DA282" s="11"/>
      <c r="DB282" s="11"/>
      <c r="DC282" s="11"/>
      <c r="DH282" s="12"/>
      <c r="DI282" s="12"/>
      <c r="DJ282" s="12"/>
      <c r="DK282" s="11"/>
      <c r="DL282" s="11"/>
      <c r="DM282" s="11"/>
      <c r="DN282" s="11"/>
      <c r="DO282" s="11"/>
      <c r="DP282" s="11"/>
      <c r="DQ282" s="11"/>
      <c r="DV282" s="12"/>
      <c r="DW282" s="12"/>
      <c r="DX282" s="12"/>
      <c r="DY282" s="11"/>
      <c r="DZ282" s="11"/>
      <c r="EA282" s="11"/>
      <c r="EB282" s="11"/>
      <c r="EC282" s="11"/>
      <c r="ED282" s="11"/>
      <c r="EE282" s="11"/>
      <c r="EJ282" s="12"/>
      <c r="EK282" s="12"/>
      <c r="EL282" s="12"/>
      <c r="EM282" s="11"/>
      <c r="EN282" s="11"/>
      <c r="EO282" s="11"/>
      <c r="EP282" s="11"/>
      <c r="EQ282" s="11"/>
      <c r="ER282" s="11"/>
      <c r="ES282" s="11"/>
      <c r="EX282" s="12"/>
      <c r="EY282" s="12"/>
      <c r="EZ282" s="12"/>
      <c r="FA282" s="11"/>
      <c r="FB282" s="11"/>
      <c r="FC282" s="11"/>
      <c r="FD282" s="11"/>
      <c r="FE282" s="11"/>
      <c r="FF282" s="11"/>
      <c r="FG282" s="11"/>
      <c r="FL282" s="12"/>
      <c r="FM282" s="12"/>
      <c r="FN282" s="12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N282" s="12"/>
      <c r="GO282" s="12"/>
      <c r="GP282" s="12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I282" s="12"/>
      <c r="HJ282" s="12"/>
      <c r="HK282" s="12"/>
      <c r="HL282" s="11"/>
      <c r="HM282" s="11"/>
      <c r="HN282" s="11"/>
      <c r="HO282" s="11"/>
      <c r="HP282" s="11"/>
      <c r="HQ282" s="11"/>
      <c r="HR282" s="11"/>
      <c r="HW282" s="12"/>
      <c r="HX282" s="12"/>
      <c r="HY282" s="12"/>
    </row>
    <row r="283" spans="2:233" x14ac:dyDescent="0.2">
      <c r="B283" s="8">
        <v>44162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2"/>
      <c r="AC283" s="12"/>
      <c r="AD283" s="12"/>
      <c r="AE283" s="11"/>
      <c r="AF283" s="11"/>
      <c r="AG283" s="11"/>
      <c r="AH283" s="11"/>
      <c r="AI283" s="11"/>
      <c r="AJ283" s="11"/>
      <c r="AK283" s="11"/>
      <c r="AP283" s="12"/>
      <c r="AQ283" s="12"/>
      <c r="AR283" s="12"/>
      <c r="AS283" s="11"/>
      <c r="AT283" s="11"/>
      <c r="AU283" s="11"/>
      <c r="AV283" s="11"/>
      <c r="AW283" s="11"/>
      <c r="AX283" s="11"/>
      <c r="AY283" s="11"/>
      <c r="BD283" s="12"/>
      <c r="BE283" s="12"/>
      <c r="BF283" s="12"/>
      <c r="BG283" s="11"/>
      <c r="BH283" s="11"/>
      <c r="BI283" s="11"/>
      <c r="BJ283" s="11"/>
      <c r="BK283" s="11"/>
      <c r="BL283" s="11"/>
      <c r="BM283" s="11"/>
      <c r="BR283" s="12"/>
      <c r="BS283" s="12"/>
      <c r="BT283" s="12"/>
      <c r="BU283" s="11"/>
      <c r="BV283" s="11"/>
      <c r="BW283" s="11"/>
      <c r="BX283" s="11"/>
      <c r="BY283" s="11"/>
      <c r="BZ283" s="11"/>
      <c r="CA283" s="11"/>
      <c r="CF283" s="12"/>
      <c r="CG283" s="12"/>
      <c r="CH283" s="12"/>
      <c r="CI283" s="11"/>
      <c r="CJ283" s="11"/>
      <c r="CK283" s="11"/>
      <c r="CL283" s="11"/>
      <c r="CM283" s="11"/>
      <c r="CN283" s="11"/>
      <c r="CO283" s="11"/>
      <c r="CT283" s="12"/>
      <c r="CU283" s="12"/>
      <c r="CV283" s="12"/>
      <c r="CW283" s="11"/>
      <c r="CX283" s="11"/>
      <c r="CY283" s="11"/>
      <c r="CZ283" s="11"/>
      <c r="DA283" s="11"/>
      <c r="DB283" s="11"/>
      <c r="DC283" s="11"/>
      <c r="DH283" s="12"/>
      <c r="DI283" s="12"/>
      <c r="DJ283" s="12"/>
      <c r="DK283" s="11"/>
      <c r="DL283" s="11"/>
      <c r="DM283" s="11"/>
      <c r="DN283" s="11"/>
      <c r="DO283" s="11"/>
      <c r="DP283" s="11"/>
      <c r="DQ283" s="11"/>
      <c r="DV283" s="12"/>
      <c r="DW283" s="12"/>
      <c r="DX283" s="12"/>
      <c r="DY283" s="11"/>
      <c r="DZ283" s="11"/>
      <c r="EA283" s="11"/>
      <c r="EB283" s="11"/>
      <c r="EC283" s="11"/>
      <c r="ED283" s="11"/>
      <c r="EE283" s="11"/>
      <c r="EJ283" s="12"/>
      <c r="EK283" s="12"/>
      <c r="EL283" s="12"/>
      <c r="EM283" s="11"/>
      <c r="EN283" s="11"/>
      <c r="EO283" s="11"/>
      <c r="EP283" s="11"/>
      <c r="EQ283" s="11"/>
      <c r="ER283" s="11"/>
      <c r="ES283" s="11"/>
      <c r="EX283" s="12"/>
      <c r="EY283" s="12"/>
      <c r="EZ283" s="12"/>
      <c r="FA283" s="11"/>
      <c r="FB283" s="11"/>
      <c r="FC283" s="11"/>
      <c r="FD283" s="11"/>
      <c r="FE283" s="11"/>
      <c r="FF283" s="11"/>
      <c r="FG283" s="11"/>
      <c r="FL283" s="12"/>
      <c r="FM283" s="12"/>
      <c r="FN283" s="12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N283" s="12"/>
      <c r="GO283" s="12"/>
      <c r="GP283" s="12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I283" s="12"/>
      <c r="HJ283" s="12"/>
      <c r="HK283" s="12"/>
      <c r="HL283" s="11"/>
      <c r="HM283" s="11"/>
      <c r="HN283" s="11"/>
      <c r="HO283" s="11"/>
      <c r="HP283" s="11"/>
      <c r="HQ283" s="11"/>
      <c r="HR283" s="11"/>
      <c r="HW283" s="12"/>
      <c r="HX283" s="12"/>
      <c r="HY283" s="12"/>
    </row>
    <row r="284" spans="2:233" x14ac:dyDescent="0.2">
      <c r="B284" s="8">
        <v>44163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2"/>
      <c r="AC284" s="12"/>
      <c r="AD284" s="12"/>
      <c r="AE284" s="11"/>
      <c r="AF284" s="11"/>
      <c r="AG284" s="11"/>
      <c r="AH284" s="11"/>
      <c r="AI284" s="11"/>
      <c r="AJ284" s="11"/>
      <c r="AK284" s="11"/>
      <c r="AP284" s="12"/>
      <c r="AQ284" s="12"/>
      <c r="AR284" s="12"/>
      <c r="AS284" s="11"/>
      <c r="AT284" s="11"/>
      <c r="AU284" s="11"/>
      <c r="AV284" s="11"/>
      <c r="AW284" s="11"/>
      <c r="AX284" s="11"/>
      <c r="AY284" s="11"/>
      <c r="BD284" s="12"/>
      <c r="BE284" s="12"/>
      <c r="BF284" s="12"/>
      <c r="BG284" s="11"/>
      <c r="BH284" s="11"/>
      <c r="BI284" s="11"/>
      <c r="BJ284" s="11"/>
      <c r="BK284" s="11"/>
      <c r="BL284" s="11"/>
      <c r="BM284" s="11"/>
      <c r="BR284" s="12"/>
      <c r="BS284" s="12"/>
      <c r="BT284" s="12"/>
      <c r="BU284" s="11"/>
      <c r="BV284" s="11"/>
      <c r="BW284" s="11"/>
      <c r="BX284" s="11"/>
      <c r="BY284" s="11"/>
      <c r="BZ284" s="11"/>
      <c r="CA284" s="11"/>
      <c r="CF284" s="12"/>
      <c r="CG284" s="12"/>
      <c r="CH284" s="12"/>
      <c r="CI284" s="11"/>
      <c r="CJ284" s="11"/>
      <c r="CK284" s="11"/>
      <c r="CL284" s="11"/>
      <c r="CM284" s="11"/>
      <c r="CN284" s="11"/>
      <c r="CO284" s="11"/>
      <c r="CT284" s="12"/>
      <c r="CU284" s="12"/>
      <c r="CV284" s="12"/>
      <c r="CW284" s="11"/>
      <c r="CX284" s="11"/>
      <c r="CY284" s="11"/>
      <c r="CZ284" s="11"/>
      <c r="DA284" s="11"/>
      <c r="DB284" s="11"/>
      <c r="DC284" s="11"/>
      <c r="DH284" s="12"/>
      <c r="DI284" s="12"/>
      <c r="DJ284" s="12"/>
      <c r="DK284" s="11"/>
      <c r="DL284" s="11"/>
      <c r="DM284" s="11"/>
      <c r="DN284" s="11"/>
      <c r="DO284" s="11"/>
      <c r="DP284" s="11"/>
      <c r="DQ284" s="11"/>
      <c r="DV284" s="12"/>
      <c r="DW284" s="12"/>
      <c r="DX284" s="12"/>
      <c r="DY284" s="11"/>
      <c r="DZ284" s="11"/>
      <c r="EA284" s="11"/>
      <c r="EB284" s="11"/>
      <c r="EC284" s="11"/>
      <c r="ED284" s="11"/>
      <c r="EE284" s="11"/>
      <c r="EJ284" s="12"/>
      <c r="EK284" s="12"/>
      <c r="EL284" s="12"/>
      <c r="EM284" s="11"/>
      <c r="EN284" s="11"/>
      <c r="EO284" s="11"/>
      <c r="EP284" s="11"/>
      <c r="EQ284" s="11"/>
      <c r="ER284" s="11"/>
      <c r="ES284" s="11"/>
      <c r="EX284" s="12"/>
      <c r="EY284" s="12"/>
      <c r="EZ284" s="12"/>
      <c r="FA284" s="11"/>
      <c r="FB284" s="11"/>
      <c r="FC284" s="11"/>
      <c r="FD284" s="11"/>
      <c r="FE284" s="11"/>
      <c r="FF284" s="11"/>
      <c r="FG284" s="11"/>
      <c r="FL284" s="12"/>
      <c r="FM284" s="12"/>
      <c r="FN284" s="12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N284" s="12"/>
      <c r="GO284" s="12"/>
      <c r="GP284" s="12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I284" s="12"/>
      <c r="HJ284" s="12"/>
      <c r="HK284" s="12"/>
      <c r="HL284" s="11"/>
      <c r="HM284" s="11"/>
      <c r="HN284" s="11"/>
      <c r="HO284" s="11"/>
      <c r="HP284" s="11"/>
      <c r="HQ284" s="11"/>
      <c r="HR284" s="11"/>
      <c r="HW284" s="12"/>
      <c r="HX284" s="12"/>
      <c r="HY284" s="12"/>
    </row>
    <row r="285" spans="2:233" x14ac:dyDescent="0.2">
      <c r="B285" s="8">
        <v>44164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2"/>
      <c r="AC285" s="12"/>
      <c r="AD285" s="12"/>
      <c r="AE285" s="11"/>
      <c r="AF285" s="11"/>
      <c r="AG285" s="11"/>
      <c r="AH285" s="11"/>
      <c r="AI285" s="11"/>
      <c r="AJ285" s="11"/>
      <c r="AK285" s="11"/>
      <c r="AP285" s="12"/>
      <c r="AQ285" s="12"/>
      <c r="AR285" s="12"/>
      <c r="AS285" s="11"/>
      <c r="AT285" s="11"/>
      <c r="AU285" s="11"/>
      <c r="AV285" s="11"/>
      <c r="AW285" s="11"/>
      <c r="AX285" s="11"/>
      <c r="AY285" s="11"/>
      <c r="BD285" s="12"/>
      <c r="BE285" s="12"/>
      <c r="BF285" s="12"/>
      <c r="BG285" s="11"/>
      <c r="BH285" s="11"/>
      <c r="BI285" s="11"/>
      <c r="BJ285" s="11"/>
      <c r="BK285" s="11"/>
      <c r="BL285" s="11"/>
      <c r="BM285" s="11"/>
      <c r="BR285" s="12"/>
      <c r="BS285" s="12"/>
      <c r="BT285" s="12"/>
      <c r="BU285" s="11"/>
      <c r="BV285" s="11"/>
      <c r="BW285" s="11"/>
      <c r="BX285" s="11"/>
      <c r="BY285" s="11"/>
      <c r="BZ285" s="11"/>
      <c r="CA285" s="11"/>
      <c r="CF285" s="12"/>
      <c r="CG285" s="12"/>
      <c r="CH285" s="12"/>
      <c r="CI285" s="11"/>
      <c r="CJ285" s="11"/>
      <c r="CK285" s="11"/>
      <c r="CL285" s="11"/>
      <c r="CM285" s="11"/>
      <c r="CN285" s="11"/>
      <c r="CO285" s="11"/>
      <c r="CT285" s="12"/>
      <c r="CU285" s="12"/>
      <c r="CV285" s="12"/>
      <c r="CW285" s="11"/>
      <c r="CX285" s="11"/>
      <c r="CY285" s="11"/>
      <c r="CZ285" s="11"/>
      <c r="DA285" s="11"/>
      <c r="DB285" s="11"/>
      <c r="DC285" s="11"/>
      <c r="DH285" s="12"/>
      <c r="DI285" s="12"/>
      <c r="DJ285" s="12"/>
      <c r="DK285" s="11"/>
      <c r="DL285" s="11"/>
      <c r="DM285" s="11"/>
      <c r="DN285" s="11"/>
      <c r="DO285" s="11"/>
      <c r="DP285" s="11"/>
      <c r="DQ285" s="11"/>
      <c r="DV285" s="12"/>
      <c r="DW285" s="12"/>
      <c r="DX285" s="12"/>
      <c r="DY285" s="11"/>
      <c r="DZ285" s="11"/>
      <c r="EA285" s="11"/>
      <c r="EB285" s="11"/>
      <c r="EC285" s="11"/>
      <c r="ED285" s="11"/>
      <c r="EE285" s="11"/>
      <c r="EJ285" s="12"/>
      <c r="EK285" s="12"/>
      <c r="EL285" s="12"/>
      <c r="EM285" s="11"/>
      <c r="EN285" s="11"/>
      <c r="EO285" s="11"/>
      <c r="EP285" s="11"/>
      <c r="EQ285" s="11"/>
      <c r="ER285" s="11"/>
      <c r="ES285" s="11"/>
      <c r="EX285" s="12"/>
      <c r="EY285" s="12"/>
      <c r="EZ285" s="12"/>
      <c r="FA285" s="11"/>
      <c r="FB285" s="11"/>
      <c r="FC285" s="11"/>
      <c r="FD285" s="11"/>
      <c r="FE285" s="11"/>
      <c r="FF285" s="11"/>
      <c r="FG285" s="11"/>
      <c r="FL285" s="12"/>
      <c r="FM285" s="12"/>
      <c r="FN285" s="12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N285" s="12"/>
      <c r="GO285" s="12"/>
      <c r="GP285" s="12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I285" s="12"/>
      <c r="HJ285" s="12"/>
      <c r="HK285" s="12"/>
      <c r="HL285" s="11"/>
      <c r="HM285" s="11"/>
      <c r="HN285" s="11"/>
      <c r="HO285" s="11"/>
      <c r="HP285" s="11"/>
      <c r="HQ285" s="11"/>
      <c r="HR285" s="11"/>
      <c r="HW285" s="12"/>
      <c r="HX285" s="12"/>
      <c r="HY285" s="12"/>
    </row>
    <row r="286" spans="2:233" x14ac:dyDescent="0.2">
      <c r="B286" s="8">
        <v>44165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2"/>
      <c r="AC286" s="12"/>
      <c r="AD286" s="12"/>
      <c r="AE286" s="11"/>
      <c r="AF286" s="11"/>
      <c r="AG286" s="11"/>
      <c r="AH286" s="11"/>
      <c r="AI286" s="11"/>
      <c r="AJ286" s="11"/>
      <c r="AK286" s="11"/>
      <c r="AP286" s="12"/>
      <c r="AQ286" s="12"/>
      <c r="AR286" s="12"/>
      <c r="AS286" s="11"/>
      <c r="AT286" s="11"/>
      <c r="AU286" s="11"/>
      <c r="AV286" s="11"/>
      <c r="AW286" s="11"/>
      <c r="AX286" s="11"/>
      <c r="AY286" s="11"/>
      <c r="BD286" s="12"/>
      <c r="BE286" s="12"/>
      <c r="BF286" s="12"/>
      <c r="BG286" s="11"/>
      <c r="BH286" s="11"/>
      <c r="BI286" s="11"/>
      <c r="BJ286" s="11"/>
      <c r="BK286" s="11"/>
      <c r="BL286" s="11"/>
      <c r="BM286" s="11"/>
      <c r="BR286" s="12"/>
      <c r="BS286" s="12"/>
      <c r="BT286" s="12"/>
      <c r="BU286" s="11"/>
      <c r="BV286" s="11"/>
      <c r="BW286" s="11"/>
      <c r="BX286" s="11"/>
      <c r="BY286" s="11"/>
      <c r="BZ286" s="11"/>
      <c r="CA286" s="11"/>
      <c r="CF286" s="12"/>
      <c r="CG286" s="12"/>
      <c r="CH286" s="12"/>
      <c r="CI286" s="11"/>
      <c r="CJ286" s="11"/>
      <c r="CK286" s="11"/>
      <c r="CL286" s="11"/>
      <c r="CM286" s="11"/>
      <c r="CN286" s="11"/>
      <c r="CO286" s="11"/>
      <c r="CT286" s="12"/>
      <c r="CU286" s="12"/>
      <c r="CV286" s="12"/>
      <c r="CW286" s="11"/>
      <c r="CX286" s="11"/>
      <c r="CY286" s="11"/>
      <c r="CZ286" s="11"/>
      <c r="DA286" s="11"/>
      <c r="DB286" s="11"/>
      <c r="DC286" s="11"/>
      <c r="DH286" s="12"/>
      <c r="DI286" s="12"/>
      <c r="DJ286" s="12"/>
      <c r="DK286" s="11"/>
      <c r="DL286" s="11"/>
      <c r="DM286" s="11"/>
      <c r="DN286" s="11"/>
      <c r="DO286" s="11"/>
      <c r="DP286" s="11"/>
      <c r="DQ286" s="11"/>
      <c r="DV286" s="12"/>
      <c r="DW286" s="12"/>
      <c r="DX286" s="12"/>
      <c r="DY286" s="11"/>
      <c r="DZ286" s="11"/>
      <c r="EA286" s="11"/>
      <c r="EB286" s="11"/>
      <c r="EC286" s="11"/>
      <c r="ED286" s="11"/>
      <c r="EE286" s="11"/>
      <c r="EJ286" s="12"/>
      <c r="EK286" s="12"/>
      <c r="EL286" s="12"/>
      <c r="EM286" s="11"/>
      <c r="EN286" s="11"/>
      <c r="EO286" s="11"/>
      <c r="EP286" s="11"/>
      <c r="EQ286" s="11"/>
      <c r="ER286" s="11"/>
      <c r="ES286" s="11"/>
      <c r="EX286" s="12"/>
      <c r="EY286" s="12"/>
      <c r="EZ286" s="12"/>
      <c r="FA286" s="11"/>
      <c r="FB286" s="11"/>
      <c r="FC286" s="11"/>
      <c r="FD286" s="11"/>
      <c r="FE286" s="11"/>
      <c r="FF286" s="11"/>
      <c r="FG286" s="11"/>
      <c r="FL286" s="12"/>
      <c r="FM286" s="12"/>
      <c r="FN286" s="12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N286" s="12"/>
      <c r="GO286" s="12"/>
      <c r="GP286" s="12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I286" s="12"/>
      <c r="HJ286" s="12"/>
      <c r="HK286" s="12"/>
      <c r="HL286" s="11"/>
      <c r="HM286" s="11"/>
      <c r="HN286" s="11"/>
      <c r="HO286" s="11"/>
      <c r="HP286" s="11"/>
      <c r="HQ286" s="11"/>
      <c r="HR286" s="11"/>
      <c r="HW286" s="12"/>
      <c r="HX286" s="12"/>
      <c r="HY286" s="12"/>
    </row>
    <row r="287" spans="2:233" x14ac:dyDescent="0.2">
      <c r="B287" s="8">
        <v>44166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2"/>
      <c r="AC287" s="12"/>
      <c r="AD287" s="12"/>
      <c r="AE287" s="11"/>
      <c r="AF287" s="11"/>
      <c r="AG287" s="11"/>
      <c r="AH287" s="11"/>
      <c r="AI287" s="11"/>
      <c r="AJ287" s="11"/>
      <c r="AK287" s="11"/>
      <c r="AP287" s="12"/>
      <c r="AQ287" s="12"/>
      <c r="AR287" s="12"/>
      <c r="AS287" s="11"/>
      <c r="AT287" s="11"/>
      <c r="AU287" s="11"/>
      <c r="AV287" s="11"/>
      <c r="AW287" s="11"/>
      <c r="AX287" s="11"/>
      <c r="AY287" s="11"/>
      <c r="BD287" s="12"/>
      <c r="BE287" s="12"/>
      <c r="BF287" s="12"/>
      <c r="BG287" s="11"/>
      <c r="BH287" s="11"/>
      <c r="BI287" s="11"/>
      <c r="BJ287" s="11"/>
      <c r="BK287" s="11"/>
      <c r="BL287" s="11"/>
      <c r="BM287" s="11"/>
      <c r="BR287" s="12"/>
      <c r="BS287" s="12"/>
      <c r="BT287" s="12"/>
      <c r="BU287" s="11"/>
      <c r="BV287" s="11"/>
      <c r="BW287" s="11"/>
      <c r="BX287" s="11"/>
      <c r="BY287" s="11"/>
      <c r="BZ287" s="11"/>
      <c r="CA287" s="11"/>
      <c r="CF287" s="12"/>
      <c r="CG287" s="12"/>
      <c r="CH287" s="12"/>
      <c r="CI287" s="11"/>
      <c r="CJ287" s="11"/>
      <c r="CK287" s="11"/>
      <c r="CL287" s="11"/>
      <c r="CM287" s="11"/>
      <c r="CN287" s="11"/>
      <c r="CO287" s="11"/>
      <c r="CT287" s="12"/>
      <c r="CU287" s="12"/>
      <c r="CV287" s="12"/>
      <c r="CW287" s="11"/>
      <c r="CX287" s="11"/>
      <c r="CY287" s="11"/>
      <c r="CZ287" s="11"/>
      <c r="DA287" s="11"/>
      <c r="DB287" s="11"/>
      <c r="DC287" s="11"/>
      <c r="DH287" s="12"/>
      <c r="DI287" s="12"/>
      <c r="DJ287" s="12"/>
      <c r="DK287" s="11"/>
      <c r="DL287" s="11"/>
      <c r="DM287" s="11"/>
      <c r="DN287" s="11"/>
      <c r="DO287" s="11"/>
      <c r="DP287" s="11"/>
      <c r="DQ287" s="11"/>
      <c r="DV287" s="12"/>
      <c r="DW287" s="12"/>
      <c r="DX287" s="12"/>
      <c r="DY287" s="11"/>
      <c r="DZ287" s="11"/>
      <c r="EA287" s="11"/>
      <c r="EB287" s="11"/>
      <c r="EC287" s="11"/>
      <c r="ED287" s="11"/>
      <c r="EE287" s="11"/>
      <c r="EJ287" s="12"/>
      <c r="EK287" s="12"/>
      <c r="EL287" s="12"/>
      <c r="EM287" s="11"/>
      <c r="EN287" s="11"/>
      <c r="EO287" s="11"/>
      <c r="EP287" s="11"/>
      <c r="EQ287" s="11"/>
      <c r="ER287" s="11"/>
      <c r="ES287" s="11"/>
      <c r="EX287" s="12"/>
      <c r="EY287" s="12"/>
      <c r="EZ287" s="12"/>
      <c r="FA287" s="11"/>
      <c r="FB287" s="11"/>
      <c r="FC287" s="11"/>
      <c r="FD287" s="11"/>
      <c r="FE287" s="11"/>
      <c r="FF287" s="11"/>
      <c r="FG287" s="11"/>
      <c r="FL287" s="12"/>
      <c r="FM287" s="12"/>
      <c r="FN287" s="12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N287" s="12"/>
      <c r="GO287" s="12"/>
      <c r="GP287" s="12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I287" s="12"/>
      <c r="HJ287" s="12"/>
      <c r="HK287" s="12"/>
      <c r="HL287" s="11"/>
      <c r="HM287" s="11"/>
      <c r="HN287" s="11"/>
      <c r="HO287" s="11"/>
      <c r="HP287" s="11"/>
      <c r="HQ287" s="11"/>
      <c r="HR287" s="11"/>
      <c r="HW287" s="12"/>
      <c r="HX287" s="12"/>
      <c r="HY287" s="12"/>
    </row>
    <row r="288" spans="2:233" x14ac:dyDescent="0.2">
      <c r="B288" s="8">
        <v>44167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2"/>
      <c r="AC288" s="12"/>
      <c r="AD288" s="12"/>
      <c r="AE288" s="11"/>
      <c r="AF288" s="11"/>
      <c r="AG288" s="11"/>
      <c r="AH288" s="11"/>
      <c r="AI288" s="11"/>
      <c r="AJ288" s="11"/>
      <c r="AK288" s="11"/>
      <c r="AP288" s="12"/>
      <c r="AQ288" s="12"/>
      <c r="AR288" s="12"/>
      <c r="AS288" s="11"/>
      <c r="AT288" s="11"/>
      <c r="AU288" s="11"/>
      <c r="AV288" s="11"/>
      <c r="AW288" s="11"/>
      <c r="AX288" s="11"/>
      <c r="AY288" s="11"/>
      <c r="BD288" s="12"/>
      <c r="BE288" s="12"/>
      <c r="BF288" s="12"/>
      <c r="BG288" s="11"/>
      <c r="BH288" s="11"/>
      <c r="BI288" s="11"/>
      <c r="BJ288" s="11"/>
      <c r="BK288" s="11"/>
      <c r="BL288" s="11"/>
      <c r="BM288" s="11"/>
      <c r="BR288" s="12"/>
      <c r="BS288" s="12"/>
      <c r="BT288" s="12"/>
      <c r="BU288" s="11"/>
      <c r="BV288" s="11"/>
      <c r="BW288" s="11"/>
      <c r="BX288" s="11"/>
      <c r="BY288" s="11"/>
      <c r="BZ288" s="11"/>
      <c r="CA288" s="11"/>
      <c r="CF288" s="12"/>
      <c r="CG288" s="12"/>
      <c r="CH288" s="12"/>
      <c r="CI288" s="11"/>
      <c r="CJ288" s="11"/>
      <c r="CK288" s="11"/>
      <c r="CL288" s="11"/>
      <c r="CM288" s="11"/>
      <c r="CN288" s="11"/>
      <c r="CO288" s="11"/>
      <c r="CT288" s="12"/>
      <c r="CU288" s="12"/>
      <c r="CV288" s="12"/>
      <c r="CW288" s="11"/>
      <c r="CX288" s="11"/>
      <c r="CY288" s="11"/>
      <c r="CZ288" s="11"/>
      <c r="DA288" s="11"/>
      <c r="DB288" s="11"/>
      <c r="DC288" s="11"/>
      <c r="DH288" s="12"/>
      <c r="DI288" s="12"/>
      <c r="DJ288" s="12"/>
      <c r="DK288" s="11"/>
      <c r="DL288" s="11"/>
      <c r="DM288" s="11"/>
      <c r="DN288" s="11"/>
      <c r="DO288" s="11"/>
      <c r="DP288" s="11"/>
      <c r="DQ288" s="11"/>
      <c r="DV288" s="12"/>
      <c r="DW288" s="12"/>
      <c r="DX288" s="12"/>
      <c r="DY288" s="11"/>
      <c r="DZ288" s="11"/>
      <c r="EA288" s="11"/>
      <c r="EB288" s="11"/>
      <c r="EC288" s="11"/>
      <c r="ED288" s="11"/>
      <c r="EE288" s="11"/>
      <c r="EJ288" s="12"/>
      <c r="EK288" s="12"/>
      <c r="EL288" s="12"/>
      <c r="EM288" s="11"/>
      <c r="EN288" s="11"/>
      <c r="EO288" s="11"/>
      <c r="EP288" s="11"/>
      <c r="EQ288" s="11"/>
      <c r="ER288" s="11"/>
      <c r="ES288" s="11"/>
      <c r="EX288" s="12"/>
      <c r="EY288" s="12"/>
      <c r="EZ288" s="12"/>
      <c r="FA288" s="11"/>
      <c r="FB288" s="11"/>
      <c r="FC288" s="11"/>
      <c r="FD288" s="11"/>
      <c r="FE288" s="11"/>
      <c r="FF288" s="11"/>
      <c r="FG288" s="11"/>
      <c r="FL288" s="12"/>
      <c r="FM288" s="12"/>
      <c r="FN288" s="12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N288" s="12"/>
      <c r="GO288" s="12"/>
      <c r="GP288" s="12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I288" s="12"/>
      <c r="HJ288" s="12"/>
      <c r="HK288" s="12"/>
      <c r="HL288" s="11"/>
      <c r="HM288" s="11"/>
      <c r="HN288" s="11"/>
      <c r="HO288" s="11"/>
      <c r="HP288" s="11"/>
      <c r="HQ288" s="11"/>
      <c r="HR288" s="11"/>
      <c r="HW288" s="12"/>
      <c r="HX288" s="12"/>
      <c r="HY288" s="12"/>
    </row>
    <row r="289" spans="2:233" x14ac:dyDescent="0.2">
      <c r="B289" s="8">
        <v>44168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2"/>
      <c r="AC289" s="12"/>
      <c r="AD289" s="12"/>
      <c r="AE289" s="11"/>
      <c r="AF289" s="11"/>
      <c r="AG289" s="11"/>
      <c r="AH289" s="11"/>
      <c r="AI289" s="11"/>
      <c r="AJ289" s="11"/>
      <c r="AK289" s="11"/>
      <c r="AP289" s="12"/>
      <c r="AQ289" s="12"/>
      <c r="AR289" s="12"/>
      <c r="AS289" s="11"/>
      <c r="AT289" s="11"/>
      <c r="AU289" s="11"/>
      <c r="AV289" s="11"/>
      <c r="AW289" s="11"/>
      <c r="AX289" s="11"/>
      <c r="AY289" s="11"/>
      <c r="BD289" s="12"/>
      <c r="BE289" s="12"/>
      <c r="BF289" s="12"/>
      <c r="BG289" s="11"/>
      <c r="BH289" s="11"/>
      <c r="BI289" s="11"/>
      <c r="BJ289" s="11"/>
      <c r="BK289" s="11"/>
      <c r="BL289" s="11"/>
      <c r="BM289" s="11"/>
      <c r="BR289" s="12"/>
      <c r="BS289" s="12"/>
      <c r="BT289" s="12"/>
      <c r="BU289" s="11"/>
      <c r="BV289" s="11"/>
      <c r="BW289" s="11"/>
      <c r="BX289" s="11"/>
      <c r="BY289" s="11"/>
      <c r="BZ289" s="11"/>
      <c r="CA289" s="11"/>
      <c r="CF289" s="12"/>
      <c r="CG289" s="12"/>
      <c r="CH289" s="12"/>
      <c r="CI289" s="11"/>
      <c r="CJ289" s="11"/>
      <c r="CK289" s="11"/>
      <c r="CL289" s="11"/>
      <c r="CM289" s="11"/>
      <c r="CN289" s="11"/>
      <c r="CO289" s="11"/>
      <c r="CT289" s="12"/>
      <c r="CU289" s="12"/>
      <c r="CV289" s="12"/>
      <c r="CW289" s="11"/>
      <c r="CX289" s="11"/>
      <c r="CY289" s="11"/>
      <c r="CZ289" s="11"/>
      <c r="DA289" s="11"/>
      <c r="DB289" s="11"/>
      <c r="DC289" s="11"/>
      <c r="DH289" s="12"/>
      <c r="DI289" s="12"/>
      <c r="DJ289" s="12"/>
      <c r="DK289" s="11"/>
      <c r="DL289" s="11"/>
      <c r="DM289" s="11"/>
      <c r="DN289" s="11"/>
      <c r="DO289" s="11"/>
      <c r="DP289" s="11"/>
      <c r="DQ289" s="11"/>
      <c r="DV289" s="12"/>
      <c r="DW289" s="12"/>
      <c r="DX289" s="12"/>
      <c r="DY289" s="11"/>
      <c r="DZ289" s="11"/>
      <c r="EA289" s="11"/>
      <c r="EB289" s="11"/>
      <c r="EC289" s="11"/>
      <c r="ED289" s="11"/>
      <c r="EE289" s="11"/>
      <c r="EJ289" s="12"/>
      <c r="EK289" s="12"/>
      <c r="EL289" s="12"/>
      <c r="EM289" s="11"/>
      <c r="EN289" s="11"/>
      <c r="EO289" s="11"/>
      <c r="EP289" s="11"/>
      <c r="EQ289" s="11"/>
      <c r="ER289" s="11"/>
      <c r="ES289" s="11"/>
      <c r="EX289" s="12"/>
      <c r="EY289" s="12"/>
      <c r="EZ289" s="12"/>
      <c r="FA289" s="11"/>
      <c r="FB289" s="11"/>
      <c r="FC289" s="11"/>
      <c r="FD289" s="11"/>
      <c r="FE289" s="11"/>
      <c r="FF289" s="11"/>
      <c r="FG289" s="11"/>
      <c r="FL289" s="12"/>
      <c r="FM289" s="12"/>
      <c r="FN289" s="12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N289" s="12"/>
      <c r="GO289" s="12"/>
      <c r="GP289" s="12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I289" s="12"/>
      <c r="HJ289" s="12"/>
      <c r="HK289" s="12"/>
      <c r="HL289" s="11"/>
      <c r="HM289" s="11"/>
      <c r="HN289" s="11"/>
      <c r="HO289" s="11"/>
      <c r="HP289" s="11"/>
      <c r="HQ289" s="11"/>
      <c r="HR289" s="11"/>
      <c r="HW289" s="12"/>
      <c r="HX289" s="12"/>
      <c r="HY289" s="12"/>
    </row>
    <row r="290" spans="2:233" x14ac:dyDescent="0.2">
      <c r="B290" s="8">
        <v>44169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2"/>
      <c r="AC290" s="12"/>
      <c r="AD290" s="12"/>
      <c r="AE290" s="11"/>
      <c r="AF290" s="11"/>
      <c r="AG290" s="11"/>
      <c r="AH290" s="11"/>
      <c r="AI290" s="11"/>
      <c r="AJ290" s="11"/>
      <c r="AK290" s="11"/>
      <c r="AP290" s="12"/>
      <c r="AQ290" s="12"/>
      <c r="AR290" s="12"/>
      <c r="AS290" s="11"/>
      <c r="AT290" s="11"/>
      <c r="AU290" s="11"/>
      <c r="AV290" s="11"/>
      <c r="AW290" s="11"/>
      <c r="AX290" s="11"/>
      <c r="AY290" s="11"/>
      <c r="BD290" s="12"/>
      <c r="BE290" s="12"/>
      <c r="BF290" s="12"/>
      <c r="BG290" s="11"/>
      <c r="BH290" s="11"/>
      <c r="BI290" s="11"/>
      <c r="BJ290" s="11"/>
      <c r="BK290" s="11"/>
      <c r="BL290" s="11"/>
      <c r="BM290" s="11"/>
      <c r="BR290" s="12"/>
      <c r="BS290" s="12"/>
      <c r="BT290" s="12"/>
      <c r="BU290" s="11"/>
      <c r="BV290" s="11"/>
      <c r="BW290" s="11"/>
      <c r="BX290" s="11"/>
      <c r="BY290" s="11"/>
      <c r="BZ290" s="11"/>
      <c r="CA290" s="11"/>
      <c r="CF290" s="12"/>
      <c r="CG290" s="12"/>
      <c r="CH290" s="12"/>
      <c r="CI290" s="11"/>
      <c r="CJ290" s="11"/>
      <c r="CK290" s="11"/>
      <c r="CL290" s="11"/>
      <c r="CM290" s="11"/>
      <c r="CN290" s="11"/>
      <c r="CO290" s="11"/>
      <c r="CT290" s="12"/>
      <c r="CU290" s="12"/>
      <c r="CV290" s="12"/>
      <c r="CW290" s="11"/>
      <c r="CX290" s="11"/>
      <c r="CY290" s="11"/>
      <c r="CZ290" s="11"/>
      <c r="DA290" s="11"/>
      <c r="DB290" s="11"/>
      <c r="DC290" s="11"/>
      <c r="DH290" s="12"/>
      <c r="DI290" s="12"/>
      <c r="DJ290" s="12"/>
      <c r="DK290" s="11"/>
      <c r="DL290" s="11"/>
      <c r="DM290" s="11"/>
      <c r="DN290" s="11"/>
      <c r="DO290" s="11"/>
      <c r="DP290" s="11"/>
      <c r="DQ290" s="11"/>
      <c r="DV290" s="12"/>
      <c r="DW290" s="12"/>
      <c r="DX290" s="12"/>
      <c r="DY290" s="11"/>
      <c r="DZ290" s="11"/>
      <c r="EA290" s="11"/>
      <c r="EB290" s="11"/>
      <c r="EC290" s="11"/>
      <c r="ED290" s="11"/>
      <c r="EE290" s="11"/>
      <c r="EJ290" s="12"/>
      <c r="EK290" s="12"/>
      <c r="EL290" s="12"/>
      <c r="EM290" s="11"/>
      <c r="EN290" s="11"/>
      <c r="EO290" s="11"/>
      <c r="EP290" s="11"/>
      <c r="EQ290" s="11"/>
      <c r="ER290" s="11"/>
      <c r="ES290" s="11"/>
      <c r="EX290" s="12"/>
      <c r="EY290" s="12"/>
      <c r="EZ290" s="12"/>
      <c r="FA290" s="11"/>
      <c r="FB290" s="11"/>
      <c r="FC290" s="11"/>
      <c r="FD290" s="11"/>
      <c r="FE290" s="11"/>
      <c r="FF290" s="11"/>
      <c r="FG290" s="11"/>
      <c r="FL290" s="12"/>
      <c r="FM290" s="12"/>
      <c r="FN290" s="12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N290" s="12"/>
      <c r="GO290" s="12"/>
      <c r="GP290" s="12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I290" s="12"/>
      <c r="HJ290" s="12"/>
      <c r="HK290" s="12"/>
      <c r="HL290" s="11"/>
      <c r="HM290" s="11"/>
      <c r="HN290" s="11"/>
      <c r="HO290" s="11"/>
      <c r="HP290" s="11"/>
      <c r="HQ290" s="11"/>
      <c r="HR290" s="11"/>
      <c r="HW290" s="12"/>
      <c r="HX290" s="12"/>
      <c r="HY290" s="12"/>
    </row>
    <row r="291" spans="2:233" x14ac:dyDescent="0.2">
      <c r="B291" s="8">
        <v>44170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2"/>
      <c r="AC291" s="12"/>
      <c r="AD291" s="12"/>
      <c r="AE291" s="11"/>
      <c r="AF291" s="11"/>
      <c r="AG291" s="11"/>
      <c r="AH291" s="11"/>
      <c r="AI291" s="11"/>
      <c r="AJ291" s="11"/>
      <c r="AK291" s="11"/>
      <c r="AP291" s="12"/>
      <c r="AQ291" s="12"/>
      <c r="AR291" s="12"/>
      <c r="AS291" s="11"/>
      <c r="AT291" s="11"/>
      <c r="AU291" s="11"/>
      <c r="AV291" s="11"/>
      <c r="AW291" s="11"/>
      <c r="AX291" s="11"/>
      <c r="AY291" s="11"/>
      <c r="BD291" s="12"/>
      <c r="BE291" s="12"/>
      <c r="BF291" s="12"/>
      <c r="BG291" s="11"/>
      <c r="BH291" s="11"/>
      <c r="BI291" s="11"/>
      <c r="BJ291" s="11"/>
      <c r="BK291" s="11"/>
      <c r="BL291" s="11"/>
      <c r="BM291" s="11"/>
      <c r="BR291" s="12"/>
      <c r="BS291" s="12"/>
      <c r="BT291" s="12"/>
      <c r="BU291" s="11"/>
      <c r="BV291" s="11"/>
      <c r="BW291" s="11"/>
      <c r="BX291" s="11"/>
      <c r="BY291" s="11"/>
      <c r="BZ291" s="11"/>
      <c r="CA291" s="11"/>
      <c r="CF291" s="12"/>
      <c r="CG291" s="12"/>
      <c r="CH291" s="12"/>
      <c r="CI291" s="11"/>
      <c r="CJ291" s="11"/>
      <c r="CK291" s="11"/>
      <c r="CL291" s="11"/>
      <c r="CM291" s="11"/>
      <c r="CN291" s="11"/>
      <c r="CO291" s="11"/>
      <c r="CT291" s="12"/>
      <c r="CU291" s="12"/>
      <c r="CV291" s="12"/>
      <c r="CW291" s="11"/>
      <c r="CX291" s="11"/>
      <c r="CY291" s="11"/>
      <c r="CZ291" s="11"/>
      <c r="DA291" s="11"/>
      <c r="DB291" s="11"/>
      <c r="DC291" s="11"/>
      <c r="DH291" s="12"/>
      <c r="DI291" s="12"/>
      <c r="DJ291" s="12"/>
      <c r="DK291" s="11"/>
      <c r="DL291" s="11"/>
      <c r="DM291" s="11"/>
      <c r="DN291" s="11"/>
      <c r="DO291" s="11"/>
      <c r="DP291" s="11"/>
      <c r="DQ291" s="11"/>
      <c r="DV291" s="12"/>
      <c r="DW291" s="12"/>
      <c r="DX291" s="12"/>
      <c r="DY291" s="11"/>
      <c r="DZ291" s="11"/>
      <c r="EA291" s="11"/>
      <c r="EB291" s="11"/>
      <c r="EC291" s="11"/>
      <c r="ED291" s="11"/>
      <c r="EE291" s="11"/>
      <c r="EJ291" s="12"/>
      <c r="EK291" s="12"/>
      <c r="EL291" s="12"/>
      <c r="EM291" s="11"/>
      <c r="EN291" s="11"/>
      <c r="EO291" s="11"/>
      <c r="EP291" s="11"/>
      <c r="EQ291" s="11"/>
      <c r="ER291" s="11"/>
      <c r="ES291" s="11"/>
      <c r="EX291" s="12"/>
      <c r="EY291" s="12"/>
      <c r="EZ291" s="12"/>
      <c r="FA291" s="11"/>
      <c r="FB291" s="11"/>
      <c r="FC291" s="11"/>
      <c r="FD291" s="11"/>
      <c r="FE291" s="11"/>
      <c r="FF291" s="11"/>
      <c r="FG291" s="11"/>
      <c r="FL291" s="12"/>
      <c r="FM291" s="12"/>
      <c r="FN291" s="12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N291" s="12"/>
      <c r="GO291" s="12"/>
      <c r="GP291" s="12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I291" s="12"/>
      <c r="HJ291" s="12"/>
      <c r="HK291" s="12"/>
      <c r="HL291" s="11"/>
      <c r="HM291" s="11"/>
      <c r="HN291" s="11"/>
      <c r="HO291" s="11"/>
      <c r="HP291" s="11"/>
      <c r="HQ291" s="11"/>
      <c r="HR291" s="11"/>
      <c r="HW291" s="12"/>
      <c r="HX291" s="12"/>
      <c r="HY291" s="12"/>
    </row>
    <row r="292" spans="2:233" x14ac:dyDescent="0.2">
      <c r="B292" s="8">
        <v>44171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2"/>
      <c r="AC292" s="12"/>
      <c r="AD292" s="12"/>
      <c r="AE292" s="11"/>
      <c r="AF292" s="11"/>
      <c r="AG292" s="11"/>
      <c r="AH292" s="11"/>
      <c r="AI292" s="11"/>
      <c r="AJ292" s="11"/>
      <c r="AK292" s="11"/>
      <c r="AP292" s="12"/>
      <c r="AQ292" s="12"/>
      <c r="AR292" s="12"/>
      <c r="AS292" s="11"/>
      <c r="AT292" s="11"/>
      <c r="AU292" s="11"/>
      <c r="AV292" s="11"/>
      <c r="AW292" s="11"/>
      <c r="AX292" s="11"/>
      <c r="AY292" s="11"/>
      <c r="BD292" s="12"/>
      <c r="BE292" s="12"/>
      <c r="BF292" s="12"/>
      <c r="BG292" s="11"/>
      <c r="BH292" s="11"/>
      <c r="BI292" s="11"/>
      <c r="BJ292" s="11"/>
      <c r="BK292" s="11"/>
      <c r="BL292" s="11"/>
      <c r="BM292" s="11"/>
      <c r="BR292" s="12"/>
      <c r="BS292" s="12"/>
      <c r="BT292" s="12"/>
      <c r="BU292" s="11"/>
      <c r="BV292" s="11"/>
      <c r="BW292" s="11"/>
      <c r="BX292" s="11"/>
      <c r="BY292" s="11"/>
      <c r="BZ292" s="11"/>
      <c r="CA292" s="11"/>
      <c r="CF292" s="12"/>
      <c r="CG292" s="12"/>
      <c r="CH292" s="12"/>
      <c r="CI292" s="11"/>
      <c r="CJ292" s="11"/>
      <c r="CK292" s="11"/>
      <c r="CL292" s="11"/>
      <c r="CM292" s="11"/>
      <c r="CN292" s="11"/>
      <c r="CO292" s="11"/>
      <c r="CT292" s="12"/>
      <c r="CU292" s="12"/>
      <c r="CV292" s="12"/>
      <c r="CW292" s="11"/>
      <c r="CX292" s="11"/>
      <c r="CY292" s="11"/>
      <c r="CZ292" s="11"/>
      <c r="DA292" s="11"/>
      <c r="DB292" s="11"/>
      <c r="DC292" s="11"/>
      <c r="DH292" s="12"/>
      <c r="DI292" s="12"/>
      <c r="DJ292" s="12"/>
      <c r="DK292" s="11"/>
      <c r="DL292" s="11"/>
      <c r="DM292" s="11"/>
      <c r="DN292" s="11"/>
      <c r="DO292" s="11"/>
      <c r="DP292" s="11"/>
      <c r="DQ292" s="11"/>
      <c r="DV292" s="12"/>
      <c r="DW292" s="12"/>
      <c r="DX292" s="12"/>
      <c r="DY292" s="11"/>
      <c r="DZ292" s="11"/>
      <c r="EA292" s="11"/>
      <c r="EB292" s="11"/>
      <c r="EC292" s="11"/>
      <c r="ED292" s="11"/>
      <c r="EE292" s="11"/>
      <c r="EJ292" s="12"/>
      <c r="EK292" s="12"/>
      <c r="EL292" s="12"/>
      <c r="EM292" s="11"/>
      <c r="EN292" s="11"/>
      <c r="EO292" s="11"/>
      <c r="EP292" s="11"/>
      <c r="EQ292" s="11"/>
      <c r="ER292" s="11"/>
      <c r="ES292" s="11"/>
      <c r="EX292" s="12"/>
      <c r="EY292" s="12"/>
      <c r="EZ292" s="12"/>
      <c r="FA292" s="11"/>
      <c r="FB292" s="11"/>
      <c r="FC292" s="11"/>
      <c r="FD292" s="11"/>
      <c r="FE292" s="11"/>
      <c r="FF292" s="11"/>
      <c r="FG292" s="11"/>
      <c r="FL292" s="12"/>
      <c r="FM292" s="12"/>
      <c r="FN292" s="12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N292" s="12"/>
      <c r="GO292" s="12"/>
      <c r="GP292" s="12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I292" s="12"/>
      <c r="HJ292" s="12"/>
      <c r="HK292" s="12"/>
      <c r="HL292" s="11"/>
      <c r="HM292" s="11"/>
      <c r="HN292" s="11"/>
      <c r="HO292" s="11"/>
      <c r="HP292" s="11"/>
      <c r="HQ292" s="11"/>
      <c r="HR292" s="11"/>
      <c r="HW292" s="12"/>
      <c r="HX292" s="12"/>
      <c r="HY292" s="12"/>
    </row>
    <row r="293" spans="2:233" x14ac:dyDescent="0.2">
      <c r="B293" s="8">
        <v>44172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2"/>
      <c r="AC293" s="12"/>
      <c r="AD293" s="12"/>
      <c r="AE293" s="11"/>
      <c r="AF293" s="11"/>
      <c r="AG293" s="11"/>
      <c r="AH293" s="11"/>
      <c r="AI293" s="11"/>
      <c r="AJ293" s="11"/>
      <c r="AK293" s="11"/>
      <c r="AP293" s="12"/>
      <c r="AQ293" s="12"/>
      <c r="AR293" s="12"/>
      <c r="AS293" s="11"/>
      <c r="AT293" s="11"/>
      <c r="AU293" s="11"/>
      <c r="AV293" s="11"/>
      <c r="AW293" s="11"/>
      <c r="AX293" s="11"/>
      <c r="AY293" s="11"/>
      <c r="BD293" s="12"/>
      <c r="BE293" s="12"/>
      <c r="BF293" s="12"/>
      <c r="BG293" s="11"/>
      <c r="BH293" s="11"/>
      <c r="BI293" s="11"/>
      <c r="BJ293" s="11"/>
      <c r="BK293" s="11"/>
      <c r="BL293" s="11"/>
      <c r="BM293" s="11"/>
      <c r="BR293" s="12"/>
      <c r="BS293" s="12"/>
      <c r="BT293" s="12"/>
      <c r="BU293" s="11"/>
      <c r="BV293" s="11"/>
      <c r="BW293" s="11"/>
      <c r="BX293" s="11"/>
      <c r="BY293" s="11"/>
      <c r="BZ293" s="11"/>
      <c r="CA293" s="11"/>
      <c r="CF293" s="12"/>
      <c r="CG293" s="12"/>
      <c r="CH293" s="12"/>
      <c r="CI293" s="11"/>
      <c r="CJ293" s="11"/>
      <c r="CK293" s="11"/>
      <c r="CL293" s="11"/>
      <c r="CM293" s="11"/>
      <c r="CN293" s="11"/>
      <c r="CO293" s="11"/>
      <c r="CT293" s="12"/>
      <c r="CU293" s="12"/>
      <c r="CV293" s="12"/>
      <c r="CW293" s="11"/>
      <c r="CX293" s="11"/>
      <c r="CY293" s="11"/>
      <c r="CZ293" s="11"/>
      <c r="DA293" s="11"/>
      <c r="DB293" s="11"/>
      <c r="DC293" s="11"/>
      <c r="DH293" s="12"/>
      <c r="DI293" s="12"/>
      <c r="DJ293" s="12"/>
      <c r="DK293" s="11"/>
      <c r="DL293" s="11"/>
      <c r="DM293" s="11"/>
      <c r="DN293" s="11"/>
      <c r="DO293" s="11"/>
      <c r="DP293" s="11"/>
      <c r="DQ293" s="11"/>
      <c r="DV293" s="12"/>
      <c r="DW293" s="12"/>
      <c r="DX293" s="12"/>
      <c r="DY293" s="11"/>
      <c r="DZ293" s="11"/>
      <c r="EA293" s="11"/>
      <c r="EB293" s="11"/>
      <c r="EC293" s="11"/>
      <c r="ED293" s="11"/>
      <c r="EE293" s="11"/>
      <c r="EJ293" s="12"/>
      <c r="EK293" s="12"/>
      <c r="EL293" s="12"/>
      <c r="EM293" s="11"/>
      <c r="EN293" s="11"/>
      <c r="EO293" s="11"/>
      <c r="EP293" s="11"/>
      <c r="EQ293" s="11"/>
      <c r="ER293" s="11"/>
      <c r="ES293" s="11"/>
      <c r="EX293" s="12"/>
      <c r="EY293" s="12"/>
      <c r="EZ293" s="12"/>
      <c r="FA293" s="11"/>
      <c r="FB293" s="11"/>
      <c r="FC293" s="11"/>
      <c r="FD293" s="11"/>
      <c r="FE293" s="11"/>
      <c r="FF293" s="11"/>
      <c r="FG293" s="11"/>
      <c r="FL293" s="12"/>
      <c r="FM293" s="12"/>
      <c r="FN293" s="12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N293" s="12"/>
      <c r="GO293" s="12"/>
      <c r="GP293" s="12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I293" s="12"/>
      <c r="HJ293" s="12"/>
      <c r="HK293" s="12"/>
      <c r="HL293" s="11"/>
      <c r="HM293" s="11"/>
      <c r="HN293" s="11"/>
      <c r="HO293" s="11"/>
      <c r="HP293" s="11"/>
      <c r="HQ293" s="11"/>
      <c r="HR293" s="11"/>
      <c r="HW293" s="12"/>
      <c r="HX293" s="12"/>
      <c r="HY293" s="12"/>
    </row>
    <row r="294" spans="2:233" x14ac:dyDescent="0.2">
      <c r="B294" s="8">
        <v>44173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2"/>
      <c r="AC294" s="12"/>
      <c r="AD294" s="12"/>
      <c r="AE294" s="11"/>
      <c r="AF294" s="11"/>
      <c r="AG294" s="11"/>
      <c r="AH294" s="11"/>
      <c r="AI294" s="11"/>
      <c r="AJ294" s="11"/>
      <c r="AK294" s="11"/>
      <c r="AP294" s="12"/>
      <c r="AQ294" s="12"/>
      <c r="AR294" s="12"/>
      <c r="AS294" s="11"/>
      <c r="AT294" s="11"/>
      <c r="AU294" s="11"/>
      <c r="AV294" s="11"/>
      <c r="AW294" s="11"/>
      <c r="AX294" s="11"/>
      <c r="AY294" s="11"/>
      <c r="BD294" s="12"/>
      <c r="BE294" s="12"/>
      <c r="BF294" s="12"/>
      <c r="BG294" s="11"/>
      <c r="BH294" s="11"/>
      <c r="BI294" s="11"/>
      <c r="BJ294" s="11"/>
      <c r="BK294" s="11"/>
      <c r="BL294" s="11"/>
      <c r="BM294" s="11"/>
      <c r="BR294" s="12"/>
      <c r="BS294" s="12"/>
      <c r="BT294" s="12"/>
      <c r="BU294" s="11"/>
      <c r="BV294" s="11"/>
      <c r="BW294" s="11"/>
      <c r="BX294" s="11"/>
      <c r="BY294" s="11"/>
      <c r="BZ294" s="11"/>
      <c r="CA294" s="11"/>
      <c r="CF294" s="12"/>
      <c r="CG294" s="12"/>
      <c r="CH294" s="12"/>
      <c r="CI294" s="11"/>
      <c r="CJ294" s="11"/>
      <c r="CK294" s="11"/>
      <c r="CL294" s="11"/>
      <c r="CM294" s="11"/>
      <c r="CN294" s="11"/>
      <c r="CO294" s="11"/>
      <c r="CT294" s="12"/>
      <c r="CU294" s="12"/>
      <c r="CV294" s="12"/>
      <c r="CW294" s="11"/>
      <c r="CX294" s="11"/>
      <c r="CY294" s="11"/>
      <c r="CZ294" s="11"/>
      <c r="DA294" s="11"/>
      <c r="DB294" s="11"/>
      <c r="DC294" s="11"/>
      <c r="DH294" s="12"/>
      <c r="DI294" s="12"/>
      <c r="DJ294" s="12"/>
      <c r="DK294" s="11"/>
      <c r="DL294" s="11"/>
      <c r="DM294" s="11"/>
      <c r="DN294" s="11"/>
      <c r="DO294" s="11"/>
      <c r="DP294" s="11"/>
      <c r="DQ294" s="11"/>
      <c r="DV294" s="12"/>
      <c r="DW294" s="12"/>
      <c r="DX294" s="12"/>
      <c r="DY294" s="11"/>
      <c r="DZ294" s="11"/>
      <c r="EA294" s="11"/>
      <c r="EB294" s="11"/>
      <c r="EC294" s="11"/>
      <c r="ED294" s="11"/>
      <c r="EE294" s="11"/>
      <c r="EJ294" s="12"/>
      <c r="EK294" s="12"/>
      <c r="EL294" s="12"/>
      <c r="EM294" s="11"/>
      <c r="EN294" s="11"/>
      <c r="EO294" s="11"/>
      <c r="EP294" s="11"/>
      <c r="EQ294" s="11"/>
      <c r="ER294" s="11"/>
      <c r="ES294" s="11"/>
      <c r="EX294" s="12"/>
      <c r="EY294" s="12"/>
      <c r="EZ294" s="12"/>
      <c r="FA294" s="11"/>
      <c r="FB294" s="11"/>
      <c r="FC294" s="11"/>
      <c r="FD294" s="11"/>
      <c r="FE294" s="11"/>
      <c r="FF294" s="11"/>
      <c r="FG294" s="11"/>
      <c r="FL294" s="12"/>
      <c r="FM294" s="12"/>
      <c r="FN294" s="12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N294" s="12"/>
      <c r="GO294" s="12"/>
      <c r="GP294" s="12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I294" s="12"/>
      <c r="HJ294" s="12"/>
      <c r="HK294" s="12"/>
      <c r="HL294" s="11"/>
      <c r="HM294" s="11"/>
      <c r="HN294" s="11"/>
      <c r="HO294" s="11"/>
      <c r="HP294" s="11"/>
      <c r="HQ294" s="11"/>
      <c r="HR294" s="11"/>
      <c r="HW294" s="12"/>
      <c r="HX294" s="12"/>
      <c r="HY294" s="12"/>
    </row>
    <row r="295" spans="2:233" x14ac:dyDescent="0.2">
      <c r="B295" s="8">
        <v>44174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2"/>
      <c r="AC295" s="12"/>
      <c r="AD295" s="12"/>
      <c r="AE295" s="11"/>
      <c r="AF295" s="11"/>
      <c r="AG295" s="11"/>
      <c r="AH295" s="11"/>
      <c r="AI295" s="11"/>
      <c r="AJ295" s="11"/>
      <c r="AK295" s="11"/>
      <c r="AP295" s="12"/>
      <c r="AQ295" s="12"/>
      <c r="AR295" s="12"/>
      <c r="AS295" s="11"/>
      <c r="AT295" s="11"/>
      <c r="AU295" s="11"/>
      <c r="AV295" s="11"/>
      <c r="AW295" s="11"/>
      <c r="AX295" s="11"/>
      <c r="AY295" s="11"/>
      <c r="BD295" s="12"/>
      <c r="BE295" s="12"/>
      <c r="BF295" s="12"/>
      <c r="BG295" s="11"/>
      <c r="BH295" s="11"/>
      <c r="BI295" s="11"/>
      <c r="BJ295" s="11"/>
      <c r="BK295" s="11"/>
      <c r="BL295" s="11"/>
      <c r="BM295" s="11"/>
      <c r="BR295" s="12"/>
      <c r="BS295" s="12"/>
      <c r="BT295" s="12"/>
      <c r="BU295" s="11"/>
      <c r="BV295" s="11"/>
      <c r="BW295" s="11"/>
      <c r="BX295" s="11"/>
      <c r="BY295" s="11"/>
      <c r="BZ295" s="11"/>
      <c r="CA295" s="11"/>
      <c r="CF295" s="12"/>
      <c r="CG295" s="12"/>
      <c r="CH295" s="12"/>
      <c r="CI295" s="11"/>
      <c r="CJ295" s="11"/>
      <c r="CK295" s="11"/>
      <c r="CL295" s="11"/>
      <c r="CM295" s="11"/>
      <c r="CN295" s="11"/>
      <c r="CO295" s="11"/>
      <c r="CT295" s="12"/>
      <c r="CU295" s="12"/>
      <c r="CV295" s="12"/>
      <c r="CW295" s="11"/>
      <c r="CX295" s="11"/>
      <c r="CY295" s="11"/>
      <c r="CZ295" s="11"/>
      <c r="DA295" s="11"/>
      <c r="DB295" s="11"/>
      <c r="DC295" s="11"/>
      <c r="DH295" s="12"/>
      <c r="DI295" s="12"/>
      <c r="DJ295" s="12"/>
      <c r="DK295" s="11"/>
      <c r="DL295" s="11"/>
      <c r="DM295" s="11"/>
      <c r="DN295" s="11"/>
      <c r="DO295" s="11"/>
      <c r="DP295" s="11"/>
      <c r="DQ295" s="11"/>
      <c r="DV295" s="12"/>
      <c r="DW295" s="12"/>
      <c r="DX295" s="12"/>
      <c r="DY295" s="11"/>
      <c r="DZ295" s="11"/>
      <c r="EA295" s="11"/>
      <c r="EB295" s="11"/>
      <c r="EC295" s="11"/>
      <c r="ED295" s="11"/>
      <c r="EE295" s="11"/>
      <c r="EJ295" s="12"/>
      <c r="EK295" s="12"/>
      <c r="EL295" s="12"/>
      <c r="EM295" s="11"/>
      <c r="EN295" s="11"/>
      <c r="EO295" s="11"/>
      <c r="EP295" s="11"/>
      <c r="EQ295" s="11"/>
      <c r="ER295" s="11"/>
      <c r="ES295" s="11"/>
      <c r="EX295" s="12"/>
      <c r="EY295" s="12"/>
      <c r="EZ295" s="12"/>
      <c r="FA295" s="11"/>
      <c r="FB295" s="11"/>
      <c r="FC295" s="11"/>
      <c r="FD295" s="11"/>
      <c r="FE295" s="11"/>
      <c r="FF295" s="11"/>
      <c r="FG295" s="11"/>
      <c r="FL295" s="12"/>
      <c r="FM295" s="12"/>
      <c r="FN295" s="12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N295" s="12"/>
      <c r="GO295" s="12"/>
      <c r="GP295" s="12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I295" s="12"/>
      <c r="HJ295" s="12"/>
      <c r="HK295" s="12"/>
      <c r="HL295" s="11"/>
      <c r="HM295" s="11"/>
      <c r="HN295" s="11"/>
      <c r="HO295" s="11"/>
      <c r="HP295" s="11"/>
      <c r="HQ295" s="11"/>
      <c r="HR295" s="11"/>
      <c r="HW295" s="12"/>
      <c r="HX295" s="12"/>
      <c r="HY295" s="12"/>
    </row>
    <row r="296" spans="2:233" x14ac:dyDescent="0.2">
      <c r="B296" s="8">
        <v>44175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2"/>
      <c r="AC296" s="12"/>
      <c r="AD296" s="12"/>
      <c r="AE296" s="11"/>
      <c r="AF296" s="11"/>
      <c r="AG296" s="11"/>
      <c r="AH296" s="11"/>
      <c r="AI296" s="11"/>
      <c r="AJ296" s="11"/>
      <c r="AK296" s="11"/>
      <c r="AP296" s="12"/>
      <c r="AQ296" s="12"/>
      <c r="AR296" s="12"/>
      <c r="AS296" s="11"/>
      <c r="AT296" s="11"/>
      <c r="AU296" s="11"/>
      <c r="AV296" s="11"/>
      <c r="AW296" s="11"/>
      <c r="AX296" s="11"/>
      <c r="AY296" s="11"/>
      <c r="BD296" s="12"/>
      <c r="BE296" s="12"/>
      <c r="BF296" s="12"/>
      <c r="BG296" s="11"/>
      <c r="BH296" s="11"/>
      <c r="BI296" s="11"/>
      <c r="BJ296" s="11"/>
      <c r="BK296" s="11"/>
      <c r="BL296" s="11"/>
      <c r="BM296" s="11"/>
      <c r="BR296" s="12"/>
      <c r="BS296" s="12"/>
      <c r="BT296" s="12"/>
      <c r="BU296" s="11"/>
      <c r="BV296" s="11"/>
      <c r="BW296" s="11"/>
      <c r="BX296" s="11"/>
      <c r="BY296" s="11"/>
      <c r="BZ296" s="11"/>
      <c r="CA296" s="11"/>
      <c r="CF296" s="12"/>
      <c r="CG296" s="12"/>
      <c r="CH296" s="12"/>
      <c r="CI296" s="11"/>
      <c r="CJ296" s="11"/>
      <c r="CK296" s="11"/>
      <c r="CL296" s="11"/>
      <c r="CM296" s="11"/>
      <c r="CN296" s="11"/>
      <c r="CO296" s="11"/>
      <c r="CT296" s="12"/>
      <c r="CU296" s="12"/>
      <c r="CV296" s="12"/>
      <c r="CW296" s="11"/>
      <c r="CX296" s="11"/>
      <c r="CY296" s="11"/>
      <c r="CZ296" s="11"/>
      <c r="DA296" s="11"/>
      <c r="DB296" s="11"/>
      <c r="DC296" s="11"/>
      <c r="DH296" s="12"/>
      <c r="DI296" s="12"/>
      <c r="DJ296" s="12"/>
      <c r="DK296" s="11"/>
      <c r="DL296" s="11"/>
      <c r="DM296" s="11"/>
      <c r="DN296" s="11"/>
      <c r="DO296" s="11"/>
      <c r="DP296" s="11"/>
      <c r="DQ296" s="11"/>
      <c r="DV296" s="12"/>
      <c r="DW296" s="12"/>
      <c r="DX296" s="12"/>
      <c r="DY296" s="11"/>
      <c r="DZ296" s="11"/>
      <c r="EA296" s="11"/>
      <c r="EB296" s="11"/>
      <c r="EC296" s="11"/>
      <c r="ED296" s="11"/>
      <c r="EE296" s="11"/>
      <c r="EJ296" s="12"/>
      <c r="EK296" s="12"/>
      <c r="EL296" s="12"/>
      <c r="EM296" s="11"/>
      <c r="EN296" s="11"/>
      <c r="EO296" s="11"/>
      <c r="EP296" s="11"/>
      <c r="EQ296" s="11"/>
      <c r="ER296" s="11"/>
      <c r="ES296" s="11"/>
      <c r="EX296" s="12"/>
      <c r="EY296" s="12"/>
      <c r="EZ296" s="12"/>
      <c r="FA296" s="11"/>
      <c r="FB296" s="11"/>
      <c r="FC296" s="11"/>
      <c r="FD296" s="11"/>
      <c r="FE296" s="11"/>
      <c r="FF296" s="11"/>
      <c r="FG296" s="11"/>
      <c r="FL296" s="12"/>
      <c r="FM296" s="12"/>
      <c r="FN296" s="12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N296" s="12"/>
      <c r="GO296" s="12"/>
      <c r="GP296" s="12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I296" s="12"/>
      <c r="HJ296" s="12"/>
      <c r="HK296" s="12"/>
      <c r="HL296" s="11"/>
      <c r="HM296" s="11"/>
      <c r="HN296" s="11"/>
      <c r="HO296" s="11"/>
      <c r="HP296" s="11"/>
      <c r="HQ296" s="11"/>
      <c r="HR296" s="11"/>
      <c r="HW296" s="12"/>
      <c r="HX296" s="12"/>
      <c r="HY296" s="12"/>
    </row>
    <row r="297" spans="2:233" x14ac:dyDescent="0.2">
      <c r="B297" s="8">
        <v>44176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2"/>
      <c r="AC297" s="12"/>
      <c r="AD297" s="12"/>
      <c r="AE297" s="11"/>
      <c r="AF297" s="11"/>
      <c r="AG297" s="11"/>
      <c r="AH297" s="11"/>
      <c r="AI297" s="11"/>
      <c r="AJ297" s="11"/>
      <c r="AK297" s="11"/>
      <c r="AP297" s="12"/>
      <c r="AQ297" s="12"/>
      <c r="AR297" s="12"/>
      <c r="AS297" s="11"/>
      <c r="AT297" s="11"/>
      <c r="AU297" s="11"/>
      <c r="AV297" s="11"/>
      <c r="AW297" s="11"/>
      <c r="AX297" s="11"/>
      <c r="AY297" s="11"/>
      <c r="BD297" s="12"/>
      <c r="BE297" s="12"/>
      <c r="BF297" s="12"/>
      <c r="BG297" s="11"/>
      <c r="BH297" s="11"/>
      <c r="BI297" s="11"/>
      <c r="BJ297" s="11"/>
      <c r="BK297" s="11"/>
      <c r="BL297" s="11"/>
      <c r="BM297" s="11"/>
      <c r="BR297" s="12"/>
      <c r="BS297" s="12"/>
      <c r="BT297" s="12"/>
      <c r="BU297" s="11"/>
      <c r="BV297" s="11"/>
      <c r="BW297" s="11"/>
      <c r="BX297" s="11"/>
      <c r="BY297" s="11"/>
      <c r="BZ297" s="11"/>
      <c r="CA297" s="11"/>
      <c r="CF297" s="12"/>
      <c r="CG297" s="12"/>
      <c r="CH297" s="12"/>
      <c r="CI297" s="11"/>
      <c r="CJ297" s="11"/>
      <c r="CK297" s="11"/>
      <c r="CL297" s="11"/>
      <c r="CM297" s="11"/>
      <c r="CN297" s="11"/>
      <c r="CO297" s="11"/>
      <c r="CT297" s="12"/>
      <c r="CU297" s="12"/>
      <c r="CV297" s="12"/>
      <c r="CW297" s="11"/>
      <c r="CX297" s="11"/>
      <c r="CY297" s="11"/>
      <c r="CZ297" s="11"/>
      <c r="DA297" s="11"/>
      <c r="DB297" s="11"/>
      <c r="DC297" s="11"/>
      <c r="DH297" s="12"/>
      <c r="DI297" s="12"/>
      <c r="DJ297" s="12"/>
      <c r="DK297" s="11"/>
      <c r="DL297" s="11"/>
      <c r="DM297" s="11"/>
      <c r="DN297" s="11"/>
      <c r="DO297" s="11"/>
      <c r="DP297" s="11"/>
      <c r="DQ297" s="11"/>
      <c r="DV297" s="12"/>
      <c r="DW297" s="12"/>
      <c r="DX297" s="12"/>
      <c r="DY297" s="11"/>
      <c r="DZ297" s="11"/>
      <c r="EA297" s="11"/>
      <c r="EB297" s="11"/>
      <c r="EC297" s="11"/>
      <c r="ED297" s="11"/>
      <c r="EE297" s="11"/>
      <c r="EJ297" s="12"/>
      <c r="EK297" s="12"/>
      <c r="EL297" s="12"/>
      <c r="EM297" s="11"/>
      <c r="EN297" s="11"/>
      <c r="EO297" s="11"/>
      <c r="EP297" s="11"/>
      <c r="EQ297" s="11"/>
      <c r="ER297" s="11"/>
      <c r="ES297" s="11"/>
      <c r="EX297" s="12"/>
      <c r="EY297" s="12"/>
      <c r="EZ297" s="12"/>
      <c r="FA297" s="11"/>
      <c r="FB297" s="11"/>
      <c r="FC297" s="11"/>
      <c r="FD297" s="11"/>
      <c r="FE297" s="11"/>
      <c r="FF297" s="11"/>
      <c r="FG297" s="11"/>
      <c r="FL297" s="12"/>
      <c r="FM297" s="12"/>
      <c r="FN297" s="12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N297" s="12"/>
      <c r="GO297" s="12"/>
      <c r="GP297" s="12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I297" s="12"/>
      <c r="HJ297" s="12"/>
      <c r="HK297" s="12"/>
      <c r="HL297" s="11"/>
      <c r="HM297" s="11"/>
      <c r="HN297" s="11"/>
      <c r="HO297" s="11"/>
      <c r="HP297" s="11"/>
      <c r="HQ297" s="11"/>
      <c r="HR297" s="11"/>
      <c r="HW297" s="12"/>
      <c r="HX297" s="12"/>
      <c r="HY297" s="12"/>
    </row>
    <row r="298" spans="2:233" x14ac:dyDescent="0.2">
      <c r="B298" s="8">
        <v>44177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2"/>
      <c r="AC298" s="12"/>
      <c r="AD298" s="12"/>
      <c r="AE298" s="11"/>
      <c r="AF298" s="11"/>
      <c r="AG298" s="11"/>
      <c r="AH298" s="11"/>
      <c r="AI298" s="11"/>
      <c r="AJ298" s="11"/>
      <c r="AK298" s="11"/>
      <c r="AP298" s="12"/>
      <c r="AQ298" s="12"/>
      <c r="AR298" s="12"/>
      <c r="AS298" s="11"/>
      <c r="AT298" s="11"/>
      <c r="AU298" s="11"/>
      <c r="AV298" s="11"/>
      <c r="AW298" s="11"/>
      <c r="AX298" s="11"/>
      <c r="AY298" s="11"/>
      <c r="BD298" s="12"/>
      <c r="BE298" s="12"/>
      <c r="BF298" s="12"/>
      <c r="BG298" s="11"/>
      <c r="BH298" s="11"/>
      <c r="BI298" s="11"/>
      <c r="BJ298" s="11"/>
      <c r="BK298" s="11"/>
      <c r="BL298" s="11"/>
      <c r="BM298" s="11"/>
      <c r="BR298" s="12"/>
      <c r="BS298" s="12"/>
      <c r="BT298" s="12"/>
      <c r="BU298" s="11"/>
      <c r="BV298" s="11"/>
      <c r="BW298" s="11"/>
      <c r="BX298" s="11"/>
      <c r="BY298" s="11"/>
      <c r="BZ298" s="11"/>
      <c r="CA298" s="11"/>
      <c r="CF298" s="12"/>
      <c r="CG298" s="12"/>
      <c r="CH298" s="12"/>
      <c r="CI298" s="11"/>
      <c r="CJ298" s="11"/>
      <c r="CK298" s="11"/>
      <c r="CL298" s="11"/>
      <c r="CM298" s="11"/>
      <c r="CN298" s="11"/>
      <c r="CO298" s="11"/>
      <c r="CT298" s="12"/>
      <c r="CU298" s="12"/>
      <c r="CV298" s="12"/>
      <c r="CW298" s="11"/>
      <c r="CX298" s="11"/>
      <c r="CY298" s="11"/>
      <c r="CZ298" s="11"/>
      <c r="DA298" s="11"/>
      <c r="DB298" s="11"/>
      <c r="DC298" s="11"/>
      <c r="DH298" s="12"/>
      <c r="DI298" s="12"/>
      <c r="DJ298" s="12"/>
      <c r="DK298" s="11"/>
      <c r="DL298" s="11"/>
      <c r="DM298" s="11"/>
      <c r="DN298" s="11"/>
      <c r="DO298" s="11"/>
      <c r="DP298" s="11"/>
      <c r="DQ298" s="11"/>
      <c r="DV298" s="12"/>
      <c r="DW298" s="12"/>
      <c r="DX298" s="12"/>
      <c r="DY298" s="11"/>
      <c r="DZ298" s="11"/>
      <c r="EA298" s="11"/>
      <c r="EB298" s="11"/>
      <c r="EC298" s="11"/>
      <c r="ED298" s="11"/>
      <c r="EE298" s="11"/>
      <c r="EJ298" s="12"/>
      <c r="EK298" s="12"/>
      <c r="EL298" s="12"/>
      <c r="EM298" s="11"/>
      <c r="EN298" s="11"/>
      <c r="EO298" s="11"/>
      <c r="EP298" s="11"/>
      <c r="EQ298" s="11"/>
      <c r="ER298" s="11"/>
      <c r="ES298" s="11"/>
      <c r="EX298" s="12"/>
      <c r="EY298" s="12"/>
      <c r="EZ298" s="12"/>
      <c r="FA298" s="11"/>
      <c r="FB298" s="11"/>
      <c r="FC298" s="11"/>
      <c r="FD298" s="11"/>
      <c r="FE298" s="11"/>
      <c r="FF298" s="11"/>
      <c r="FG298" s="11"/>
      <c r="FL298" s="12"/>
      <c r="FM298" s="12"/>
      <c r="FN298" s="12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N298" s="12"/>
      <c r="GO298" s="12"/>
      <c r="GP298" s="12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I298" s="12"/>
      <c r="HJ298" s="12"/>
      <c r="HK298" s="12"/>
      <c r="HL298" s="11"/>
      <c r="HM298" s="11"/>
      <c r="HN298" s="11"/>
      <c r="HO298" s="11"/>
      <c r="HP298" s="11"/>
      <c r="HQ298" s="11"/>
      <c r="HR298" s="11"/>
      <c r="HW298" s="12"/>
      <c r="HX298" s="12"/>
      <c r="HY298" s="12"/>
    </row>
    <row r="299" spans="2:233" x14ac:dyDescent="0.2">
      <c r="B299" s="8">
        <v>44178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2"/>
      <c r="AC299" s="12"/>
      <c r="AD299" s="12"/>
      <c r="AE299" s="11"/>
      <c r="AF299" s="11"/>
      <c r="AG299" s="11"/>
      <c r="AH299" s="11"/>
      <c r="AI299" s="11"/>
      <c r="AJ299" s="11"/>
      <c r="AK299" s="11"/>
      <c r="AP299" s="12"/>
      <c r="AQ299" s="12"/>
      <c r="AR299" s="12"/>
      <c r="AS299" s="11"/>
      <c r="AT299" s="11"/>
      <c r="AU299" s="11"/>
      <c r="AV299" s="11"/>
      <c r="AW299" s="11"/>
      <c r="AX299" s="11"/>
      <c r="AY299" s="11"/>
      <c r="BD299" s="12"/>
      <c r="BE299" s="12"/>
      <c r="BF299" s="12"/>
      <c r="BG299" s="11"/>
      <c r="BH299" s="11"/>
      <c r="BI299" s="11"/>
      <c r="BJ299" s="11"/>
      <c r="BK299" s="11"/>
      <c r="BL299" s="11"/>
      <c r="BM299" s="11"/>
      <c r="BR299" s="12"/>
      <c r="BS299" s="12"/>
      <c r="BT299" s="12"/>
      <c r="BU299" s="11"/>
      <c r="BV299" s="11"/>
      <c r="BW299" s="11"/>
      <c r="BX299" s="11"/>
      <c r="BY299" s="11"/>
      <c r="BZ299" s="11"/>
      <c r="CA299" s="11"/>
      <c r="CF299" s="12"/>
      <c r="CG299" s="12"/>
      <c r="CH299" s="12"/>
      <c r="CI299" s="11"/>
      <c r="CJ299" s="11"/>
      <c r="CK299" s="11"/>
      <c r="CL299" s="11"/>
      <c r="CM299" s="11"/>
      <c r="CN299" s="11"/>
      <c r="CO299" s="11"/>
      <c r="CT299" s="12"/>
      <c r="CU299" s="12"/>
      <c r="CV299" s="12"/>
      <c r="CW299" s="11"/>
      <c r="CX299" s="11"/>
      <c r="CY299" s="11"/>
      <c r="CZ299" s="11"/>
      <c r="DA299" s="11"/>
      <c r="DB299" s="11"/>
      <c r="DC299" s="11"/>
      <c r="DH299" s="12"/>
      <c r="DI299" s="12"/>
      <c r="DJ299" s="12"/>
      <c r="DK299" s="11"/>
      <c r="DL299" s="11"/>
      <c r="DM299" s="11"/>
      <c r="DN299" s="11"/>
      <c r="DO299" s="11"/>
      <c r="DP299" s="11"/>
      <c r="DQ299" s="11"/>
      <c r="DV299" s="12"/>
      <c r="DW299" s="12"/>
      <c r="DX299" s="12"/>
      <c r="DY299" s="11"/>
      <c r="DZ299" s="11"/>
      <c r="EA299" s="11"/>
      <c r="EB299" s="11"/>
      <c r="EC299" s="11"/>
      <c r="ED299" s="11"/>
      <c r="EE299" s="11"/>
      <c r="EJ299" s="12"/>
      <c r="EK299" s="12"/>
      <c r="EL299" s="12"/>
      <c r="EM299" s="11"/>
      <c r="EN299" s="11"/>
      <c r="EO299" s="11"/>
      <c r="EP299" s="11"/>
      <c r="EQ299" s="11"/>
      <c r="ER299" s="11"/>
      <c r="ES299" s="11"/>
      <c r="EX299" s="12"/>
      <c r="EY299" s="12"/>
      <c r="EZ299" s="12"/>
      <c r="FA299" s="11"/>
      <c r="FB299" s="11"/>
      <c r="FC299" s="11"/>
      <c r="FD299" s="11"/>
      <c r="FE299" s="11"/>
      <c r="FF299" s="11"/>
      <c r="FG299" s="11"/>
      <c r="FL299" s="12"/>
      <c r="FM299" s="12"/>
      <c r="FN299" s="12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N299" s="12"/>
      <c r="GO299" s="12"/>
      <c r="GP299" s="12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I299" s="12"/>
      <c r="HJ299" s="12"/>
      <c r="HK299" s="12"/>
      <c r="HL299" s="11"/>
      <c r="HM299" s="11"/>
      <c r="HN299" s="11"/>
      <c r="HO299" s="11"/>
      <c r="HP299" s="11"/>
      <c r="HQ299" s="11"/>
      <c r="HR299" s="11"/>
      <c r="HW299" s="12"/>
      <c r="HX299" s="12"/>
      <c r="HY299" s="12"/>
    </row>
    <row r="300" spans="2:233" x14ac:dyDescent="0.2">
      <c r="B300" s="8">
        <v>44179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2"/>
      <c r="AC300" s="12"/>
      <c r="AD300" s="12"/>
      <c r="AE300" s="11"/>
      <c r="AF300" s="11"/>
      <c r="AG300" s="11"/>
      <c r="AH300" s="11"/>
      <c r="AI300" s="11"/>
      <c r="AJ300" s="11"/>
      <c r="AK300" s="11"/>
      <c r="AP300" s="12"/>
      <c r="AQ300" s="12"/>
      <c r="AR300" s="12"/>
      <c r="AS300" s="11"/>
      <c r="AT300" s="11"/>
      <c r="AU300" s="11"/>
      <c r="AV300" s="11"/>
      <c r="AW300" s="11"/>
      <c r="AX300" s="11"/>
      <c r="AY300" s="11"/>
      <c r="BD300" s="12"/>
      <c r="BE300" s="12"/>
      <c r="BF300" s="12"/>
      <c r="BG300" s="11"/>
      <c r="BH300" s="11"/>
      <c r="BI300" s="11"/>
      <c r="BJ300" s="11"/>
      <c r="BK300" s="11"/>
      <c r="BL300" s="11"/>
      <c r="BM300" s="11"/>
      <c r="BR300" s="12"/>
      <c r="BS300" s="12"/>
      <c r="BT300" s="12"/>
      <c r="BU300" s="11"/>
      <c r="BV300" s="11"/>
      <c r="BW300" s="11"/>
      <c r="BX300" s="11"/>
      <c r="BY300" s="11"/>
      <c r="BZ300" s="11"/>
      <c r="CA300" s="11"/>
      <c r="CF300" s="12"/>
      <c r="CG300" s="12"/>
      <c r="CH300" s="12"/>
      <c r="CI300" s="11"/>
      <c r="CJ300" s="11"/>
      <c r="CK300" s="11"/>
      <c r="CL300" s="11"/>
      <c r="CM300" s="11"/>
      <c r="CN300" s="11"/>
      <c r="CO300" s="11"/>
      <c r="CT300" s="12"/>
      <c r="CU300" s="12"/>
      <c r="CV300" s="12"/>
      <c r="CW300" s="11"/>
      <c r="CX300" s="11"/>
      <c r="CY300" s="11"/>
      <c r="CZ300" s="11"/>
      <c r="DA300" s="11"/>
      <c r="DB300" s="11"/>
      <c r="DC300" s="11"/>
      <c r="DH300" s="12"/>
      <c r="DI300" s="12"/>
      <c r="DJ300" s="12"/>
      <c r="DK300" s="11"/>
      <c r="DL300" s="11"/>
      <c r="DM300" s="11"/>
      <c r="DN300" s="11"/>
      <c r="DO300" s="11"/>
      <c r="DP300" s="11"/>
      <c r="DQ300" s="11"/>
      <c r="DV300" s="12"/>
      <c r="DW300" s="12"/>
      <c r="DX300" s="12"/>
      <c r="DY300" s="11"/>
      <c r="DZ300" s="11"/>
      <c r="EA300" s="11"/>
      <c r="EB300" s="11"/>
      <c r="EC300" s="11"/>
      <c r="ED300" s="11"/>
      <c r="EE300" s="11"/>
      <c r="EJ300" s="12"/>
      <c r="EK300" s="12"/>
      <c r="EL300" s="12"/>
      <c r="EM300" s="11"/>
      <c r="EN300" s="11"/>
      <c r="EO300" s="11"/>
      <c r="EP300" s="11"/>
      <c r="EQ300" s="11"/>
      <c r="ER300" s="11"/>
      <c r="ES300" s="11"/>
      <c r="EX300" s="12"/>
      <c r="EY300" s="12"/>
      <c r="EZ300" s="12"/>
      <c r="FA300" s="11"/>
      <c r="FB300" s="11"/>
      <c r="FC300" s="11"/>
      <c r="FD300" s="11"/>
      <c r="FE300" s="11"/>
      <c r="FF300" s="11"/>
      <c r="FG300" s="11"/>
      <c r="FL300" s="12"/>
      <c r="FM300" s="12"/>
      <c r="FN300" s="12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N300" s="12"/>
      <c r="GO300" s="12"/>
      <c r="GP300" s="12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I300" s="12"/>
      <c r="HJ300" s="12"/>
      <c r="HK300" s="12"/>
      <c r="HL300" s="11"/>
      <c r="HM300" s="11"/>
      <c r="HN300" s="11"/>
      <c r="HO300" s="11"/>
      <c r="HP300" s="11"/>
      <c r="HQ300" s="11"/>
      <c r="HR300" s="11"/>
      <c r="HW300" s="12"/>
      <c r="HX300" s="12"/>
      <c r="HY300" s="12"/>
    </row>
    <row r="301" spans="2:233" x14ac:dyDescent="0.2">
      <c r="B301" s="8">
        <v>44180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2"/>
      <c r="AC301" s="12"/>
      <c r="AD301" s="12"/>
      <c r="AE301" s="11"/>
      <c r="AF301" s="11"/>
      <c r="AG301" s="11"/>
      <c r="AH301" s="11"/>
      <c r="AI301" s="11"/>
      <c r="AJ301" s="11"/>
      <c r="AK301" s="11"/>
      <c r="AP301" s="12"/>
      <c r="AQ301" s="12"/>
      <c r="AR301" s="12"/>
      <c r="AS301" s="11"/>
      <c r="AT301" s="11"/>
      <c r="AU301" s="11"/>
      <c r="AV301" s="11"/>
      <c r="AW301" s="11"/>
      <c r="AX301" s="11"/>
      <c r="AY301" s="11"/>
      <c r="BD301" s="12"/>
      <c r="BE301" s="12"/>
      <c r="BF301" s="12"/>
      <c r="BG301" s="11"/>
      <c r="BH301" s="11"/>
      <c r="BI301" s="11"/>
      <c r="BJ301" s="11"/>
      <c r="BK301" s="11"/>
      <c r="BL301" s="11"/>
      <c r="BM301" s="11"/>
      <c r="BR301" s="12"/>
      <c r="BS301" s="12"/>
      <c r="BT301" s="12"/>
      <c r="BU301" s="11"/>
      <c r="BV301" s="11"/>
      <c r="BW301" s="11"/>
      <c r="BX301" s="11"/>
      <c r="BY301" s="11"/>
      <c r="BZ301" s="11"/>
      <c r="CA301" s="11"/>
      <c r="CF301" s="12"/>
      <c r="CG301" s="12"/>
      <c r="CH301" s="12"/>
      <c r="CI301" s="11"/>
      <c r="CJ301" s="11"/>
      <c r="CK301" s="11"/>
      <c r="CL301" s="11"/>
      <c r="CM301" s="11"/>
      <c r="CN301" s="11"/>
      <c r="CO301" s="11"/>
      <c r="CT301" s="12"/>
      <c r="CU301" s="12"/>
      <c r="CV301" s="12"/>
      <c r="CW301" s="11"/>
      <c r="CX301" s="11"/>
      <c r="CY301" s="11"/>
      <c r="CZ301" s="11"/>
      <c r="DA301" s="11"/>
      <c r="DB301" s="11"/>
      <c r="DC301" s="11"/>
      <c r="DH301" s="12"/>
      <c r="DI301" s="12"/>
      <c r="DJ301" s="12"/>
      <c r="DK301" s="11"/>
      <c r="DL301" s="11"/>
      <c r="DM301" s="11"/>
      <c r="DN301" s="11"/>
      <c r="DO301" s="11"/>
      <c r="DP301" s="11"/>
      <c r="DQ301" s="11"/>
      <c r="DV301" s="12"/>
      <c r="DW301" s="12"/>
      <c r="DX301" s="12"/>
      <c r="DY301" s="11"/>
      <c r="DZ301" s="11"/>
      <c r="EA301" s="11"/>
      <c r="EB301" s="11"/>
      <c r="EC301" s="11"/>
      <c r="ED301" s="11"/>
      <c r="EE301" s="11"/>
      <c r="EJ301" s="12"/>
      <c r="EK301" s="12"/>
      <c r="EL301" s="12"/>
      <c r="EM301" s="11"/>
      <c r="EN301" s="11"/>
      <c r="EO301" s="11"/>
      <c r="EP301" s="11"/>
      <c r="EQ301" s="11"/>
      <c r="ER301" s="11"/>
      <c r="ES301" s="11"/>
      <c r="EX301" s="12"/>
      <c r="EY301" s="12"/>
      <c r="EZ301" s="12"/>
      <c r="FA301" s="11"/>
      <c r="FB301" s="11"/>
      <c r="FC301" s="11"/>
      <c r="FD301" s="11"/>
      <c r="FE301" s="11"/>
      <c r="FF301" s="11"/>
      <c r="FG301" s="11"/>
      <c r="FL301" s="12"/>
      <c r="FM301" s="12"/>
      <c r="FN301" s="12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N301" s="12"/>
      <c r="GO301" s="12"/>
      <c r="GP301" s="12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I301" s="12"/>
      <c r="HJ301" s="12"/>
      <c r="HK301" s="12"/>
      <c r="HL301" s="11"/>
      <c r="HM301" s="11"/>
      <c r="HN301" s="11"/>
      <c r="HO301" s="11"/>
      <c r="HP301" s="11"/>
      <c r="HQ301" s="11"/>
      <c r="HR301" s="11"/>
      <c r="HW301" s="12"/>
      <c r="HX301" s="12"/>
      <c r="HY301" s="12"/>
    </row>
    <row r="302" spans="2:233" x14ac:dyDescent="0.2">
      <c r="B302" s="8">
        <v>44181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AB302" s="12"/>
      <c r="AC302" s="12"/>
      <c r="AD302" s="12"/>
      <c r="AE302" s="11"/>
      <c r="AF302" s="11"/>
      <c r="AG302" s="11"/>
      <c r="AH302" s="11"/>
      <c r="AI302" s="11"/>
      <c r="AJ302" s="11"/>
      <c r="AK302" s="11"/>
      <c r="AP302" s="12"/>
      <c r="AQ302" s="12"/>
      <c r="AR302" s="12"/>
      <c r="AS302" s="11"/>
      <c r="AT302" s="11"/>
      <c r="AU302" s="11"/>
      <c r="AV302" s="11"/>
      <c r="AW302" s="11"/>
      <c r="AX302" s="11"/>
      <c r="AY302" s="11"/>
      <c r="BD302" s="12"/>
      <c r="BE302" s="12"/>
      <c r="BF302" s="12"/>
      <c r="BG302" s="11"/>
      <c r="BH302" s="11"/>
      <c r="BI302" s="11"/>
      <c r="BJ302" s="11"/>
      <c r="BK302" s="11"/>
      <c r="BL302" s="11"/>
      <c r="BM302" s="11"/>
      <c r="BR302" s="12"/>
      <c r="BS302" s="12"/>
      <c r="BT302" s="12"/>
      <c r="BU302" s="11"/>
      <c r="BV302" s="11"/>
      <c r="BW302" s="11"/>
      <c r="BX302" s="11"/>
      <c r="BY302" s="11"/>
      <c r="BZ302" s="11"/>
      <c r="CA302" s="11"/>
      <c r="CF302" s="12"/>
      <c r="CG302" s="12"/>
      <c r="CH302" s="12"/>
      <c r="CI302" s="11"/>
      <c r="CJ302" s="11"/>
      <c r="CK302" s="11"/>
      <c r="CL302" s="11"/>
      <c r="CM302" s="11"/>
      <c r="CN302" s="11"/>
      <c r="CO302" s="11"/>
      <c r="CT302" s="12"/>
      <c r="CU302" s="12"/>
      <c r="CV302" s="12"/>
      <c r="CW302" s="11"/>
      <c r="CX302" s="11"/>
      <c r="CY302" s="11"/>
      <c r="CZ302" s="11"/>
      <c r="DA302" s="11"/>
      <c r="DB302" s="11"/>
      <c r="DC302" s="11"/>
      <c r="DH302" s="12"/>
      <c r="DI302" s="12"/>
      <c r="DJ302" s="12"/>
      <c r="DK302" s="11"/>
      <c r="DL302" s="11"/>
      <c r="DM302" s="11"/>
      <c r="DN302" s="11"/>
      <c r="DO302" s="11"/>
      <c r="DP302" s="11"/>
      <c r="DQ302" s="11"/>
      <c r="DV302" s="12"/>
      <c r="DW302" s="12"/>
      <c r="DX302" s="12"/>
      <c r="DY302" s="11"/>
      <c r="DZ302" s="11"/>
      <c r="EA302" s="11"/>
      <c r="EB302" s="11"/>
      <c r="EC302" s="11"/>
      <c r="ED302" s="11"/>
      <c r="EE302" s="11"/>
      <c r="EJ302" s="12"/>
      <c r="EK302" s="12"/>
      <c r="EL302" s="12"/>
      <c r="EM302" s="11"/>
      <c r="EN302" s="11"/>
      <c r="EO302" s="11"/>
      <c r="EP302" s="11"/>
      <c r="EQ302" s="11"/>
      <c r="ER302" s="11"/>
      <c r="ES302" s="11"/>
      <c r="EX302" s="12"/>
      <c r="EY302" s="12"/>
      <c r="EZ302" s="12"/>
      <c r="FA302" s="11"/>
      <c r="FB302" s="11"/>
      <c r="FC302" s="11"/>
      <c r="FD302" s="11"/>
      <c r="FE302" s="11"/>
      <c r="FF302" s="11"/>
      <c r="FG302" s="11"/>
      <c r="FL302" s="12"/>
      <c r="FM302" s="12"/>
      <c r="FN302" s="12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N302" s="12"/>
      <c r="GO302" s="12"/>
      <c r="GP302" s="12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I302" s="12"/>
      <c r="HJ302" s="12"/>
      <c r="HK302" s="12"/>
      <c r="HL302" s="11"/>
      <c r="HM302" s="11"/>
      <c r="HN302" s="11"/>
      <c r="HO302" s="11"/>
      <c r="HP302" s="11"/>
      <c r="HQ302" s="11"/>
      <c r="HR302" s="11"/>
      <c r="HW302" s="12"/>
      <c r="HX302" s="12"/>
      <c r="HY302" s="12"/>
    </row>
    <row r="303" spans="2:233" x14ac:dyDescent="0.2">
      <c r="B303" s="8">
        <v>44182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AB303" s="12"/>
      <c r="AC303" s="12"/>
      <c r="AD303" s="12"/>
      <c r="AE303" s="11"/>
      <c r="AF303" s="11"/>
      <c r="AG303" s="11"/>
      <c r="AH303" s="11"/>
      <c r="AI303" s="11"/>
      <c r="AJ303" s="11"/>
      <c r="AK303" s="11"/>
      <c r="AP303" s="12"/>
      <c r="AQ303" s="12"/>
      <c r="AR303" s="12"/>
      <c r="AS303" s="11"/>
      <c r="AT303" s="11"/>
      <c r="AU303" s="11"/>
      <c r="AV303" s="11"/>
      <c r="AW303" s="11"/>
      <c r="AX303" s="11"/>
      <c r="AY303" s="11"/>
      <c r="BD303" s="12"/>
      <c r="BE303" s="12"/>
      <c r="BF303" s="12"/>
      <c r="BG303" s="11"/>
      <c r="BH303" s="11"/>
      <c r="BI303" s="11"/>
      <c r="BJ303" s="11"/>
      <c r="BK303" s="11"/>
      <c r="BL303" s="11"/>
      <c r="BM303" s="11"/>
      <c r="BR303" s="12"/>
      <c r="BS303" s="12"/>
      <c r="BT303" s="12"/>
      <c r="BU303" s="11"/>
      <c r="BV303" s="11"/>
      <c r="BW303" s="11"/>
      <c r="BX303" s="11"/>
      <c r="BY303" s="11"/>
      <c r="BZ303" s="11"/>
      <c r="CA303" s="11"/>
      <c r="CF303" s="12"/>
      <c r="CG303" s="12"/>
      <c r="CH303" s="12"/>
      <c r="CI303" s="11"/>
      <c r="CJ303" s="11"/>
      <c r="CK303" s="11"/>
      <c r="CL303" s="11"/>
      <c r="CM303" s="11"/>
      <c r="CN303" s="11"/>
      <c r="CO303" s="11"/>
      <c r="CT303" s="12"/>
      <c r="CU303" s="12"/>
      <c r="CV303" s="12"/>
      <c r="CW303" s="11"/>
      <c r="CX303" s="11"/>
      <c r="CY303" s="11"/>
      <c r="CZ303" s="11"/>
      <c r="DA303" s="11"/>
      <c r="DB303" s="11"/>
      <c r="DC303" s="11"/>
      <c r="DH303" s="12"/>
      <c r="DI303" s="12"/>
      <c r="DJ303" s="12"/>
      <c r="DK303" s="11"/>
      <c r="DL303" s="11"/>
      <c r="DM303" s="11"/>
      <c r="DN303" s="11"/>
      <c r="DO303" s="11"/>
      <c r="DP303" s="11"/>
      <c r="DQ303" s="11"/>
      <c r="DV303" s="12"/>
      <c r="DW303" s="12"/>
      <c r="DX303" s="12"/>
      <c r="DY303" s="11"/>
      <c r="DZ303" s="11"/>
      <c r="EA303" s="11"/>
      <c r="EB303" s="11"/>
      <c r="EC303" s="11"/>
      <c r="ED303" s="11"/>
      <c r="EE303" s="11"/>
      <c r="EJ303" s="12"/>
      <c r="EK303" s="12"/>
      <c r="EL303" s="12"/>
      <c r="EM303" s="11"/>
      <c r="EN303" s="11"/>
      <c r="EO303" s="11"/>
      <c r="EP303" s="11"/>
      <c r="EQ303" s="11"/>
      <c r="ER303" s="11"/>
      <c r="ES303" s="11"/>
      <c r="EX303" s="12"/>
      <c r="EY303" s="12"/>
      <c r="EZ303" s="12"/>
      <c r="FA303" s="11"/>
      <c r="FB303" s="11"/>
      <c r="FC303" s="11"/>
      <c r="FD303" s="11"/>
      <c r="FE303" s="11"/>
      <c r="FF303" s="11"/>
      <c r="FG303" s="11"/>
      <c r="FL303" s="12"/>
      <c r="FM303" s="12"/>
      <c r="FN303" s="12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N303" s="12"/>
      <c r="GO303" s="12"/>
      <c r="GP303" s="12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I303" s="12"/>
      <c r="HJ303" s="12"/>
      <c r="HK303" s="12"/>
      <c r="HL303" s="11"/>
      <c r="HM303" s="11"/>
      <c r="HN303" s="11"/>
      <c r="HO303" s="11"/>
      <c r="HP303" s="11"/>
      <c r="HQ303" s="11"/>
      <c r="HR303" s="11"/>
      <c r="HW303" s="12"/>
      <c r="HX303" s="12"/>
      <c r="HY303" s="12"/>
    </row>
    <row r="304" spans="2:233" x14ac:dyDescent="0.2">
      <c r="B304" s="8">
        <v>44183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AB304" s="12"/>
      <c r="AC304" s="12"/>
      <c r="AD304" s="12"/>
      <c r="AE304" s="11"/>
      <c r="AF304" s="11"/>
      <c r="AG304" s="11"/>
      <c r="AH304" s="11"/>
      <c r="AI304" s="11"/>
      <c r="AJ304" s="11"/>
      <c r="AK304" s="11"/>
      <c r="AP304" s="12"/>
      <c r="AQ304" s="12"/>
      <c r="AR304" s="12"/>
      <c r="AS304" s="11"/>
      <c r="AT304" s="11"/>
      <c r="AU304" s="11"/>
      <c r="AV304" s="11"/>
      <c r="AW304" s="11"/>
      <c r="AX304" s="11"/>
      <c r="AY304" s="11"/>
      <c r="BD304" s="12"/>
      <c r="BE304" s="12"/>
      <c r="BF304" s="12"/>
      <c r="BG304" s="11"/>
      <c r="BH304" s="11"/>
      <c r="BI304" s="11"/>
      <c r="BJ304" s="11"/>
      <c r="BK304" s="11"/>
      <c r="BL304" s="11"/>
      <c r="BM304" s="11"/>
      <c r="BR304" s="12"/>
      <c r="BS304" s="12"/>
      <c r="BT304" s="12"/>
      <c r="BU304" s="11"/>
      <c r="BV304" s="11"/>
      <c r="BW304" s="11"/>
      <c r="BX304" s="11"/>
      <c r="BY304" s="11"/>
      <c r="BZ304" s="11"/>
      <c r="CA304" s="11"/>
      <c r="CF304" s="12"/>
      <c r="CG304" s="12"/>
      <c r="CH304" s="12"/>
      <c r="CI304" s="11"/>
      <c r="CJ304" s="11"/>
      <c r="CK304" s="11"/>
      <c r="CL304" s="11"/>
      <c r="CM304" s="11"/>
      <c r="CN304" s="11"/>
      <c r="CO304" s="11"/>
      <c r="CT304" s="12"/>
      <c r="CU304" s="12"/>
      <c r="CV304" s="12"/>
      <c r="CW304" s="11"/>
      <c r="CX304" s="11"/>
      <c r="CY304" s="11"/>
      <c r="CZ304" s="11"/>
      <c r="DA304" s="11"/>
      <c r="DB304" s="11"/>
      <c r="DC304" s="11"/>
      <c r="DH304" s="12"/>
      <c r="DI304" s="12"/>
      <c r="DJ304" s="12"/>
      <c r="DK304" s="11"/>
      <c r="DL304" s="11"/>
      <c r="DM304" s="11"/>
      <c r="DN304" s="11"/>
      <c r="DO304" s="11"/>
      <c r="DP304" s="11"/>
      <c r="DQ304" s="11"/>
      <c r="DV304" s="12"/>
      <c r="DW304" s="12"/>
      <c r="DX304" s="12"/>
      <c r="DY304" s="11"/>
      <c r="DZ304" s="11"/>
      <c r="EA304" s="11"/>
      <c r="EB304" s="11"/>
      <c r="EC304" s="11"/>
      <c r="ED304" s="11"/>
      <c r="EE304" s="11"/>
      <c r="EJ304" s="12"/>
      <c r="EK304" s="12"/>
      <c r="EL304" s="12"/>
      <c r="EM304" s="11"/>
      <c r="EN304" s="11"/>
      <c r="EO304" s="11"/>
      <c r="EP304" s="11"/>
      <c r="EQ304" s="11"/>
      <c r="ER304" s="11"/>
      <c r="ES304" s="11"/>
      <c r="EX304" s="12"/>
      <c r="EY304" s="12"/>
      <c r="EZ304" s="12"/>
      <c r="FA304" s="11"/>
      <c r="FB304" s="11"/>
      <c r="FC304" s="11"/>
      <c r="FD304" s="11"/>
      <c r="FE304" s="11"/>
      <c r="FF304" s="11"/>
      <c r="FG304" s="11"/>
      <c r="FL304" s="12"/>
      <c r="FM304" s="12"/>
      <c r="FN304" s="12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N304" s="12"/>
      <c r="GO304" s="12"/>
      <c r="GP304" s="12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I304" s="12"/>
      <c r="HJ304" s="12"/>
      <c r="HK304" s="12"/>
      <c r="HL304" s="11"/>
      <c r="HM304" s="11"/>
      <c r="HN304" s="11"/>
      <c r="HO304" s="11"/>
      <c r="HP304" s="11"/>
      <c r="HQ304" s="11"/>
      <c r="HR304" s="11"/>
      <c r="HW304" s="12"/>
      <c r="HX304" s="12"/>
      <c r="HY304" s="12"/>
    </row>
    <row r="305" spans="2:233" x14ac:dyDescent="0.2">
      <c r="B305" s="8">
        <v>44184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AB305" s="12"/>
      <c r="AC305" s="12"/>
      <c r="AD305" s="12"/>
      <c r="AE305" s="11"/>
      <c r="AF305" s="11"/>
      <c r="AG305" s="11"/>
      <c r="AH305" s="11"/>
      <c r="AI305" s="11"/>
      <c r="AJ305" s="11"/>
      <c r="AK305" s="11"/>
      <c r="AP305" s="12"/>
      <c r="AQ305" s="12"/>
      <c r="AR305" s="12"/>
      <c r="AS305" s="11"/>
      <c r="AT305" s="11"/>
      <c r="AU305" s="11"/>
      <c r="AV305" s="11"/>
      <c r="AW305" s="11"/>
      <c r="AX305" s="11"/>
      <c r="AY305" s="11"/>
      <c r="BD305" s="12"/>
      <c r="BE305" s="12"/>
      <c r="BF305" s="12"/>
      <c r="BG305" s="11"/>
      <c r="BH305" s="11"/>
      <c r="BI305" s="11"/>
      <c r="BJ305" s="11"/>
      <c r="BK305" s="11"/>
      <c r="BL305" s="11"/>
      <c r="BM305" s="11"/>
      <c r="BR305" s="12"/>
      <c r="BS305" s="12"/>
      <c r="BT305" s="12"/>
      <c r="BU305" s="11"/>
      <c r="BV305" s="11"/>
      <c r="BW305" s="11"/>
      <c r="BX305" s="11"/>
      <c r="BY305" s="11"/>
      <c r="BZ305" s="11"/>
      <c r="CA305" s="11"/>
      <c r="CF305" s="12"/>
      <c r="CG305" s="12"/>
      <c r="CH305" s="12"/>
      <c r="CI305" s="11"/>
      <c r="CJ305" s="11"/>
      <c r="CK305" s="11"/>
      <c r="CL305" s="11"/>
      <c r="CM305" s="11"/>
      <c r="CN305" s="11"/>
      <c r="CO305" s="11"/>
      <c r="CT305" s="12"/>
      <c r="CU305" s="12"/>
      <c r="CV305" s="12"/>
      <c r="CW305" s="11"/>
      <c r="CX305" s="11"/>
      <c r="CY305" s="11"/>
      <c r="CZ305" s="11"/>
      <c r="DA305" s="11"/>
      <c r="DB305" s="11"/>
      <c r="DC305" s="11"/>
      <c r="DH305" s="12"/>
      <c r="DI305" s="12"/>
      <c r="DJ305" s="12"/>
      <c r="DK305" s="11"/>
      <c r="DL305" s="11"/>
      <c r="DM305" s="11"/>
      <c r="DN305" s="11"/>
      <c r="DO305" s="11"/>
      <c r="DP305" s="11"/>
      <c r="DQ305" s="11"/>
      <c r="DV305" s="12"/>
      <c r="DW305" s="12"/>
      <c r="DX305" s="12"/>
      <c r="DY305" s="11"/>
      <c r="DZ305" s="11"/>
      <c r="EA305" s="11"/>
      <c r="EB305" s="11"/>
      <c r="EC305" s="11"/>
      <c r="ED305" s="11"/>
      <c r="EE305" s="11"/>
      <c r="EJ305" s="12"/>
      <c r="EK305" s="12"/>
      <c r="EL305" s="12"/>
      <c r="EM305" s="11"/>
      <c r="EN305" s="11"/>
      <c r="EO305" s="11"/>
      <c r="EP305" s="11"/>
      <c r="EQ305" s="11"/>
      <c r="ER305" s="11"/>
      <c r="ES305" s="11"/>
      <c r="EX305" s="12"/>
      <c r="EY305" s="12"/>
      <c r="EZ305" s="12"/>
      <c r="FA305" s="11"/>
      <c r="FB305" s="11"/>
      <c r="FC305" s="11"/>
      <c r="FD305" s="11"/>
      <c r="FE305" s="11"/>
      <c r="FF305" s="11"/>
      <c r="FG305" s="11"/>
      <c r="FL305" s="12"/>
      <c r="FM305" s="12"/>
      <c r="FN305" s="12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N305" s="12"/>
      <c r="GO305" s="12"/>
      <c r="GP305" s="12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I305" s="12"/>
      <c r="HJ305" s="12"/>
      <c r="HK305" s="12"/>
      <c r="HL305" s="11"/>
      <c r="HM305" s="11"/>
      <c r="HN305" s="11"/>
      <c r="HO305" s="11"/>
      <c r="HP305" s="11"/>
      <c r="HQ305" s="11"/>
      <c r="HR305" s="11"/>
      <c r="HW305" s="12"/>
      <c r="HX305" s="12"/>
      <c r="HY305" s="12"/>
    </row>
    <row r="306" spans="2:233" x14ac:dyDescent="0.2">
      <c r="B306" s="8">
        <v>44185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AB306" s="12"/>
      <c r="AC306" s="12"/>
      <c r="AD306" s="12"/>
      <c r="AE306" s="11"/>
      <c r="AF306" s="11"/>
      <c r="AG306" s="11"/>
      <c r="AH306" s="11"/>
      <c r="AI306" s="11"/>
      <c r="AJ306" s="11"/>
      <c r="AK306" s="11"/>
      <c r="AP306" s="12"/>
      <c r="AQ306" s="12"/>
      <c r="AR306" s="12"/>
      <c r="AS306" s="11"/>
      <c r="AT306" s="11"/>
      <c r="AU306" s="11"/>
      <c r="AV306" s="11"/>
      <c r="AW306" s="11"/>
      <c r="AX306" s="11"/>
      <c r="AY306" s="11"/>
      <c r="BD306" s="12"/>
      <c r="BE306" s="12"/>
      <c r="BF306" s="12"/>
      <c r="BG306" s="11"/>
      <c r="BH306" s="11"/>
      <c r="BI306" s="11"/>
      <c r="BJ306" s="11"/>
      <c r="BK306" s="11"/>
      <c r="BL306" s="11"/>
      <c r="BM306" s="11"/>
      <c r="BR306" s="12"/>
      <c r="BS306" s="12"/>
      <c r="BT306" s="12"/>
      <c r="BU306" s="11"/>
      <c r="BV306" s="11"/>
      <c r="BW306" s="11"/>
      <c r="BX306" s="11"/>
      <c r="BY306" s="11"/>
      <c r="BZ306" s="11"/>
      <c r="CA306" s="11"/>
      <c r="CF306" s="12"/>
      <c r="CG306" s="12"/>
      <c r="CH306" s="12"/>
      <c r="CI306" s="11"/>
      <c r="CJ306" s="11"/>
      <c r="CK306" s="11"/>
      <c r="CL306" s="11"/>
      <c r="CM306" s="11"/>
      <c r="CN306" s="11"/>
      <c r="CO306" s="11"/>
      <c r="CT306" s="12"/>
      <c r="CU306" s="12"/>
      <c r="CV306" s="12"/>
      <c r="CW306" s="11"/>
      <c r="CX306" s="11"/>
      <c r="CY306" s="11"/>
      <c r="CZ306" s="11"/>
      <c r="DA306" s="11"/>
      <c r="DB306" s="11"/>
      <c r="DC306" s="11"/>
      <c r="DH306" s="12"/>
      <c r="DI306" s="12"/>
      <c r="DJ306" s="12"/>
      <c r="DK306" s="11"/>
      <c r="DL306" s="11"/>
      <c r="DM306" s="11"/>
      <c r="DN306" s="11"/>
      <c r="DO306" s="11"/>
      <c r="DP306" s="11"/>
      <c r="DQ306" s="11"/>
      <c r="DV306" s="12"/>
      <c r="DW306" s="12"/>
      <c r="DX306" s="12"/>
      <c r="DY306" s="11"/>
      <c r="DZ306" s="11"/>
      <c r="EA306" s="11"/>
      <c r="EB306" s="11"/>
      <c r="EC306" s="11"/>
      <c r="ED306" s="11"/>
      <c r="EE306" s="11"/>
      <c r="EJ306" s="12"/>
      <c r="EK306" s="12"/>
      <c r="EL306" s="12"/>
      <c r="EM306" s="11"/>
      <c r="EN306" s="11"/>
      <c r="EO306" s="11"/>
      <c r="EP306" s="11"/>
      <c r="EQ306" s="11"/>
      <c r="ER306" s="11"/>
      <c r="ES306" s="11"/>
      <c r="EX306" s="12"/>
      <c r="EY306" s="12"/>
      <c r="EZ306" s="12"/>
      <c r="FA306" s="11"/>
      <c r="FB306" s="11"/>
      <c r="FC306" s="11"/>
      <c r="FD306" s="11"/>
      <c r="FE306" s="11"/>
      <c r="FF306" s="11"/>
      <c r="FG306" s="11"/>
      <c r="FL306" s="12"/>
      <c r="FM306" s="12"/>
      <c r="FN306" s="12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N306" s="12"/>
      <c r="GO306" s="12"/>
      <c r="GP306" s="12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I306" s="12"/>
      <c r="HJ306" s="12"/>
      <c r="HK306" s="12"/>
      <c r="HL306" s="11"/>
      <c r="HM306" s="11"/>
      <c r="HN306" s="11"/>
      <c r="HO306" s="11"/>
      <c r="HP306" s="11"/>
      <c r="HQ306" s="11"/>
      <c r="HR306" s="11"/>
      <c r="HW306" s="12"/>
      <c r="HX306" s="12"/>
      <c r="HY306" s="12"/>
    </row>
    <row r="307" spans="2:233" x14ac:dyDescent="0.2">
      <c r="B307" s="8">
        <v>44186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AB307" s="12"/>
      <c r="AC307" s="12"/>
      <c r="AD307" s="12"/>
      <c r="AE307" s="11"/>
      <c r="AF307" s="11"/>
      <c r="AG307" s="11"/>
      <c r="AH307" s="11"/>
      <c r="AI307" s="11"/>
      <c r="AJ307" s="11"/>
      <c r="AK307" s="11"/>
      <c r="AP307" s="12"/>
      <c r="AQ307" s="12"/>
      <c r="AR307" s="12"/>
      <c r="AS307" s="11"/>
      <c r="AT307" s="11"/>
      <c r="AU307" s="11"/>
      <c r="AV307" s="11"/>
      <c r="AW307" s="11"/>
      <c r="AX307" s="11"/>
      <c r="AY307" s="11"/>
      <c r="BD307" s="12"/>
      <c r="BE307" s="12"/>
      <c r="BF307" s="12"/>
      <c r="BG307" s="11"/>
      <c r="BH307" s="11"/>
      <c r="BI307" s="11"/>
      <c r="BJ307" s="11"/>
      <c r="BK307" s="11"/>
      <c r="BL307" s="11"/>
      <c r="BM307" s="11"/>
      <c r="BR307" s="12"/>
      <c r="BS307" s="12"/>
      <c r="BT307" s="12"/>
      <c r="BU307" s="11"/>
      <c r="BV307" s="11"/>
      <c r="BW307" s="11"/>
      <c r="BX307" s="11"/>
      <c r="BY307" s="11"/>
      <c r="BZ307" s="11"/>
      <c r="CA307" s="11"/>
      <c r="CF307" s="12"/>
      <c r="CG307" s="12"/>
      <c r="CH307" s="12"/>
      <c r="CI307" s="11"/>
      <c r="CJ307" s="11"/>
      <c r="CK307" s="11"/>
      <c r="CL307" s="11"/>
      <c r="CM307" s="11"/>
      <c r="CN307" s="11"/>
      <c r="CO307" s="11"/>
      <c r="CT307" s="12"/>
      <c r="CU307" s="12"/>
      <c r="CV307" s="12"/>
      <c r="CW307" s="11"/>
      <c r="CX307" s="11"/>
      <c r="CY307" s="11"/>
      <c r="CZ307" s="11"/>
      <c r="DA307" s="11"/>
      <c r="DB307" s="11"/>
      <c r="DC307" s="11"/>
      <c r="DH307" s="12"/>
      <c r="DI307" s="12"/>
      <c r="DJ307" s="12"/>
      <c r="DK307" s="11"/>
      <c r="DL307" s="11"/>
      <c r="DM307" s="11"/>
      <c r="DN307" s="11"/>
      <c r="DO307" s="11"/>
      <c r="DP307" s="11"/>
      <c r="DQ307" s="11"/>
      <c r="DV307" s="12"/>
      <c r="DW307" s="12"/>
      <c r="DX307" s="12"/>
      <c r="DY307" s="11"/>
      <c r="DZ307" s="11"/>
      <c r="EA307" s="11"/>
      <c r="EB307" s="11"/>
      <c r="EC307" s="11"/>
      <c r="ED307" s="11"/>
      <c r="EE307" s="11"/>
      <c r="EJ307" s="12"/>
      <c r="EK307" s="12"/>
      <c r="EL307" s="12"/>
      <c r="EM307" s="11"/>
      <c r="EN307" s="11"/>
      <c r="EO307" s="11"/>
      <c r="EP307" s="11"/>
      <c r="EQ307" s="11"/>
      <c r="ER307" s="11"/>
      <c r="ES307" s="11"/>
      <c r="EX307" s="12"/>
      <c r="EY307" s="12"/>
      <c r="EZ307" s="12"/>
      <c r="FA307" s="11"/>
      <c r="FB307" s="11"/>
      <c r="FC307" s="11"/>
      <c r="FD307" s="11"/>
      <c r="FE307" s="11"/>
      <c r="FF307" s="11"/>
      <c r="FG307" s="11"/>
      <c r="FL307" s="12"/>
      <c r="FM307" s="12"/>
      <c r="FN307" s="12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N307" s="12"/>
      <c r="GO307" s="12"/>
      <c r="GP307" s="12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I307" s="12"/>
      <c r="HJ307" s="12"/>
      <c r="HK307" s="12"/>
      <c r="HL307" s="11"/>
      <c r="HM307" s="11"/>
      <c r="HN307" s="11"/>
      <c r="HO307" s="11"/>
      <c r="HP307" s="11"/>
      <c r="HQ307" s="11"/>
      <c r="HR307" s="11"/>
      <c r="HW307" s="12"/>
      <c r="HX307" s="12"/>
      <c r="HY307" s="12"/>
    </row>
    <row r="308" spans="2:233" x14ac:dyDescent="0.2">
      <c r="B308" s="8">
        <v>44187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AB308" s="12"/>
      <c r="AC308" s="12"/>
      <c r="AD308" s="12"/>
      <c r="AE308" s="11"/>
      <c r="AF308" s="11"/>
      <c r="AG308" s="11"/>
      <c r="AH308" s="11"/>
      <c r="AI308" s="11"/>
      <c r="AJ308" s="11"/>
      <c r="AK308" s="11"/>
      <c r="AP308" s="12"/>
      <c r="AQ308" s="12"/>
      <c r="AR308" s="12"/>
      <c r="AS308" s="11"/>
      <c r="AT308" s="11"/>
      <c r="AU308" s="11"/>
      <c r="AV308" s="11"/>
      <c r="AW308" s="11"/>
      <c r="AX308" s="11"/>
      <c r="AY308" s="11"/>
      <c r="BD308" s="12"/>
      <c r="BE308" s="12"/>
      <c r="BF308" s="12"/>
      <c r="BG308" s="11"/>
      <c r="BH308" s="11"/>
      <c r="BI308" s="11"/>
      <c r="BJ308" s="11"/>
      <c r="BK308" s="11"/>
      <c r="BL308" s="11"/>
      <c r="BM308" s="11"/>
      <c r="BR308" s="12"/>
      <c r="BS308" s="12"/>
      <c r="BT308" s="12"/>
      <c r="BU308" s="11"/>
      <c r="BV308" s="11"/>
      <c r="BW308" s="11"/>
      <c r="BX308" s="11"/>
      <c r="BY308" s="11"/>
      <c r="BZ308" s="11"/>
      <c r="CA308" s="11"/>
      <c r="CF308" s="12"/>
      <c r="CG308" s="12"/>
      <c r="CH308" s="12"/>
      <c r="CI308" s="11"/>
      <c r="CJ308" s="11"/>
      <c r="CK308" s="11"/>
      <c r="CL308" s="11"/>
      <c r="CM308" s="11"/>
      <c r="CN308" s="11"/>
      <c r="CO308" s="11"/>
      <c r="CT308" s="12"/>
      <c r="CU308" s="12"/>
      <c r="CV308" s="12"/>
      <c r="CW308" s="11"/>
      <c r="CX308" s="11"/>
      <c r="CY308" s="11"/>
      <c r="CZ308" s="11"/>
      <c r="DA308" s="11"/>
      <c r="DB308" s="11"/>
      <c r="DC308" s="11"/>
      <c r="DH308" s="12"/>
      <c r="DI308" s="12"/>
      <c r="DJ308" s="12"/>
      <c r="DK308" s="11"/>
      <c r="DL308" s="11"/>
      <c r="DM308" s="11"/>
      <c r="DN308" s="11"/>
      <c r="DO308" s="11"/>
      <c r="DP308" s="11"/>
      <c r="DQ308" s="11"/>
      <c r="DV308" s="12"/>
      <c r="DW308" s="12"/>
      <c r="DX308" s="12"/>
      <c r="DY308" s="11"/>
      <c r="DZ308" s="11"/>
      <c r="EA308" s="11"/>
      <c r="EB308" s="11"/>
      <c r="EC308" s="11"/>
      <c r="ED308" s="11"/>
      <c r="EE308" s="11"/>
      <c r="EJ308" s="12"/>
      <c r="EK308" s="12"/>
      <c r="EL308" s="12"/>
      <c r="EM308" s="11"/>
      <c r="EN308" s="11"/>
      <c r="EO308" s="11"/>
      <c r="EP308" s="11"/>
      <c r="EQ308" s="11"/>
      <c r="ER308" s="11"/>
      <c r="ES308" s="11"/>
      <c r="EX308" s="12"/>
      <c r="EY308" s="12"/>
      <c r="EZ308" s="12"/>
      <c r="FA308" s="11"/>
      <c r="FB308" s="11"/>
      <c r="FC308" s="11"/>
      <c r="FD308" s="11"/>
      <c r="FE308" s="11"/>
      <c r="FF308" s="11"/>
      <c r="FG308" s="11"/>
      <c r="FL308" s="12"/>
      <c r="FM308" s="12"/>
      <c r="FN308" s="12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N308" s="12"/>
      <c r="GO308" s="12"/>
      <c r="GP308" s="12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I308" s="12"/>
      <c r="HJ308" s="12"/>
      <c r="HK308" s="12"/>
      <c r="HL308" s="11"/>
      <c r="HM308" s="11"/>
      <c r="HN308" s="11"/>
      <c r="HO308" s="11"/>
      <c r="HP308" s="11"/>
      <c r="HQ308" s="11"/>
      <c r="HR308" s="11"/>
      <c r="HW308" s="12"/>
      <c r="HX308" s="12"/>
      <c r="HY308" s="12"/>
    </row>
    <row r="309" spans="2:233" x14ac:dyDescent="0.2">
      <c r="B309" s="8">
        <v>44188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AB309" s="12"/>
      <c r="AC309" s="12"/>
      <c r="AD309" s="12"/>
      <c r="AE309" s="11"/>
      <c r="AF309" s="11"/>
      <c r="AG309" s="11"/>
      <c r="AH309" s="11"/>
      <c r="AI309" s="11"/>
      <c r="AJ309" s="11"/>
      <c r="AK309" s="11"/>
      <c r="AP309" s="12"/>
      <c r="AQ309" s="12"/>
      <c r="AR309" s="12"/>
      <c r="AS309" s="11"/>
      <c r="AT309" s="11"/>
      <c r="AU309" s="11"/>
      <c r="AV309" s="11"/>
      <c r="AW309" s="11"/>
      <c r="AX309" s="11"/>
      <c r="AY309" s="11"/>
      <c r="BD309" s="12"/>
      <c r="BE309" s="12"/>
      <c r="BF309" s="12"/>
      <c r="BG309" s="11"/>
      <c r="BH309" s="11"/>
      <c r="BI309" s="11"/>
      <c r="BJ309" s="11"/>
      <c r="BK309" s="11"/>
      <c r="BL309" s="11"/>
      <c r="BM309" s="11"/>
      <c r="BR309" s="12"/>
      <c r="BS309" s="12"/>
      <c r="BT309" s="12"/>
      <c r="BU309" s="11"/>
      <c r="BV309" s="11"/>
      <c r="BW309" s="11"/>
      <c r="BX309" s="11"/>
      <c r="BY309" s="11"/>
      <c r="BZ309" s="11"/>
      <c r="CA309" s="11"/>
      <c r="CF309" s="12"/>
      <c r="CG309" s="12"/>
      <c r="CH309" s="12"/>
      <c r="CI309" s="11"/>
      <c r="CJ309" s="11"/>
      <c r="CK309" s="11"/>
      <c r="CL309" s="11"/>
      <c r="CM309" s="11"/>
      <c r="CN309" s="11"/>
      <c r="CO309" s="11"/>
      <c r="CT309" s="12"/>
      <c r="CU309" s="12"/>
      <c r="CV309" s="12"/>
      <c r="CW309" s="11"/>
      <c r="CX309" s="11"/>
      <c r="CY309" s="11"/>
      <c r="CZ309" s="11"/>
      <c r="DA309" s="11"/>
      <c r="DB309" s="11"/>
      <c r="DC309" s="11"/>
      <c r="DH309" s="12"/>
      <c r="DI309" s="12"/>
      <c r="DJ309" s="12"/>
      <c r="DK309" s="11"/>
      <c r="DL309" s="11"/>
      <c r="DM309" s="11"/>
      <c r="DN309" s="11"/>
      <c r="DO309" s="11"/>
      <c r="DP309" s="11"/>
      <c r="DQ309" s="11"/>
      <c r="DV309" s="12"/>
      <c r="DW309" s="12"/>
      <c r="DX309" s="12"/>
      <c r="DY309" s="11"/>
      <c r="DZ309" s="11"/>
      <c r="EA309" s="11"/>
      <c r="EB309" s="11"/>
      <c r="EC309" s="11"/>
      <c r="ED309" s="11"/>
      <c r="EE309" s="11"/>
      <c r="EJ309" s="12"/>
      <c r="EK309" s="12"/>
      <c r="EL309" s="12"/>
      <c r="EM309" s="11"/>
      <c r="EN309" s="11"/>
      <c r="EO309" s="11"/>
      <c r="EP309" s="11"/>
      <c r="EQ309" s="11"/>
      <c r="ER309" s="11"/>
      <c r="ES309" s="11"/>
      <c r="EX309" s="12"/>
      <c r="EY309" s="12"/>
      <c r="EZ309" s="12"/>
      <c r="FA309" s="11"/>
      <c r="FB309" s="11"/>
      <c r="FC309" s="11"/>
      <c r="FD309" s="11"/>
      <c r="FE309" s="11"/>
      <c r="FF309" s="11"/>
      <c r="FG309" s="11"/>
      <c r="FL309" s="12"/>
      <c r="FM309" s="12"/>
      <c r="FN309" s="12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N309" s="12"/>
      <c r="GO309" s="12"/>
      <c r="GP309" s="12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I309" s="12"/>
      <c r="HJ309" s="12"/>
      <c r="HK309" s="12"/>
      <c r="HL309" s="11"/>
      <c r="HM309" s="11"/>
      <c r="HN309" s="11"/>
      <c r="HO309" s="11"/>
      <c r="HP309" s="11"/>
      <c r="HQ309" s="11"/>
      <c r="HR309" s="11"/>
      <c r="HW309" s="12"/>
      <c r="HX309" s="12"/>
      <c r="HY309" s="12"/>
    </row>
    <row r="310" spans="2:233" x14ac:dyDescent="0.2">
      <c r="B310" s="8">
        <v>44189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AB310" s="12"/>
      <c r="AC310" s="12"/>
      <c r="AD310" s="12"/>
      <c r="AE310" s="11"/>
      <c r="AF310" s="11"/>
      <c r="AG310" s="11"/>
      <c r="AH310" s="11"/>
      <c r="AI310" s="11"/>
      <c r="AJ310" s="11"/>
      <c r="AK310" s="11"/>
      <c r="AP310" s="12"/>
      <c r="AQ310" s="12"/>
      <c r="AR310" s="12"/>
      <c r="AS310" s="11"/>
      <c r="AT310" s="11"/>
      <c r="AU310" s="11"/>
      <c r="AV310" s="11"/>
      <c r="AW310" s="11"/>
      <c r="AX310" s="11"/>
      <c r="AY310" s="11"/>
      <c r="BD310" s="12"/>
      <c r="BE310" s="12"/>
      <c r="BF310" s="12"/>
      <c r="BG310" s="11"/>
      <c r="BH310" s="11"/>
      <c r="BI310" s="11"/>
      <c r="BJ310" s="11"/>
      <c r="BK310" s="11"/>
      <c r="BL310" s="11"/>
      <c r="BM310" s="11"/>
      <c r="BR310" s="12"/>
      <c r="BS310" s="12"/>
      <c r="BT310" s="12"/>
      <c r="BU310" s="11"/>
      <c r="BV310" s="11"/>
      <c r="BW310" s="11"/>
      <c r="BX310" s="11"/>
      <c r="BY310" s="11"/>
      <c r="BZ310" s="11"/>
      <c r="CA310" s="11"/>
      <c r="CF310" s="12"/>
      <c r="CG310" s="12"/>
      <c r="CH310" s="12"/>
      <c r="CI310" s="11"/>
      <c r="CJ310" s="11"/>
      <c r="CK310" s="11"/>
      <c r="CL310" s="11"/>
      <c r="CM310" s="11"/>
      <c r="CN310" s="11"/>
      <c r="CO310" s="11"/>
      <c r="CT310" s="12"/>
      <c r="CU310" s="12"/>
      <c r="CV310" s="12"/>
      <c r="CW310" s="11"/>
      <c r="CX310" s="11"/>
      <c r="CY310" s="11"/>
      <c r="CZ310" s="11"/>
      <c r="DA310" s="11"/>
      <c r="DB310" s="11"/>
      <c r="DC310" s="11"/>
      <c r="DH310" s="12"/>
      <c r="DI310" s="12"/>
      <c r="DJ310" s="12"/>
      <c r="DK310" s="11"/>
      <c r="DL310" s="11"/>
      <c r="DM310" s="11"/>
      <c r="DN310" s="11"/>
      <c r="DO310" s="11"/>
      <c r="DP310" s="11"/>
      <c r="DQ310" s="11"/>
      <c r="DV310" s="12"/>
      <c r="DW310" s="12"/>
      <c r="DX310" s="12"/>
      <c r="DY310" s="11"/>
      <c r="DZ310" s="11"/>
      <c r="EA310" s="11"/>
      <c r="EB310" s="11"/>
      <c r="EC310" s="11"/>
      <c r="ED310" s="11"/>
      <c r="EE310" s="11"/>
      <c r="EJ310" s="12"/>
      <c r="EK310" s="12"/>
      <c r="EL310" s="12"/>
      <c r="EM310" s="11"/>
      <c r="EN310" s="11"/>
      <c r="EO310" s="11"/>
      <c r="EP310" s="11"/>
      <c r="EQ310" s="11"/>
      <c r="ER310" s="11"/>
      <c r="ES310" s="11"/>
      <c r="EX310" s="12"/>
      <c r="EY310" s="12"/>
      <c r="EZ310" s="12"/>
      <c r="FA310" s="11"/>
      <c r="FB310" s="11"/>
      <c r="FC310" s="11"/>
      <c r="FD310" s="11"/>
      <c r="FE310" s="11"/>
      <c r="FF310" s="11"/>
      <c r="FG310" s="11"/>
      <c r="FL310" s="12"/>
      <c r="FM310" s="12"/>
      <c r="FN310" s="12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N310" s="12"/>
      <c r="GO310" s="12"/>
      <c r="GP310" s="12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I310" s="12"/>
      <c r="HJ310" s="12"/>
      <c r="HK310" s="12"/>
      <c r="HL310" s="11"/>
      <c r="HM310" s="11"/>
      <c r="HN310" s="11"/>
      <c r="HO310" s="11"/>
      <c r="HP310" s="11"/>
      <c r="HQ310" s="11"/>
      <c r="HR310" s="11"/>
      <c r="HW310" s="12"/>
      <c r="HX310" s="12"/>
      <c r="HY310" s="12"/>
    </row>
    <row r="311" spans="2:233" x14ac:dyDescent="0.2">
      <c r="B311" s="8">
        <v>44190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AB311" s="12"/>
      <c r="AC311" s="12"/>
      <c r="AD311" s="12"/>
      <c r="AE311" s="11"/>
      <c r="AF311" s="11"/>
      <c r="AG311" s="11"/>
      <c r="AH311" s="11"/>
      <c r="AI311" s="11"/>
      <c r="AJ311" s="11"/>
      <c r="AK311" s="11"/>
      <c r="AP311" s="12"/>
      <c r="AQ311" s="12"/>
      <c r="AR311" s="12"/>
      <c r="AS311" s="11"/>
      <c r="AT311" s="11"/>
      <c r="AU311" s="11"/>
      <c r="AV311" s="11"/>
      <c r="AW311" s="11"/>
      <c r="AX311" s="11"/>
      <c r="AY311" s="11"/>
      <c r="BD311" s="12"/>
      <c r="BE311" s="12"/>
      <c r="BF311" s="12"/>
      <c r="BG311" s="11"/>
      <c r="BH311" s="11"/>
      <c r="BI311" s="11"/>
      <c r="BJ311" s="11"/>
      <c r="BK311" s="11"/>
      <c r="BL311" s="11"/>
      <c r="BM311" s="11"/>
      <c r="BR311" s="12"/>
      <c r="BS311" s="12"/>
      <c r="BT311" s="12"/>
      <c r="BU311" s="11"/>
      <c r="BV311" s="11"/>
      <c r="BW311" s="11"/>
      <c r="BX311" s="11"/>
      <c r="BY311" s="11"/>
      <c r="BZ311" s="11"/>
      <c r="CA311" s="11"/>
      <c r="CF311" s="12"/>
      <c r="CG311" s="12"/>
      <c r="CH311" s="12"/>
      <c r="CI311" s="11"/>
      <c r="CJ311" s="11"/>
      <c r="CK311" s="11"/>
      <c r="CL311" s="11"/>
      <c r="CM311" s="11"/>
      <c r="CN311" s="11"/>
      <c r="CO311" s="11"/>
      <c r="CT311" s="12"/>
      <c r="CU311" s="12"/>
      <c r="CV311" s="12"/>
      <c r="CW311" s="11"/>
      <c r="CX311" s="11"/>
      <c r="CY311" s="11"/>
      <c r="CZ311" s="11"/>
      <c r="DA311" s="11"/>
      <c r="DB311" s="11"/>
      <c r="DC311" s="11"/>
      <c r="DH311" s="12"/>
      <c r="DI311" s="12"/>
      <c r="DJ311" s="12"/>
      <c r="DK311" s="11"/>
      <c r="DL311" s="11"/>
      <c r="DM311" s="11"/>
      <c r="DN311" s="11"/>
      <c r="DO311" s="11"/>
      <c r="DP311" s="11"/>
      <c r="DQ311" s="11"/>
      <c r="DV311" s="12"/>
      <c r="DW311" s="12"/>
      <c r="DX311" s="12"/>
      <c r="DY311" s="11"/>
      <c r="DZ311" s="11"/>
      <c r="EA311" s="11"/>
      <c r="EB311" s="11"/>
      <c r="EC311" s="11"/>
      <c r="ED311" s="11"/>
      <c r="EE311" s="11"/>
      <c r="EJ311" s="12"/>
      <c r="EK311" s="12"/>
      <c r="EL311" s="12"/>
      <c r="EM311" s="11"/>
      <c r="EN311" s="11"/>
      <c r="EO311" s="11"/>
      <c r="EP311" s="11"/>
      <c r="EQ311" s="11"/>
      <c r="ER311" s="11"/>
      <c r="ES311" s="11"/>
      <c r="EX311" s="12"/>
      <c r="EY311" s="12"/>
      <c r="EZ311" s="12"/>
      <c r="FA311" s="11"/>
      <c r="FB311" s="11"/>
      <c r="FC311" s="11"/>
      <c r="FD311" s="11"/>
      <c r="FE311" s="11"/>
      <c r="FF311" s="11"/>
      <c r="FG311" s="11"/>
      <c r="FL311" s="12"/>
      <c r="FM311" s="12"/>
      <c r="FN311" s="12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N311" s="12"/>
      <c r="GO311" s="12"/>
      <c r="GP311" s="12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I311" s="12"/>
      <c r="HJ311" s="12"/>
      <c r="HK311" s="12"/>
      <c r="HL311" s="11"/>
      <c r="HM311" s="11"/>
      <c r="HN311" s="11"/>
      <c r="HO311" s="11"/>
      <c r="HP311" s="11"/>
      <c r="HQ311" s="11"/>
      <c r="HR311" s="11"/>
      <c r="HW311" s="12"/>
      <c r="HX311" s="12"/>
      <c r="HY311" s="12"/>
    </row>
    <row r="312" spans="2:233" x14ac:dyDescent="0.2">
      <c r="B312" s="8">
        <v>44191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AB312" s="12"/>
      <c r="AC312" s="12"/>
      <c r="AD312" s="12"/>
      <c r="AE312" s="11"/>
      <c r="AF312" s="11"/>
      <c r="AG312" s="11"/>
      <c r="AH312" s="11"/>
      <c r="AI312" s="11"/>
      <c r="AJ312" s="11"/>
      <c r="AK312" s="11"/>
      <c r="AP312" s="12"/>
      <c r="AQ312" s="12"/>
      <c r="AR312" s="12"/>
      <c r="AS312" s="11"/>
      <c r="AT312" s="11"/>
      <c r="AU312" s="11"/>
      <c r="AV312" s="11"/>
      <c r="AW312" s="11"/>
      <c r="AX312" s="11"/>
      <c r="AY312" s="11"/>
      <c r="BD312" s="12"/>
      <c r="BE312" s="12"/>
      <c r="BF312" s="12"/>
      <c r="BG312" s="11"/>
      <c r="BH312" s="11"/>
      <c r="BI312" s="11"/>
      <c r="BJ312" s="11"/>
      <c r="BK312" s="11"/>
      <c r="BL312" s="11"/>
      <c r="BM312" s="11"/>
      <c r="BR312" s="12"/>
      <c r="BS312" s="12"/>
      <c r="BT312" s="12"/>
      <c r="BU312" s="11"/>
      <c r="BV312" s="11"/>
      <c r="BW312" s="11"/>
      <c r="BX312" s="11"/>
      <c r="BY312" s="11"/>
      <c r="BZ312" s="11"/>
      <c r="CA312" s="11"/>
      <c r="CF312" s="12"/>
      <c r="CG312" s="12"/>
      <c r="CH312" s="12"/>
      <c r="CI312" s="11"/>
      <c r="CJ312" s="11"/>
      <c r="CK312" s="11"/>
      <c r="CL312" s="11"/>
      <c r="CM312" s="11"/>
      <c r="CN312" s="11"/>
      <c r="CO312" s="11"/>
      <c r="CT312" s="12"/>
      <c r="CU312" s="12"/>
      <c r="CV312" s="12"/>
      <c r="CW312" s="11"/>
      <c r="CX312" s="11"/>
      <c r="CY312" s="11"/>
      <c r="CZ312" s="11"/>
      <c r="DA312" s="11"/>
      <c r="DB312" s="11"/>
      <c r="DC312" s="11"/>
      <c r="DH312" s="12"/>
      <c r="DI312" s="12"/>
      <c r="DJ312" s="12"/>
      <c r="DK312" s="11"/>
      <c r="DL312" s="11"/>
      <c r="DM312" s="11"/>
      <c r="DN312" s="11"/>
      <c r="DO312" s="11"/>
      <c r="DP312" s="11"/>
      <c r="DQ312" s="11"/>
      <c r="DV312" s="12"/>
      <c r="DW312" s="12"/>
      <c r="DX312" s="12"/>
      <c r="DY312" s="11"/>
      <c r="DZ312" s="11"/>
      <c r="EA312" s="11"/>
      <c r="EB312" s="11"/>
      <c r="EC312" s="11"/>
      <c r="ED312" s="11"/>
      <c r="EE312" s="11"/>
      <c r="EJ312" s="12"/>
      <c r="EK312" s="12"/>
      <c r="EL312" s="12"/>
      <c r="EM312" s="11"/>
      <c r="EN312" s="11"/>
      <c r="EO312" s="11"/>
      <c r="EP312" s="11"/>
      <c r="EQ312" s="11"/>
      <c r="ER312" s="11"/>
      <c r="ES312" s="11"/>
      <c r="EX312" s="12"/>
      <c r="EY312" s="12"/>
      <c r="EZ312" s="12"/>
      <c r="FA312" s="11"/>
      <c r="FB312" s="11"/>
      <c r="FC312" s="11"/>
      <c r="FD312" s="11"/>
      <c r="FE312" s="11"/>
      <c r="FF312" s="11"/>
      <c r="FG312" s="11"/>
      <c r="FL312" s="12"/>
      <c r="FM312" s="12"/>
      <c r="FN312" s="12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N312" s="12"/>
      <c r="GO312" s="12"/>
      <c r="GP312" s="12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I312" s="12"/>
      <c r="HJ312" s="12"/>
      <c r="HK312" s="12"/>
      <c r="HL312" s="11"/>
      <c r="HM312" s="11"/>
      <c r="HN312" s="11"/>
      <c r="HO312" s="11"/>
      <c r="HP312" s="11"/>
      <c r="HQ312" s="11"/>
      <c r="HR312" s="11"/>
      <c r="HW312" s="12"/>
      <c r="HX312" s="12"/>
      <c r="HY312" s="12"/>
    </row>
    <row r="313" spans="2:233" x14ac:dyDescent="0.2">
      <c r="B313" s="8">
        <v>44192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AB313" s="12"/>
      <c r="AC313" s="12"/>
      <c r="AD313" s="12"/>
      <c r="AE313" s="11"/>
      <c r="AF313" s="11"/>
      <c r="AG313" s="11"/>
      <c r="AH313" s="11"/>
      <c r="AI313" s="11"/>
      <c r="AJ313" s="11"/>
      <c r="AK313" s="11"/>
      <c r="AP313" s="12"/>
      <c r="AQ313" s="12"/>
      <c r="AR313" s="12"/>
      <c r="AS313" s="11"/>
      <c r="AT313" s="11"/>
      <c r="AU313" s="11"/>
      <c r="AV313" s="11"/>
      <c r="AW313" s="11"/>
      <c r="AX313" s="11"/>
      <c r="AY313" s="11"/>
      <c r="BD313" s="12"/>
      <c r="BE313" s="12"/>
      <c r="BF313" s="12"/>
      <c r="BG313" s="11"/>
      <c r="BH313" s="11"/>
      <c r="BI313" s="11"/>
      <c r="BJ313" s="11"/>
      <c r="BK313" s="11"/>
      <c r="BL313" s="11"/>
      <c r="BM313" s="11"/>
      <c r="BR313" s="12"/>
      <c r="BS313" s="12"/>
      <c r="BT313" s="12"/>
      <c r="BU313" s="11"/>
      <c r="BV313" s="11"/>
      <c r="BW313" s="11"/>
      <c r="BX313" s="11"/>
      <c r="BY313" s="11"/>
      <c r="BZ313" s="11"/>
      <c r="CA313" s="11"/>
      <c r="CF313" s="12"/>
      <c r="CG313" s="12"/>
      <c r="CH313" s="12"/>
      <c r="CI313" s="11"/>
      <c r="CJ313" s="11"/>
      <c r="CK313" s="11"/>
      <c r="CL313" s="11"/>
      <c r="CM313" s="11"/>
      <c r="CN313" s="11"/>
      <c r="CO313" s="11"/>
      <c r="CT313" s="12"/>
      <c r="CU313" s="12"/>
      <c r="CV313" s="12"/>
      <c r="CW313" s="11"/>
      <c r="CX313" s="11"/>
      <c r="CY313" s="11"/>
      <c r="CZ313" s="11"/>
      <c r="DA313" s="11"/>
      <c r="DB313" s="11"/>
      <c r="DC313" s="11"/>
      <c r="DH313" s="12"/>
      <c r="DI313" s="12"/>
      <c r="DJ313" s="12"/>
      <c r="DK313" s="11"/>
      <c r="DL313" s="11"/>
      <c r="DM313" s="11"/>
      <c r="DN313" s="11"/>
      <c r="DO313" s="11"/>
      <c r="DP313" s="11"/>
      <c r="DQ313" s="11"/>
      <c r="DV313" s="12"/>
      <c r="DW313" s="12"/>
      <c r="DX313" s="12"/>
      <c r="DY313" s="11"/>
      <c r="DZ313" s="11"/>
      <c r="EA313" s="11"/>
      <c r="EB313" s="11"/>
      <c r="EC313" s="11"/>
      <c r="ED313" s="11"/>
      <c r="EE313" s="11"/>
      <c r="EJ313" s="12"/>
      <c r="EK313" s="12"/>
      <c r="EL313" s="12"/>
      <c r="EM313" s="11"/>
      <c r="EN313" s="11"/>
      <c r="EO313" s="11"/>
      <c r="EP313" s="11"/>
      <c r="EQ313" s="11"/>
      <c r="ER313" s="11"/>
      <c r="ES313" s="11"/>
      <c r="EX313" s="12"/>
      <c r="EY313" s="12"/>
      <c r="EZ313" s="12"/>
      <c r="FA313" s="11"/>
      <c r="FB313" s="11"/>
      <c r="FC313" s="11"/>
      <c r="FD313" s="11"/>
      <c r="FE313" s="11"/>
      <c r="FF313" s="11"/>
      <c r="FG313" s="11"/>
      <c r="FL313" s="12"/>
      <c r="FM313" s="12"/>
      <c r="FN313" s="12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N313" s="12"/>
      <c r="GO313" s="12"/>
      <c r="GP313" s="12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I313" s="12"/>
      <c r="HJ313" s="12"/>
      <c r="HK313" s="12"/>
      <c r="HL313" s="11"/>
      <c r="HM313" s="11"/>
      <c r="HN313" s="11"/>
      <c r="HO313" s="11"/>
      <c r="HP313" s="11"/>
      <c r="HQ313" s="11"/>
      <c r="HR313" s="11"/>
      <c r="HW313" s="12"/>
      <c r="HX313" s="12"/>
      <c r="HY313" s="12"/>
    </row>
    <row r="314" spans="2:233" x14ac:dyDescent="0.2">
      <c r="B314" s="8">
        <v>44193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AB314" s="12"/>
      <c r="AC314" s="12"/>
      <c r="AD314" s="12"/>
      <c r="AE314" s="11"/>
      <c r="AF314" s="11"/>
      <c r="AG314" s="11"/>
      <c r="AH314" s="11"/>
      <c r="AI314" s="11"/>
      <c r="AJ314" s="11"/>
      <c r="AK314" s="11"/>
      <c r="AP314" s="12"/>
      <c r="AQ314" s="12"/>
      <c r="AR314" s="12"/>
      <c r="AS314" s="11"/>
      <c r="AT314" s="11"/>
      <c r="AU314" s="11"/>
      <c r="AV314" s="11"/>
      <c r="AW314" s="11"/>
      <c r="AX314" s="11"/>
      <c r="AY314" s="11"/>
      <c r="BD314" s="12"/>
      <c r="BE314" s="12"/>
      <c r="BF314" s="12"/>
      <c r="BG314" s="11"/>
      <c r="BH314" s="11"/>
      <c r="BI314" s="11"/>
      <c r="BJ314" s="11"/>
      <c r="BK314" s="11"/>
      <c r="BL314" s="11"/>
      <c r="BM314" s="11"/>
      <c r="BR314" s="12"/>
      <c r="BS314" s="12"/>
      <c r="BT314" s="12"/>
      <c r="BU314" s="11"/>
      <c r="BV314" s="11"/>
      <c r="BW314" s="11"/>
      <c r="BX314" s="11"/>
      <c r="BY314" s="11"/>
      <c r="BZ314" s="11"/>
      <c r="CA314" s="11"/>
      <c r="CF314" s="12"/>
      <c r="CG314" s="12"/>
      <c r="CH314" s="12"/>
      <c r="CI314" s="11"/>
      <c r="CJ314" s="11"/>
      <c r="CK314" s="11"/>
      <c r="CL314" s="11"/>
      <c r="CM314" s="11"/>
      <c r="CN314" s="11"/>
      <c r="CO314" s="11"/>
      <c r="CT314" s="12"/>
      <c r="CU314" s="12"/>
      <c r="CV314" s="12"/>
      <c r="CW314" s="11"/>
      <c r="CX314" s="11"/>
      <c r="CY314" s="11"/>
      <c r="CZ314" s="11"/>
      <c r="DA314" s="11"/>
      <c r="DB314" s="11"/>
      <c r="DC314" s="11"/>
      <c r="DH314" s="12"/>
      <c r="DI314" s="12"/>
      <c r="DJ314" s="12"/>
      <c r="DK314" s="11"/>
      <c r="DL314" s="11"/>
      <c r="DM314" s="11"/>
      <c r="DN314" s="11"/>
      <c r="DO314" s="11"/>
      <c r="DP314" s="11"/>
      <c r="DQ314" s="11"/>
      <c r="DV314" s="12"/>
      <c r="DW314" s="12"/>
      <c r="DX314" s="12"/>
      <c r="DY314" s="11"/>
      <c r="DZ314" s="11"/>
      <c r="EA314" s="11"/>
      <c r="EB314" s="11"/>
      <c r="EC314" s="11"/>
      <c r="ED314" s="11"/>
      <c r="EE314" s="11"/>
      <c r="EJ314" s="12"/>
      <c r="EK314" s="12"/>
      <c r="EL314" s="12"/>
      <c r="EM314" s="11"/>
      <c r="EN314" s="11"/>
      <c r="EO314" s="11"/>
      <c r="EP314" s="11"/>
      <c r="EQ314" s="11"/>
      <c r="ER314" s="11"/>
      <c r="ES314" s="11"/>
      <c r="EX314" s="12"/>
      <c r="EY314" s="12"/>
      <c r="EZ314" s="12"/>
      <c r="FA314" s="11"/>
      <c r="FB314" s="11"/>
      <c r="FC314" s="11"/>
      <c r="FD314" s="11"/>
      <c r="FE314" s="11"/>
      <c r="FF314" s="11"/>
      <c r="FG314" s="11"/>
      <c r="FL314" s="12"/>
      <c r="FM314" s="12"/>
      <c r="FN314" s="12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N314" s="12"/>
      <c r="GO314" s="12"/>
      <c r="GP314" s="12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I314" s="12"/>
      <c r="HJ314" s="12"/>
      <c r="HK314" s="12"/>
      <c r="HL314" s="11"/>
      <c r="HM314" s="11"/>
      <c r="HN314" s="11"/>
      <c r="HO314" s="11"/>
      <c r="HP314" s="11"/>
      <c r="HQ314" s="11"/>
      <c r="HR314" s="11"/>
      <c r="HW314" s="12"/>
      <c r="HX314" s="12"/>
      <c r="HY314" s="12"/>
    </row>
    <row r="315" spans="2:233" x14ac:dyDescent="0.2">
      <c r="B315" s="8">
        <v>44194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AB315" s="12"/>
      <c r="AC315" s="12"/>
      <c r="AD315" s="12"/>
      <c r="AE315" s="11"/>
      <c r="AF315" s="11"/>
      <c r="AG315" s="11"/>
      <c r="AH315" s="11"/>
      <c r="AI315" s="11"/>
      <c r="AJ315" s="11"/>
      <c r="AK315" s="11"/>
      <c r="AP315" s="12"/>
      <c r="AQ315" s="12"/>
      <c r="AR315" s="12"/>
      <c r="AS315" s="11"/>
      <c r="AT315" s="11"/>
      <c r="AU315" s="11"/>
      <c r="AV315" s="11"/>
      <c r="AW315" s="11"/>
      <c r="AX315" s="11"/>
      <c r="AY315" s="11"/>
      <c r="BD315" s="12"/>
      <c r="BE315" s="12"/>
      <c r="BF315" s="12"/>
      <c r="BG315" s="11"/>
      <c r="BH315" s="11"/>
      <c r="BI315" s="11"/>
      <c r="BJ315" s="11"/>
      <c r="BK315" s="11"/>
      <c r="BL315" s="11"/>
      <c r="BM315" s="11"/>
      <c r="BR315" s="12"/>
      <c r="BS315" s="12"/>
      <c r="BT315" s="12"/>
      <c r="BU315" s="11"/>
      <c r="BV315" s="11"/>
      <c r="BW315" s="11"/>
      <c r="BX315" s="11"/>
      <c r="BY315" s="11"/>
      <c r="BZ315" s="11"/>
      <c r="CA315" s="11"/>
      <c r="CF315" s="12"/>
      <c r="CG315" s="12"/>
      <c r="CH315" s="12"/>
      <c r="CI315" s="11"/>
      <c r="CJ315" s="11"/>
      <c r="CK315" s="11"/>
      <c r="CL315" s="11"/>
      <c r="CM315" s="11"/>
      <c r="CN315" s="11"/>
      <c r="CO315" s="11"/>
      <c r="CT315" s="12"/>
      <c r="CU315" s="12"/>
      <c r="CV315" s="12"/>
      <c r="CW315" s="11"/>
      <c r="CX315" s="11"/>
      <c r="CY315" s="11"/>
      <c r="CZ315" s="11"/>
      <c r="DA315" s="11"/>
      <c r="DB315" s="11"/>
      <c r="DC315" s="11"/>
      <c r="DH315" s="12"/>
      <c r="DI315" s="12"/>
      <c r="DJ315" s="12"/>
      <c r="DK315" s="11"/>
      <c r="DL315" s="11"/>
      <c r="DM315" s="11"/>
      <c r="DN315" s="11"/>
      <c r="DO315" s="11"/>
      <c r="DP315" s="11"/>
      <c r="DQ315" s="11"/>
      <c r="DV315" s="12"/>
      <c r="DW315" s="12"/>
      <c r="DX315" s="12"/>
      <c r="DY315" s="11"/>
      <c r="DZ315" s="11"/>
      <c r="EA315" s="11"/>
      <c r="EB315" s="11"/>
      <c r="EC315" s="11"/>
      <c r="ED315" s="11"/>
      <c r="EE315" s="11"/>
      <c r="EJ315" s="12"/>
      <c r="EK315" s="12"/>
      <c r="EL315" s="12"/>
      <c r="EM315" s="11"/>
      <c r="EN315" s="11"/>
      <c r="EO315" s="11"/>
      <c r="EP315" s="11"/>
      <c r="EQ315" s="11"/>
      <c r="ER315" s="11"/>
      <c r="ES315" s="11"/>
      <c r="EX315" s="12"/>
      <c r="EY315" s="12"/>
      <c r="EZ315" s="12"/>
      <c r="FA315" s="11"/>
      <c r="FB315" s="11"/>
      <c r="FC315" s="11"/>
      <c r="FD315" s="11"/>
      <c r="FE315" s="11"/>
      <c r="FF315" s="11"/>
      <c r="FG315" s="11"/>
      <c r="FL315" s="12"/>
      <c r="FM315" s="12"/>
      <c r="FN315" s="12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N315" s="12"/>
      <c r="GO315" s="12"/>
      <c r="GP315" s="12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I315" s="12"/>
      <c r="HJ315" s="12"/>
      <c r="HK315" s="12"/>
      <c r="HL315" s="11"/>
      <c r="HM315" s="11"/>
      <c r="HN315" s="11"/>
      <c r="HO315" s="11"/>
      <c r="HP315" s="11"/>
      <c r="HQ315" s="11"/>
      <c r="HR315" s="11"/>
      <c r="HW315" s="12"/>
      <c r="HX315" s="12"/>
      <c r="HY315" s="12"/>
    </row>
    <row r="316" spans="2:233" x14ac:dyDescent="0.2">
      <c r="B316" s="8">
        <v>44195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AB316" s="12"/>
      <c r="AC316" s="12"/>
      <c r="AD316" s="12"/>
      <c r="AE316" s="11"/>
      <c r="AF316" s="11"/>
      <c r="AG316" s="11"/>
      <c r="AH316" s="11"/>
      <c r="AI316" s="11"/>
      <c r="AJ316" s="11"/>
      <c r="AK316" s="11"/>
      <c r="AP316" s="12"/>
      <c r="AQ316" s="12"/>
      <c r="AR316" s="12"/>
      <c r="AS316" s="11"/>
      <c r="AT316" s="11"/>
      <c r="AU316" s="11"/>
      <c r="AV316" s="11"/>
      <c r="AW316" s="11"/>
      <c r="AX316" s="11"/>
      <c r="AY316" s="11"/>
      <c r="BD316" s="12"/>
      <c r="BE316" s="12"/>
      <c r="BF316" s="12"/>
      <c r="BG316" s="11"/>
      <c r="BH316" s="11"/>
      <c r="BI316" s="11"/>
      <c r="BJ316" s="11"/>
      <c r="BK316" s="11"/>
      <c r="BL316" s="11"/>
      <c r="BM316" s="11"/>
      <c r="BR316" s="12"/>
      <c r="BS316" s="12"/>
      <c r="BT316" s="12"/>
      <c r="BU316" s="11"/>
      <c r="BV316" s="11"/>
      <c r="BW316" s="11"/>
      <c r="BX316" s="11"/>
      <c r="BY316" s="11"/>
      <c r="BZ316" s="11"/>
      <c r="CA316" s="11"/>
      <c r="CF316" s="12"/>
      <c r="CG316" s="12"/>
      <c r="CH316" s="12"/>
      <c r="CI316" s="11"/>
      <c r="CJ316" s="11"/>
      <c r="CK316" s="11"/>
      <c r="CL316" s="11"/>
      <c r="CM316" s="11"/>
      <c r="CN316" s="11"/>
      <c r="CO316" s="11"/>
      <c r="CT316" s="12"/>
      <c r="CU316" s="12"/>
      <c r="CV316" s="12"/>
      <c r="CW316" s="11"/>
      <c r="CX316" s="11"/>
      <c r="CY316" s="11"/>
      <c r="CZ316" s="11"/>
      <c r="DA316" s="11"/>
      <c r="DB316" s="11"/>
      <c r="DC316" s="11"/>
      <c r="DH316" s="12"/>
      <c r="DI316" s="12"/>
      <c r="DJ316" s="12"/>
      <c r="DK316" s="11"/>
      <c r="DL316" s="11"/>
      <c r="DM316" s="11"/>
      <c r="DN316" s="11"/>
      <c r="DO316" s="11"/>
      <c r="DP316" s="11"/>
      <c r="DQ316" s="11"/>
      <c r="DV316" s="12"/>
      <c r="DW316" s="12"/>
      <c r="DX316" s="12"/>
      <c r="DY316" s="11"/>
      <c r="DZ316" s="11"/>
      <c r="EA316" s="11"/>
      <c r="EB316" s="11"/>
      <c r="EC316" s="11"/>
      <c r="ED316" s="11"/>
      <c r="EE316" s="11"/>
      <c r="EJ316" s="12"/>
      <c r="EK316" s="12"/>
      <c r="EL316" s="12"/>
      <c r="EM316" s="11"/>
      <c r="EN316" s="11"/>
      <c r="EO316" s="11"/>
      <c r="EP316" s="11"/>
      <c r="EQ316" s="11"/>
      <c r="ER316" s="11"/>
      <c r="ES316" s="11"/>
      <c r="EX316" s="12"/>
      <c r="EY316" s="12"/>
      <c r="EZ316" s="12"/>
      <c r="FA316" s="11"/>
      <c r="FB316" s="11"/>
      <c r="FC316" s="11"/>
      <c r="FD316" s="11"/>
      <c r="FE316" s="11"/>
      <c r="FF316" s="11"/>
      <c r="FG316" s="11"/>
      <c r="FL316" s="12"/>
      <c r="FM316" s="12"/>
      <c r="FN316" s="12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N316" s="12"/>
      <c r="GO316" s="12"/>
      <c r="GP316" s="12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I316" s="12"/>
      <c r="HJ316" s="12"/>
      <c r="HK316" s="12"/>
      <c r="HL316" s="11"/>
      <c r="HM316" s="11"/>
      <c r="HN316" s="11"/>
      <c r="HO316" s="11"/>
      <c r="HP316" s="11"/>
      <c r="HQ316" s="11"/>
      <c r="HR316" s="11"/>
      <c r="HW316" s="12"/>
      <c r="HX316" s="12"/>
      <c r="HY316" s="12"/>
    </row>
    <row r="317" spans="2:233" x14ac:dyDescent="0.2">
      <c r="B317" s="8">
        <v>44196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AB317" s="12"/>
      <c r="AC317" s="12"/>
      <c r="AD317" s="12"/>
      <c r="AE317" s="11"/>
      <c r="AF317" s="11"/>
      <c r="AG317" s="11"/>
      <c r="AH317" s="11"/>
      <c r="AI317" s="11"/>
      <c r="AJ317" s="11"/>
      <c r="AK317" s="11"/>
      <c r="AP317" s="12"/>
      <c r="AQ317" s="12"/>
      <c r="AR317" s="12"/>
      <c r="AS317" s="11"/>
      <c r="AT317" s="11"/>
      <c r="AU317" s="11"/>
      <c r="AV317" s="11"/>
      <c r="AW317" s="11"/>
      <c r="AX317" s="11"/>
      <c r="AY317" s="11"/>
      <c r="BD317" s="12"/>
      <c r="BE317" s="12"/>
      <c r="BF317" s="12"/>
      <c r="BG317" s="11"/>
      <c r="BH317" s="11"/>
      <c r="BI317" s="11"/>
      <c r="BJ317" s="11"/>
      <c r="BK317" s="11"/>
      <c r="BL317" s="11"/>
      <c r="BM317" s="11"/>
      <c r="BR317" s="12"/>
      <c r="BS317" s="12"/>
      <c r="BT317" s="12"/>
      <c r="BU317" s="11"/>
      <c r="BV317" s="11"/>
      <c r="BW317" s="11"/>
      <c r="BX317" s="11"/>
      <c r="BY317" s="11"/>
      <c r="BZ317" s="11"/>
      <c r="CA317" s="11"/>
      <c r="CF317" s="12"/>
      <c r="CG317" s="12"/>
      <c r="CH317" s="12"/>
      <c r="CI317" s="11"/>
      <c r="CJ317" s="11"/>
      <c r="CK317" s="11"/>
      <c r="CL317" s="11"/>
      <c r="CM317" s="11"/>
      <c r="CN317" s="11"/>
      <c r="CO317" s="11"/>
      <c r="CT317" s="12"/>
      <c r="CU317" s="12"/>
      <c r="CV317" s="12"/>
      <c r="CW317" s="11"/>
      <c r="CX317" s="11"/>
      <c r="CY317" s="11"/>
      <c r="CZ317" s="11"/>
      <c r="DA317" s="11"/>
      <c r="DB317" s="11"/>
      <c r="DC317" s="11"/>
      <c r="DH317" s="12"/>
      <c r="DI317" s="12"/>
      <c r="DJ317" s="12"/>
      <c r="DK317" s="11"/>
      <c r="DL317" s="11"/>
      <c r="DM317" s="11"/>
      <c r="DN317" s="11"/>
      <c r="DO317" s="11"/>
      <c r="DP317" s="11"/>
      <c r="DQ317" s="11"/>
      <c r="DV317" s="12"/>
      <c r="DW317" s="12"/>
      <c r="DX317" s="12"/>
      <c r="DY317" s="11"/>
      <c r="DZ317" s="11"/>
      <c r="EA317" s="11"/>
      <c r="EB317" s="11"/>
      <c r="EC317" s="11"/>
      <c r="ED317" s="11"/>
      <c r="EE317" s="11"/>
      <c r="EJ317" s="12"/>
      <c r="EK317" s="12"/>
      <c r="EL317" s="12"/>
      <c r="EM317" s="11"/>
      <c r="EN317" s="11"/>
      <c r="EO317" s="11"/>
      <c r="EP317" s="11"/>
      <c r="EQ317" s="11"/>
      <c r="ER317" s="11"/>
      <c r="ES317" s="11"/>
      <c r="EX317" s="12"/>
      <c r="EY317" s="12"/>
      <c r="EZ317" s="12"/>
      <c r="FA317" s="11"/>
      <c r="FB317" s="11"/>
      <c r="FC317" s="11"/>
      <c r="FD317" s="11"/>
      <c r="FE317" s="11"/>
      <c r="FF317" s="11"/>
      <c r="FG317" s="11"/>
      <c r="FL317" s="12"/>
      <c r="FM317" s="12"/>
      <c r="FN317" s="12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N317" s="12"/>
      <c r="GO317" s="12"/>
      <c r="GP317" s="12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I317" s="12"/>
      <c r="HJ317" s="12"/>
      <c r="HK317" s="12"/>
      <c r="HL317" s="11"/>
      <c r="HM317" s="11"/>
      <c r="HN317" s="11"/>
      <c r="HO317" s="11"/>
      <c r="HP317" s="11"/>
      <c r="HQ317" s="11"/>
      <c r="HR317" s="11"/>
      <c r="HW317" s="12"/>
      <c r="HX317" s="12"/>
      <c r="HY317" s="12"/>
    </row>
  </sheetData>
  <phoneticPr fontId="1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10"/>
  <sheetViews>
    <sheetView workbookViewId="0">
      <selection activeCell="GS61" sqref="GS61:HY61"/>
    </sheetView>
  </sheetViews>
  <sheetFormatPr baseColWidth="10" defaultColWidth="9.140625" defaultRowHeight="15" x14ac:dyDescent="0.25"/>
  <cols>
    <col min="1" max="1" width="10.28515625" style="20" customWidth="1"/>
    <col min="2" max="2" width="12.42578125" style="20" customWidth="1"/>
    <col min="3" max="3" width="12.28515625" style="20" customWidth="1"/>
    <col min="4" max="4" width="7" style="20" bestFit="1" customWidth="1"/>
    <col min="5" max="5" width="7" style="20" customWidth="1"/>
    <col min="6" max="6" width="8.28515625" style="20" bestFit="1" customWidth="1"/>
    <col min="7" max="7" width="8.28515625" style="20" customWidth="1"/>
    <col min="8" max="8" width="9.42578125" style="20" bestFit="1" customWidth="1"/>
    <col min="9" max="9" width="9.42578125" style="20" customWidth="1"/>
    <col min="10" max="10" width="8.42578125" style="20" bestFit="1" customWidth="1"/>
    <col min="11" max="11" width="8.42578125" style="20" customWidth="1"/>
    <col min="12" max="12" width="8" style="20" bestFit="1" customWidth="1"/>
    <col min="13" max="13" width="8" style="20" customWidth="1"/>
    <col min="14" max="14" width="9.28515625" style="20" bestFit="1" customWidth="1"/>
    <col min="15" max="15" width="9.28515625" style="20" customWidth="1"/>
    <col min="16" max="16" width="8.140625" style="20" bestFit="1" customWidth="1"/>
    <col min="17" max="17" width="8.140625" style="20" customWidth="1"/>
    <col min="18" max="18" width="8.42578125" style="20" bestFit="1" customWidth="1"/>
    <col min="19" max="19" width="8.42578125" style="20" customWidth="1"/>
    <col min="20" max="20" width="14.42578125" style="20" bestFit="1" customWidth="1"/>
    <col min="21" max="21" width="14.42578125" style="20" customWidth="1"/>
    <col min="22" max="22" width="12.140625" style="20" bestFit="1" customWidth="1"/>
    <col min="23" max="23" width="12.140625" style="20" customWidth="1"/>
    <col min="24" max="24" width="10.42578125" style="20" bestFit="1" customWidth="1"/>
    <col min="25" max="25" width="10.42578125" style="20" customWidth="1"/>
    <col min="26" max="26" width="8" style="20" bestFit="1" customWidth="1"/>
    <col min="27" max="27" width="8" style="20" customWidth="1"/>
    <col min="28" max="28" width="15.28515625" style="20" customWidth="1"/>
    <col min="29" max="29" width="14.42578125" style="20" customWidth="1"/>
    <col min="30" max="30" width="12" style="20" bestFit="1" customWidth="1"/>
    <col min="31" max="31" width="12" style="20" customWidth="1"/>
    <col min="32" max="32" width="11.140625" style="20" bestFit="1" customWidth="1"/>
    <col min="33" max="33" width="11.140625" style="20" customWidth="1"/>
    <col min="34" max="34" width="7.7109375" style="20" bestFit="1" customWidth="1"/>
    <col min="35" max="35" width="7.7109375" style="20" customWidth="1"/>
    <col min="36" max="36" width="12" style="20" bestFit="1" customWidth="1"/>
    <col min="37" max="37" width="12" style="20" customWidth="1"/>
    <col min="38" max="38" width="13.7109375" style="20" customWidth="1"/>
    <col min="39" max="39" width="10.85546875" style="20" customWidth="1"/>
    <col min="40" max="40" width="8" style="20" bestFit="1" customWidth="1"/>
    <col min="41" max="41" width="8" style="20" customWidth="1"/>
    <col min="42" max="42" width="12.42578125" style="20" bestFit="1" customWidth="1"/>
    <col min="43" max="43" width="12.42578125" style="20" customWidth="1"/>
    <col min="44" max="44" width="8.7109375" style="20" bestFit="1" customWidth="1"/>
    <col min="45" max="45" width="8.7109375" style="20" customWidth="1"/>
    <col min="46" max="46" width="20" style="20" bestFit="1" customWidth="1"/>
    <col min="47" max="47" width="20" style="20" customWidth="1"/>
    <col min="48" max="48" width="15.7109375" style="20" bestFit="1" customWidth="1"/>
    <col min="49" max="49" width="15.7109375" style="20" customWidth="1"/>
    <col min="50" max="50" width="8.7109375" style="20" bestFit="1" customWidth="1"/>
    <col min="51" max="51" width="8.7109375" style="20" customWidth="1"/>
    <col min="52" max="52" width="18" style="20" bestFit="1" customWidth="1"/>
    <col min="53" max="53" width="18" style="20" customWidth="1"/>
    <col min="54" max="54" width="9.140625" style="20" bestFit="1" customWidth="1"/>
    <col min="55" max="55" width="9.140625" style="20" customWidth="1"/>
    <col min="56" max="56" width="16" style="20" bestFit="1" customWidth="1"/>
    <col min="57" max="57" width="16" style="20" customWidth="1"/>
    <col min="58" max="58" width="11.85546875" style="20" bestFit="1" customWidth="1"/>
    <col min="59" max="59" width="11.85546875" style="20" customWidth="1"/>
    <col min="60" max="60" width="11.28515625" style="20" bestFit="1" customWidth="1"/>
    <col min="61" max="61" width="11.28515625" style="20" customWidth="1"/>
    <col min="62" max="62" width="12.28515625" style="20" customWidth="1"/>
    <col min="63" max="63" width="12.42578125" style="20" customWidth="1"/>
    <col min="64" max="64" width="12" style="20" customWidth="1"/>
    <col min="65" max="65" width="11.7109375" style="20" customWidth="1"/>
    <col min="66" max="66" width="9.42578125" style="20" bestFit="1" customWidth="1"/>
    <col min="67" max="67" width="9.140625" style="101"/>
    <col min="68" max="16384" width="9.140625" style="20"/>
  </cols>
  <sheetData>
    <row r="1" spans="1:67" x14ac:dyDescent="0.25">
      <c r="A1" s="102" t="s">
        <v>141</v>
      </c>
      <c r="B1" s="112" t="s">
        <v>64</v>
      </c>
      <c r="C1" s="112"/>
      <c r="D1" s="112" t="s">
        <v>65</v>
      </c>
      <c r="E1" s="112"/>
      <c r="F1" s="112" t="s">
        <v>66</v>
      </c>
      <c r="G1" s="112"/>
      <c r="H1" s="112" t="s">
        <v>67</v>
      </c>
      <c r="I1" s="112"/>
      <c r="J1" s="112" t="s">
        <v>68</v>
      </c>
      <c r="K1" s="112"/>
      <c r="L1" s="112" t="s">
        <v>69</v>
      </c>
      <c r="M1" s="112"/>
      <c r="N1" s="112" t="s">
        <v>70</v>
      </c>
      <c r="O1" s="112"/>
      <c r="P1" s="112" t="s">
        <v>71</v>
      </c>
      <c r="Q1" s="112"/>
      <c r="R1" s="112" t="s">
        <v>72</v>
      </c>
      <c r="S1" s="112"/>
      <c r="T1" s="112" t="s">
        <v>73</v>
      </c>
      <c r="U1" s="112"/>
      <c r="V1" s="112" t="s">
        <v>74</v>
      </c>
      <c r="W1" s="112"/>
      <c r="X1" s="112" t="s">
        <v>75</v>
      </c>
      <c r="Y1" s="112"/>
      <c r="Z1" s="112" t="s">
        <v>76</v>
      </c>
      <c r="AA1" s="112"/>
      <c r="AB1" s="112" t="s">
        <v>77</v>
      </c>
      <c r="AC1" s="112"/>
      <c r="AD1" s="112" t="s">
        <v>78</v>
      </c>
      <c r="AE1" s="112"/>
      <c r="AF1" s="112" t="s">
        <v>79</v>
      </c>
      <c r="AG1" s="112"/>
      <c r="AH1" s="112" t="s">
        <v>80</v>
      </c>
      <c r="AI1" s="112"/>
      <c r="AJ1" s="112" t="s">
        <v>81</v>
      </c>
      <c r="AK1" s="112"/>
      <c r="AL1" s="112" t="s">
        <v>82</v>
      </c>
      <c r="AM1" s="112"/>
      <c r="AN1" s="112" t="s">
        <v>83</v>
      </c>
      <c r="AO1" s="112"/>
      <c r="AP1" s="112" t="s">
        <v>100</v>
      </c>
      <c r="AQ1" s="112"/>
      <c r="AR1" s="112" t="s">
        <v>85</v>
      </c>
      <c r="AS1" s="112"/>
      <c r="AT1" s="112" t="s">
        <v>86</v>
      </c>
      <c r="AU1" s="112"/>
      <c r="AV1" s="112" t="s">
        <v>87</v>
      </c>
      <c r="AW1" s="112"/>
      <c r="AX1" s="112" t="s">
        <v>94</v>
      </c>
      <c r="AY1" s="112"/>
      <c r="AZ1" s="112" t="s">
        <v>95</v>
      </c>
      <c r="BA1" s="112"/>
      <c r="BB1" s="112" t="s">
        <v>88</v>
      </c>
      <c r="BC1" s="112"/>
      <c r="BD1" s="112" t="s">
        <v>89</v>
      </c>
      <c r="BE1" s="112"/>
      <c r="BF1" s="112" t="s">
        <v>96</v>
      </c>
      <c r="BG1" s="112"/>
      <c r="BH1" s="112" t="s">
        <v>90</v>
      </c>
      <c r="BI1" s="112"/>
      <c r="BJ1" s="112" t="s">
        <v>91</v>
      </c>
      <c r="BK1" s="112"/>
      <c r="BL1" s="112" t="s">
        <v>92</v>
      </c>
      <c r="BM1" s="112"/>
      <c r="BN1" s="112" t="s">
        <v>93</v>
      </c>
      <c r="BO1" s="112"/>
    </row>
    <row r="2" spans="1:67" x14ac:dyDescent="0.25">
      <c r="A2" s="98">
        <v>43907</v>
      </c>
      <c r="B2" s="100">
        <f>Data_Provincias!AJ28</f>
        <v>14</v>
      </c>
      <c r="C2" s="100" t="str">
        <f>Data_Provincias!GS28</f>
        <v>-</v>
      </c>
      <c r="D2" s="100">
        <f>Data_Provincias!AK28</f>
        <v>0</v>
      </c>
      <c r="E2" s="100" t="str">
        <f>Data_Provincias!GT28</f>
        <v>-</v>
      </c>
      <c r="F2" s="100">
        <f>Data_Provincias!AL28</f>
        <v>0</v>
      </c>
      <c r="G2" s="100" t="str">
        <f>Data_Provincias!GU28</f>
        <v>-</v>
      </c>
      <c r="H2" s="100">
        <f>Data_Provincias!AM28</f>
        <v>0</v>
      </c>
      <c r="I2" s="100" t="str">
        <f>Data_Provincias!GV28</f>
        <v>-</v>
      </c>
      <c r="J2" s="100">
        <f>Data_Provincias!AN28</f>
        <v>0</v>
      </c>
      <c r="K2" s="100" t="str">
        <f>Data_Provincias!GW28</f>
        <v>-</v>
      </c>
      <c r="L2" s="100">
        <f>Data_Provincias!AO28</f>
        <v>2</v>
      </c>
      <c r="M2" s="100" t="str">
        <f>Data_Provincias!GX28</f>
        <v>-</v>
      </c>
      <c r="N2" s="100">
        <f>Data_Provincias!AP28</f>
        <v>0</v>
      </c>
      <c r="O2" s="100" t="str">
        <f>Data_Provincias!GY28</f>
        <v>-</v>
      </c>
      <c r="P2" s="100">
        <f>Data_Provincias!AQ28</f>
        <v>0</v>
      </c>
      <c r="Q2" s="100" t="str">
        <f>Data_Provincias!GZ28</f>
        <v>-</v>
      </c>
      <c r="R2" s="100">
        <f>Data_Provincias!AR28</f>
        <v>0</v>
      </c>
      <c r="S2" s="100" t="str">
        <f>Data_Provincias!HA28</f>
        <v>-</v>
      </c>
      <c r="T2" s="100">
        <f>Data_Provincias!AS28</f>
        <v>0</v>
      </c>
      <c r="U2" s="100" t="str">
        <f>Data_Provincias!HB28</f>
        <v>-</v>
      </c>
      <c r="V2" s="100">
        <f>Data_Provincias!AT28</f>
        <v>2</v>
      </c>
      <c r="W2" s="100" t="str">
        <f>Data_Provincias!HC28</f>
        <v>-</v>
      </c>
      <c r="X2" s="100">
        <f>Data_Provincias!AU28</f>
        <v>0</v>
      </c>
      <c r="Y2" s="100" t="str">
        <f>Data_Provincias!HD28</f>
        <v>-</v>
      </c>
      <c r="Z2" s="100">
        <f>Data_Provincias!AV28</f>
        <v>0</v>
      </c>
      <c r="AA2" s="100" t="str">
        <f>Data_Provincias!HE28</f>
        <v>-</v>
      </c>
      <c r="AB2" s="100">
        <f>Data_Provincias!AW28</f>
        <v>0</v>
      </c>
      <c r="AC2" s="100" t="str">
        <f>Data_Provincias!HF28</f>
        <v>-</v>
      </c>
      <c r="AD2" s="100">
        <f>Data_Provincias!AX28</f>
        <v>0</v>
      </c>
      <c r="AE2" s="100" t="str">
        <f>Data_Provincias!HG28</f>
        <v>-</v>
      </c>
      <c r="AF2" s="100">
        <f>Data_Provincias!AY28</f>
        <v>0</v>
      </c>
      <c r="AG2" s="100" t="str">
        <f>Data_Provincias!HH28</f>
        <v>-</v>
      </c>
      <c r="AH2" s="100">
        <f>Data_Provincias!AZ28</f>
        <v>0</v>
      </c>
      <c r="AI2" s="100" t="str">
        <f>Data_Provincias!HI28</f>
        <v>-</v>
      </c>
      <c r="AJ2" s="100">
        <f>Data_Provincias!BA28</f>
        <v>3</v>
      </c>
      <c r="AK2" s="100" t="str">
        <f>Data_Provincias!HJ28</f>
        <v>-</v>
      </c>
      <c r="AL2" s="100">
        <f>Data_Provincias!BB28</f>
        <v>2</v>
      </c>
      <c r="AM2" s="100" t="str">
        <f>Data_Provincias!HK28</f>
        <v>-</v>
      </c>
      <c r="AN2" s="100">
        <f>Data_Provincias!BC28</f>
        <v>4</v>
      </c>
      <c r="AO2" s="100" t="str">
        <f>Data_Provincias!HL28</f>
        <v>-</v>
      </c>
      <c r="AP2" s="100" t="str">
        <f>Data_Provincias!BD28</f>
        <v>-</v>
      </c>
      <c r="AQ2" s="100" t="str">
        <f>Data_Provincias!HM28</f>
        <v>-</v>
      </c>
      <c r="AR2" s="100">
        <f>Data_Provincias!BE28</f>
        <v>1</v>
      </c>
      <c r="AS2" s="100" t="str">
        <f>Data_Provincias!HN28</f>
        <v>-</v>
      </c>
      <c r="AT2" s="100">
        <f>Data_Provincias!BF28</f>
        <v>1</v>
      </c>
      <c r="AU2" s="100" t="str">
        <f>Data_Provincias!HO28</f>
        <v>-</v>
      </c>
      <c r="AV2" s="100">
        <f>Data_Provincias!BG28</f>
        <v>0</v>
      </c>
      <c r="AW2" s="100" t="str">
        <f>Data_Provincias!HP28</f>
        <v>-</v>
      </c>
      <c r="AX2" s="100">
        <f>Data_Provincias!BH28</f>
        <v>3</v>
      </c>
      <c r="AY2" s="100" t="str">
        <f>Data_Provincias!HQ28</f>
        <v>-</v>
      </c>
      <c r="AZ2" s="100">
        <f>Data_Provincias!BI28</f>
        <v>0</v>
      </c>
      <c r="BA2" s="100" t="str">
        <f>Data_Provincias!HR28</f>
        <v>-</v>
      </c>
      <c r="BB2" s="100">
        <f>Data_Provincias!BJ28</f>
        <v>0</v>
      </c>
      <c r="BC2" s="100" t="str">
        <f>Data_Provincias!HS28</f>
        <v>-</v>
      </c>
      <c r="BD2" s="100">
        <f>Data_Provincias!BK28</f>
        <v>0</v>
      </c>
      <c r="BE2" s="100" t="str">
        <f>Data_Provincias!HT28</f>
        <v>-</v>
      </c>
      <c r="BF2" s="100">
        <f>Data_Provincias!BL28</f>
        <v>0</v>
      </c>
      <c r="BG2" s="100" t="str">
        <f>Data_Provincias!HU28</f>
        <v>-</v>
      </c>
      <c r="BH2" s="100">
        <f>Data_Provincias!BM28</f>
        <v>0</v>
      </c>
      <c r="BI2" s="100" t="str">
        <f>Data_Provincias!HV28</f>
        <v>-</v>
      </c>
      <c r="BJ2" s="100">
        <f>Data_Provincias!BN28</f>
        <v>0</v>
      </c>
      <c r="BK2" s="100" t="str">
        <f>Data_Provincias!HW28</f>
        <v>-</v>
      </c>
      <c r="BL2" s="100">
        <f>Data_Provincias!BO28</f>
        <v>2</v>
      </c>
      <c r="BM2" s="100" t="str">
        <f>Data_Provincias!HX28</f>
        <v>-</v>
      </c>
      <c r="BN2" s="100">
        <f>Data_Provincias!BP28</f>
        <v>34</v>
      </c>
      <c r="BO2" s="101" t="str">
        <f>Data_Provincias!HY28</f>
        <v>-</v>
      </c>
    </row>
    <row r="3" spans="1:67" x14ac:dyDescent="0.25">
      <c r="A3" s="98">
        <v>43908</v>
      </c>
      <c r="B3" s="100" t="str">
        <f>Data_Provincias!AJ29</f>
        <v>-</v>
      </c>
      <c r="C3" s="100" t="str">
        <f>Data_Provincias!GS29</f>
        <v>-</v>
      </c>
      <c r="D3" s="100" t="str">
        <f>Data_Provincias!AK29</f>
        <v>-</v>
      </c>
      <c r="E3" s="100" t="str">
        <f>Data_Provincias!GT29</f>
        <v>-</v>
      </c>
      <c r="F3" s="100" t="str">
        <f>Data_Provincias!AL29</f>
        <v>-</v>
      </c>
      <c r="G3" s="100" t="str">
        <f>Data_Provincias!GU29</f>
        <v>-</v>
      </c>
      <c r="H3" s="100" t="str">
        <f>Data_Provincias!AM29</f>
        <v>-</v>
      </c>
      <c r="I3" s="100" t="str">
        <f>Data_Provincias!GV29</f>
        <v>-</v>
      </c>
      <c r="J3" s="100" t="str">
        <f>Data_Provincias!AN29</f>
        <v>-</v>
      </c>
      <c r="K3" s="100" t="str">
        <f>Data_Provincias!GW29</f>
        <v>-</v>
      </c>
      <c r="L3" s="100" t="str">
        <f>Data_Provincias!AO29</f>
        <v>-</v>
      </c>
      <c r="M3" s="100" t="str">
        <f>Data_Provincias!GX29</f>
        <v>-</v>
      </c>
      <c r="N3" s="100" t="str">
        <f>Data_Provincias!AP29</f>
        <v>-</v>
      </c>
      <c r="O3" s="100" t="str">
        <f>Data_Provincias!GY29</f>
        <v>-</v>
      </c>
      <c r="P3" s="100" t="str">
        <f>Data_Provincias!AQ29</f>
        <v>-</v>
      </c>
      <c r="Q3" s="100" t="str">
        <f>Data_Provincias!GZ29</f>
        <v>-</v>
      </c>
      <c r="R3" s="100" t="str">
        <f>Data_Provincias!AR29</f>
        <v>-</v>
      </c>
      <c r="S3" s="100" t="str">
        <f>Data_Provincias!HA29</f>
        <v>-</v>
      </c>
      <c r="T3" s="100" t="str">
        <f>Data_Provincias!AS29</f>
        <v>-</v>
      </c>
      <c r="U3" s="100" t="str">
        <f>Data_Provincias!HB29</f>
        <v>-</v>
      </c>
      <c r="V3" s="100" t="str">
        <f>Data_Provincias!AT29</f>
        <v>-</v>
      </c>
      <c r="W3" s="100" t="str">
        <f>Data_Provincias!HC29</f>
        <v>-</v>
      </c>
      <c r="X3" s="100" t="str">
        <f>Data_Provincias!AU29</f>
        <v>-</v>
      </c>
      <c r="Y3" s="100" t="str">
        <f>Data_Provincias!HD29</f>
        <v>-</v>
      </c>
      <c r="Z3" s="100" t="str">
        <f>Data_Provincias!AV29</f>
        <v>-</v>
      </c>
      <c r="AA3" s="100" t="str">
        <f>Data_Provincias!HE29</f>
        <v>-</v>
      </c>
      <c r="AB3" s="100" t="str">
        <f>Data_Provincias!AW29</f>
        <v>-</v>
      </c>
      <c r="AC3" s="100" t="str">
        <f>Data_Provincias!HF29</f>
        <v>-</v>
      </c>
      <c r="AD3" s="100" t="str">
        <f>Data_Provincias!AX29</f>
        <v>-</v>
      </c>
      <c r="AE3" s="100" t="str">
        <f>Data_Provincias!HG29</f>
        <v>-</v>
      </c>
      <c r="AF3" s="100" t="str">
        <f>Data_Provincias!AY29</f>
        <v>-</v>
      </c>
      <c r="AG3" s="100" t="str">
        <f>Data_Provincias!HH29</f>
        <v>-</v>
      </c>
      <c r="AH3" s="100" t="str">
        <f>Data_Provincias!AZ29</f>
        <v>-</v>
      </c>
      <c r="AI3" s="100" t="str">
        <f>Data_Provincias!HI29</f>
        <v>-</v>
      </c>
      <c r="AJ3" s="100" t="str">
        <f>Data_Provincias!BA29</f>
        <v>-</v>
      </c>
      <c r="AK3" s="100" t="str">
        <f>Data_Provincias!HJ29</f>
        <v>-</v>
      </c>
      <c r="AL3" s="100" t="str">
        <f>Data_Provincias!BB29</f>
        <v>-</v>
      </c>
      <c r="AM3" s="100" t="str">
        <f>Data_Provincias!HK29</f>
        <v>-</v>
      </c>
      <c r="AN3" s="100" t="str">
        <f>Data_Provincias!BC29</f>
        <v>-</v>
      </c>
      <c r="AO3" s="100" t="str">
        <f>Data_Provincias!HL29</f>
        <v>-</v>
      </c>
      <c r="AP3" s="100" t="str">
        <f>Data_Provincias!BD29</f>
        <v>-</v>
      </c>
      <c r="AQ3" s="100" t="str">
        <f>Data_Provincias!HM29</f>
        <v>-</v>
      </c>
      <c r="AR3" s="100" t="str">
        <f>Data_Provincias!BE29</f>
        <v>-</v>
      </c>
      <c r="AS3" s="100" t="str">
        <f>Data_Provincias!HN29</f>
        <v>-</v>
      </c>
      <c r="AT3" s="100" t="str">
        <f>Data_Provincias!BF29</f>
        <v>-</v>
      </c>
      <c r="AU3" s="100" t="str">
        <f>Data_Provincias!HO29</f>
        <v>-</v>
      </c>
      <c r="AV3" s="100" t="str">
        <f>Data_Provincias!BG29</f>
        <v>-</v>
      </c>
      <c r="AW3" s="100" t="str">
        <f>Data_Provincias!HP29</f>
        <v>-</v>
      </c>
      <c r="AX3" s="100" t="str">
        <f>Data_Provincias!BH29</f>
        <v>-</v>
      </c>
      <c r="AY3" s="100" t="str">
        <f>Data_Provincias!HQ29</f>
        <v>-</v>
      </c>
      <c r="AZ3" s="100" t="str">
        <f>Data_Provincias!BI29</f>
        <v>-</v>
      </c>
      <c r="BA3" s="100" t="str">
        <f>Data_Provincias!HR29</f>
        <v>-</v>
      </c>
      <c r="BB3" s="100" t="str">
        <f>Data_Provincias!BJ29</f>
        <v>-</v>
      </c>
      <c r="BC3" s="100" t="str">
        <f>Data_Provincias!HS29</f>
        <v>-</v>
      </c>
      <c r="BD3" s="100" t="str">
        <f>Data_Provincias!BK29</f>
        <v>-</v>
      </c>
      <c r="BE3" s="100" t="str">
        <f>Data_Provincias!HT29</f>
        <v>-</v>
      </c>
      <c r="BF3" s="100" t="str">
        <f>Data_Provincias!BL29</f>
        <v>-</v>
      </c>
      <c r="BG3" s="100" t="str">
        <f>Data_Provincias!HU29</f>
        <v>-</v>
      </c>
      <c r="BH3" s="100" t="str">
        <f>Data_Provincias!BM29</f>
        <v>-</v>
      </c>
      <c r="BI3" s="100" t="str">
        <f>Data_Provincias!HV29</f>
        <v>-</v>
      </c>
      <c r="BJ3" s="100" t="str">
        <f>Data_Provincias!BN29</f>
        <v>-</v>
      </c>
      <c r="BK3" s="100" t="str">
        <f>Data_Provincias!HW29</f>
        <v>-</v>
      </c>
      <c r="BL3" s="100" t="str">
        <f>Data_Provincias!BO29</f>
        <v>-</v>
      </c>
      <c r="BM3" s="100" t="str">
        <f>Data_Provincias!HX29</f>
        <v>-</v>
      </c>
      <c r="BN3" s="100">
        <f>Data_Provincias!BP29</f>
        <v>34</v>
      </c>
      <c r="BO3" s="101" t="str">
        <f>Data_Provincias!HY29</f>
        <v>-</v>
      </c>
    </row>
    <row r="4" spans="1:67" x14ac:dyDescent="0.25">
      <c r="A4" s="98">
        <v>43909</v>
      </c>
      <c r="B4" s="100" t="str">
        <f>Data_Provincias!AJ30</f>
        <v>-</v>
      </c>
      <c r="C4" s="100" t="str">
        <f>Data_Provincias!GS30</f>
        <v>-</v>
      </c>
      <c r="D4" s="100" t="str">
        <f>Data_Provincias!AK30</f>
        <v>-</v>
      </c>
      <c r="E4" s="100" t="str">
        <f>Data_Provincias!GT30</f>
        <v>-</v>
      </c>
      <c r="F4" s="100" t="str">
        <f>Data_Provincias!AL30</f>
        <v>-</v>
      </c>
      <c r="G4" s="100" t="str">
        <f>Data_Provincias!GU30</f>
        <v>-</v>
      </c>
      <c r="H4" s="100" t="str">
        <f>Data_Provincias!AM30</f>
        <v>-</v>
      </c>
      <c r="I4" s="100" t="str">
        <f>Data_Provincias!GV30</f>
        <v>-</v>
      </c>
      <c r="J4" s="100" t="str">
        <f>Data_Provincias!AN30</f>
        <v>-</v>
      </c>
      <c r="K4" s="100" t="str">
        <f>Data_Provincias!GW30</f>
        <v>-</v>
      </c>
      <c r="L4" s="100" t="str">
        <f>Data_Provincias!AO30</f>
        <v>-</v>
      </c>
      <c r="M4" s="100" t="str">
        <f>Data_Provincias!GX30</f>
        <v>-</v>
      </c>
      <c r="N4" s="100" t="str">
        <f>Data_Provincias!AP30</f>
        <v>-</v>
      </c>
      <c r="O4" s="100" t="str">
        <f>Data_Provincias!GY30</f>
        <v>-</v>
      </c>
      <c r="P4" s="100" t="str">
        <f>Data_Provincias!AQ30</f>
        <v>-</v>
      </c>
      <c r="Q4" s="100" t="str">
        <f>Data_Provincias!GZ30</f>
        <v>-</v>
      </c>
      <c r="R4" s="100" t="str">
        <f>Data_Provincias!AR30</f>
        <v>-</v>
      </c>
      <c r="S4" s="100" t="str">
        <f>Data_Provincias!HA30</f>
        <v>-</v>
      </c>
      <c r="T4" s="100" t="str">
        <f>Data_Provincias!AS30</f>
        <v>-</v>
      </c>
      <c r="U4" s="100" t="str">
        <f>Data_Provincias!HB30</f>
        <v>-</v>
      </c>
      <c r="V4" s="100" t="str">
        <f>Data_Provincias!AT30</f>
        <v>-</v>
      </c>
      <c r="W4" s="100" t="str">
        <f>Data_Provincias!HC30</f>
        <v>-</v>
      </c>
      <c r="X4" s="100" t="str">
        <f>Data_Provincias!AU30</f>
        <v>-</v>
      </c>
      <c r="Y4" s="100" t="str">
        <f>Data_Provincias!HD30</f>
        <v>-</v>
      </c>
      <c r="Z4" s="100" t="str">
        <f>Data_Provincias!AV30</f>
        <v>-</v>
      </c>
      <c r="AA4" s="100" t="str">
        <f>Data_Provincias!HE30</f>
        <v>-</v>
      </c>
      <c r="AB4" s="100" t="str">
        <f>Data_Provincias!AW30</f>
        <v>-</v>
      </c>
      <c r="AC4" s="100" t="str">
        <f>Data_Provincias!HF30</f>
        <v>-</v>
      </c>
      <c r="AD4" s="100" t="str">
        <f>Data_Provincias!AX30</f>
        <v>-</v>
      </c>
      <c r="AE4" s="100" t="str">
        <f>Data_Provincias!HG30</f>
        <v>-</v>
      </c>
      <c r="AF4" s="100" t="str">
        <f>Data_Provincias!AY30</f>
        <v>-</v>
      </c>
      <c r="AG4" s="100" t="str">
        <f>Data_Provincias!HH30</f>
        <v>-</v>
      </c>
      <c r="AH4" s="100" t="str">
        <f>Data_Provincias!AZ30</f>
        <v>-</v>
      </c>
      <c r="AI4" s="100" t="str">
        <f>Data_Provincias!HI30</f>
        <v>-</v>
      </c>
      <c r="AJ4" s="100" t="str">
        <f>Data_Provincias!BA30</f>
        <v>-</v>
      </c>
      <c r="AK4" s="100" t="str">
        <f>Data_Provincias!HJ30</f>
        <v>-</v>
      </c>
      <c r="AL4" s="100" t="str">
        <f>Data_Provincias!BB30</f>
        <v>-</v>
      </c>
      <c r="AM4" s="100" t="str">
        <f>Data_Provincias!HK30</f>
        <v>-</v>
      </c>
      <c r="AN4" s="100" t="str">
        <f>Data_Provincias!BC30</f>
        <v>-</v>
      </c>
      <c r="AO4" s="100" t="str">
        <f>Data_Provincias!HL30</f>
        <v>-</v>
      </c>
      <c r="AP4" s="100" t="str">
        <f>Data_Provincias!BD30</f>
        <v>-</v>
      </c>
      <c r="AQ4" s="100" t="str">
        <f>Data_Provincias!HM30</f>
        <v>-</v>
      </c>
      <c r="AR4" s="100" t="str">
        <f>Data_Provincias!BE30</f>
        <v>-</v>
      </c>
      <c r="AS4" s="100" t="str">
        <f>Data_Provincias!HN30</f>
        <v>-</v>
      </c>
      <c r="AT4" s="100" t="str">
        <f>Data_Provincias!BF30</f>
        <v>-</v>
      </c>
      <c r="AU4" s="100" t="str">
        <f>Data_Provincias!HO30</f>
        <v>-</v>
      </c>
      <c r="AV4" s="100" t="str">
        <f>Data_Provincias!BG30</f>
        <v>-</v>
      </c>
      <c r="AW4" s="100" t="str">
        <f>Data_Provincias!HP30</f>
        <v>-</v>
      </c>
      <c r="AX4" s="100" t="str">
        <f>Data_Provincias!BH30</f>
        <v>-</v>
      </c>
      <c r="AY4" s="100" t="str">
        <f>Data_Provincias!HQ30</f>
        <v>-</v>
      </c>
      <c r="AZ4" s="100" t="str">
        <f>Data_Provincias!BI30</f>
        <v>-</v>
      </c>
      <c r="BA4" s="100" t="str">
        <f>Data_Provincias!HR30</f>
        <v>-</v>
      </c>
      <c r="BB4" s="100" t="str">
        <f>Data_Provincias!BJ30</f>
        <v>-</v>
      </c>
      <c r="BC4" s="100" t="str">
        <f>Data_Provincias!HS30</f>
        <v>-</v>
      </c>
      <c r="BD4" s="100" t="str">
        <f>Data_Provincias!BK30</f>
        <v>-</v>
      </c>
      <c r="BE4" s="100" t="str">
        <f>Data_Provincias!HT30</f>
        <v>-</v>
      </c>
      <c r="BF4" s="100" t="str">
        <f>Data_Provincias!BL30</f>
        <v>-</v>
      </c>
      <c r="BG4" s="100" t="str">
        <f>Data_Provincias!HU30</f>
        <v>-</v>
      </c>
      <c r="BH4" s="100" t="str">
        <f>Data_Provincias!BM30</f>
        <v>-</v>
      </c>
      <c r="BI4" s="100" t="str">
        <f>Data_Provincias!HV30</f>
        <v>-</v>
      </c>
      <c r="BJ4" s="100" t="str">
        <f>Data_Provincias!BN30</f>
        <v>-</v>
      </c>
      <c r="BK4" s="100" t="str">
        <f>Data_Provincias!HW30</f>
        <v>-</v>
      </c>
      <c r="BL4" s="100" t="str">
        <f>Data_Provincias!BO30</f>
        <v>-</v>
      </c>
      <c r="BM4" s="100" t="str">
        <f>Data_Provincias!HX30</f>
        <v>-</v>
      </c>
      <c r="BN4" s="100">
        <f>Data_Provincias!BP30</f>
        <v>72</v>
      </c>
      <c r="BO4" s="101" t="str">
        <f>Data_Provincias!HY30</f>
        <v>-</v>
      </c>
    </row>
    <row r="5" spans="1:67" x14ac:dyDescent="0.25">
      <c r="A5" s="98">
        <v>43910</v>
      </c>
      <c r="B5" s="100">
        <f>Data_Provincias!AJ31</f>
        <v>51</v>
      </c>
      <c r="C5" s="100">
        <f>Data_Provincias!GS31</f>
        <v>0</v>
      </c>
      <c r="D5" s="100">
        <f>Data_Provincias!AK31</f>
        <v>2</v>
      </c>
      <c r="E5" s="100">
        <f>Data_Provincias!GT31</f>
        <v>0</v>
      </c>
      <c r="F5" s="100">
        <f>Data_Provincias!AL31</f>
        <v>0</v>
      </c>
      <c r="G5" s="100">
        <f>Data_Provincias!GU31</f>
        <v>0</v>
      </c>
      <c r="H5" s="100">
        <f>Data_Provincias!AM31</f>
        <v>1</v>
      </c>
      <c r="I5" s="100">
        <f>Data_Provincias!GV31</f>
        <v>0</v>
      </c>
      <c r="J5" s="100">
        <f>Data_Provincias!AN31</f>
        <v>0</v>
      </c>
      <c r="K5" s="100">
        <f>Data_Provincias!GW31</f>
        <v>0</v>
      </c>
      <c r="L5" s="100">
        <f>Data_Provincias!AO31</f>
        <v>4</v>
      </c>
      <c r="M5" s="100">
        <f>Data_Provincias!GX31</f>
        <v>1</v>
      </c>
      <c r="N5" s="100">
        <f>Data_Provincias!AP31</f>
        <v>0</v>
      </c>
      <c r="O5" s="100">
        <f>Data_Provincias!GY31</f>
        <v>0</v>
      </c>
      <c r="P5" s="100">
        <f>Data_Provincias!AQ31</f>
        <v>0</v>
      </c>
      <c r="Q5" s="100">
        <f>Data_Provincias!GZ31</f>
        <v>0</v>
      </c>
      <c r="R5" s="100">
        <f>Data_Provincias!AR31</f>
        <v>1</v>
      </c>
      <c r="S5" s="100">
        <f>Data_Provincias!HA31</f>
        <v>0</v>
      </c>
      <c r="T5" s="100">
        <f>Data_Provincias!AS31</f>
        <v>0</v>
      </c>
      <c r="U5" s="100">
        <f>Data_Provincias!HB31</f>
        <v>0</v>
      </c>
      <c r="V5" s="100">
        <f>Data_Provincias!AT31</f>
        <v>7</v>
      </c>
      <c r="W5" s="100">
        <f>Data_Provincias!HC31</f>
        <v>0</v>
      </c>
      <c r="X5" s="100">
        <f>Data_Provincias!AU31</f>
        <v>0</v>
      </c>
      <c r="Y5" s="100">
        <f>Data_Provincias!HD31</f>
        <v>0</v>
      </c>
      <c r="Z5" s="100">
        <f>Data_Provincias!AV31</f>
        <v>4</v>
      </c>
      <c r="AA5" s="100">
        <f>Data_Provincias!HE31</f>
        <v>0</v>
      </c>
      <c r="AB5" s="100">
        <f>Data_Provincias!AW31</f>
        <v>2</v>
      </c>
      <c r="AC5" s="100">
        <f>Data_Provincias!HF31</f>
        <v>0</v>
      </c>
      <c r="AD5" s="100">
        <f>Data_Provincias!AX31</f>
        <v>0</v>
      </c>
      <c r="AE5" s="100">
        <f>Data_Provincias!HG31</f>
        <v>0</v>
      </c>
      <c r="AF5" s="100">
        <f>Data_Provincias!AY31</f>
        <v>0</v>
      </c>
      <c r="AG5" s="100">
        <f>Data_Provincias!HH31</f>
        <v>0</v>
      </c>
      <c r="AH5" s="100">
        <f>Data_Provincias!AZ31</f>
        <v>0</v>
      </c>
      <c r="AI5" s="100">
        <f>Data_Provincias!HI31</f>
        <v>0</v>
      </c>
      <c r="AJ5" s="100">
        <f>Data_Provincias!BA31</f>
        <v>3</v>
      </c>
      <c r="AK5" s="100">
        <f>Data_Provincias!HJ31</f>
        <v>0</v>
      </c>
      <c r="AL5" s="100">
        <f>Data_Provincias!BB31</f>
        <v>2</v>
      </c>
      <c r="AM5" s="100">
        <f>Data_Provincias!HK31</f>
        <v>0</v>
      </c>
      <c r="AN5" s="100">
        <f>Data_Provincias!BC31</f>
        <v>4</v>
      </c>
      <c r="AO5" s="100">
        <f>Data_Provincias!HL31</f>
        <v>0</v>
      </c>
      <c r="AP5" s="100">
        <f>Data_Provincias!BD31</f>
        <v>1</v>
      </c>
      <c r="AQ5" s="100">
        <f>Data_Provincias!HM31</f>
        <v>0</v>
      </c>
      <c r="AR5" s="100">
        <f>Data_Provincias!BE31</f>
        <v>1</v>
      </c>
      <c r="AS5" s="100">
        <f>Data_Provincias!HN31</f>
        <v>1</v>
      </c>
      <c r="AT5" s="100">
        <f>Data_Provincias!BF31</f>
        <v>4</v>
      </c>
      <c r="AU5" s="100">
        <f>Data_Provincias!HO31</f>
        <v>1</v>
      </c>
      <c r="AV5" s="100">
        <f>Data_Provincias!BG31</f>
        <v>0</v>
      </c>
      <c r="AW5" s="100">
        <f>Data_Provincias!HP31</f>
        <v>0</v>
      </c>
      <c r="AX5" s="100">
        <f>Data_Provincias!BH31</f>
        <v>12</v>
      </c>
      <c r="AY5" s="100">
        <f>Data_Provincias!HQ31</f>
        <v>0</v>
      </c>
      <c r="AZ5" s="100">
        <f>Data_Provincias!BI31</f>
        <v>0</v>
      </c>
      <c r="BA5" s="100">
        <f>Data_Provincias!HR31</f>
        <v>0</v>
      </c>
      <c r="BB5" s="100">
        <f>Data_Provincias!BJ31</f>
        <v>1</v>
      </c>
      <c r="BC5" s="100">
        <f>Data_Provincias!HS31</f>
        <v>0</v>
      </c>
      <c r="BD5" s="100">
        <f>Data_Provincias!BK31</f>
        <v>1</v>
      </c>
      <c r="BE5" s="100">
        <f>Data_Provincias!HT31</f>
        <v>0</v>
      </c>
      <c r="BF5" s="100">
        <f>Data_Provincias!BL31</f>
        <v>1</v>
      </c>
      <c r="BG5" s="100">
        <f>Data_Provincias!HU31</f>
        <v>0</v>
      </c>
      <c r="BH5" s="100">
        <f>Data_Provincias!BM31</f>
        <v>0</v>
      </c>
      <c r="BI5" s="100">
        <f>Data_Provincias!HV31</f>
        <v>0</v>
      </c>
      <c r="BJ5" s="100">
        <f>Data_Provincias!BN31</f>
        <v>0</v>
      </c>
      <c r="BK5" s="100">
        <f>Data_Provincias!HW31</f>
        <v>0</v>
      </c>
      <c r="BL5" s="100">
        <f>Data_Provincias!BO31</f>
        <v>10</v>
      </c>
      <c r="BM5" s="100">
        <f>Data_Provincias!HX31</f>
        <v>0</v>
      </c>
      <c r="BN5" s="100">
        <f>Data_Provincias!BP31</f>
        <v>112</v>
      </c>
      <c r="BO5" s="101">
        <f>Data_Provincias!HY31</f>
        <v>3</v>
      </c>
    </row>
    <row r="6" spans="1:67" x14ac:dyDescent="0.25">
      <c r="A6" s="98">
        <v>43911</v>
      </c>
      <c r="B6" s="100">
        <f>Data_Provincias!AJ32</f>
        <v>88</v>
      </c>
      <c r="C6" s="100">
        <f>Data_Provincias!GS32</f>
        <v>0</v>
      </c>
      <c r="D6" s="100">
        <f>Data_Provincias!AK32</f>
        <v>2</v>
      </c>
      <c r="E6" s="100">
        <f>Data_Provincias!GT32</f>
        <v>0</v>
      </c>
      <c r="F6" s="100">
        <f>Data_Provincias!AL32</f>
        <v>0</v>
      </c>
      <c r="G6" s="100">
        <f>Data_Provincias!GU32</f>
        <v>0</v>
      </c>
      <c r="H6" s="100">
        <f>Data_Provincias!AM32</f>
        <v>1</v>
      </c>
      <c r="I6" s="100">
        <f>Data_Provincias!GV32</f>
        <v>0</v>
      </c>
      <c r="J6" s="100">
        <f>Data_Provincias!AN32</f>
        <v>0</v>
      </c>
      <c r="K6" s="100">
        <f>Data_Provincias!GW32</f>
        <v>0</v>
      </c>
      <c r="L6" s="100">
        <f>Data_Provincias!AO32</f>
        <v>8</v>
      </c>
      <c r="M6" s="100">
        <f>Data_Provincias!GX32</f>
        <v>1</v>
      </c>
      <c r="N6" s="100">
        <f>Data_Provincias!AP32</f>
        <v>0</v>
      </c>
      <c r="O6" s="100">
        <f>Data_Provincias!GY32</f>
        <v>0</v>
      </c>
      <c r="P6" s="100">
        <f>Data_Provincias!AQ32</f>
        <v>0</v>
      </c>
      <c r="Q6" s="100">
        <f>Data_Provincias!GZ32</f>
        <v>0</v>
      </c>
      <c r="R6" s="100">
        <f>Data_Provincias!AR32</f>
        <v>1</v>
      </c>
      <c r="S6" s="100">
        <f>Data_Provincias!HA32</f>
        <v>0</v>
      </c>
      <c r="T6" s="100">
        <f>Data_Provincias!AS32</f>
        <v>0</v>
      </c>
      <c r="U6" s="100">
        <f>Data_Provincias!HB32</f>
        <v>0</v>
      </c>
      <c r="V6" s="100">
        <f>Data_Provincias!AT32</f>
        <v>7</v>
      </c>
      <c r="W6" s="100">
        <f>Data_Provincias!HC32</f>
        <v>0</v>
      </c>
      <c r="X6" s="100">
        <f>Data_Provincias!AU32</f>
        <v>3</v>
      </c>
      <c r="Y6" s="100">
        <f>Data_Provincias!HD32</f>
        <v>0</v>
      </c>
      <c r="Z6" s="100">
        <f>Data_Provincias!AV32</f>
        <v>7</v>
      </c>
      <c r="AA6" s="100">
        <f>Data_Provincias!HE32</f>
        <v>0</v>
      </c>
      <c r="AB6" s="100">
        <f>Data_Provincias!AW32</f>
        <v>2</v>
      </c>
      <c r="AC6" s="100">
        <f>Data_Provincias!HF32</f>
        <v>0</v>
      </c>
      <c r="AD6" s="100">
        <f>Data_Provincias!AX32</f>
        <v>0</v>
      </c>
      <c r="AE6" s="100">
        <f>Data_Provincias!HG32</f>
        <v>0</v>
      </c>
      <c r="AF6" s="100">
        <f>Data_Provincias!AY32</f>
        <v>0</v>
      </c>
      <c r="AG6" s="100">
        <f>Data_Provincias!HH32</f>
        <v>0</v>
      </c>
      <c r="AH6" s="100">
        <f>Data_Provincias!AZ32</f>
        <v>0</v>
      </c>
      <c r="AI6" s="100">
        <f>Data_Provincias!HI32</f>
        <v>0</v>
      </c>
      <c r="AJ6" s="100">
        <f>Data_Provincias!BA32</f>
        <v>3</v>
      </c>
      <c r="AK6" s="100">
        <f>Data_Provincias!HJ32</f>
        <v>0</v>
      </c>
      <c r="AL6" s="100">
        <f>Data_Provincias!BB32</f>
        <v>2</v>
      </c>
      <c r="AM6" s="100">
        <f>Data_Provincias!HK32</f>
        <v>0</v>
      </c>
      <c r="AN6" s="100">
        <f>Data_Provincias!BC32</f>
        <v>4</v>
      </c>
      <c r="AO6" s="100">
        <f>Data_Provincias!HL32</f>
        <v>0</v>
      </c>
      <c r="AP6" s="100">
        <f>Data_Provincias!BD32</f>
        <v>1</v>
      </c>
      <c r="AQ6" s="100">
        <f>Data_Provincias!HM32</f>
        <v>0</v>
      </c>
      <c r="AR6" s="100">
        <f>Data_Provincias!BE32</f>
        <v>2</v>
      </c>
      <c r="AS6" s="100">
        <f>Data_Provincias!HN32</f>
        <v>1</v>
      </c>
      <c r="AT6" s="100">
        <f>Data_Provincias!BF32</f>
        <v>6</v>
      </c>
      <c r="AU6" s="100">
        <f>Data_Provincias!HO32</f>
        <v>1</v>
      </c>
      <c r="AV6" s="100">
        <f>Data_Provincias!BG32</f>
        <v>1</v>
      </c>
      <c r="AW6" s="100">
        <f>Data_Provincias!HP32</f>
        <v>0</v>
      </c>
      <c r="AX6" s="100">
        <f>Data_Provincias!BH32</f>
        <v>29</v>
      </c>
      <c r="AY6" s="100">
        <f>Data_Provincias!HQ32</f>
        <v>0</v>
      </c>
      <c r="AZ6" s="100">
        <f>Data_Provincias!BI32</f>
        <v>0</v>
      </c>
      <c r="BA6" s="100">
        <f>Data_Provincias!HR32</f>
        <v>0</v>
      </c>
      <c r="BB6" s="100">
        <f>Data_Provincias!BJ32</f>
        <v>1</v>
      </c>
      <c r="BC6" s="100">
        <f>Data_Provincias!HS32</f>
        <v>0</v>
      </c>
      <c r="BD6" s="100">
        <f>Data_Provincias!BK32</f>
        <v>2</v>
      </c>
      <c r="BE6" s="100">
        <f>Data_Provincias!HT32</f>
        <v>0</v>
      </c>
      <c r="BF6" s="100">
        <f>Data_Provincias!BL32</f>
        <v>1</v>
      </c>
      <c r="BG6" s="100">
        <f>Data_Provincias!HU32</f>
        <v>0</v>
      </c>
      <c r="BH6" s="100">
        <f>Data_Provincias!BM32</f>
        <v>0</v>
      </c>
      <c r="BI6" s="100">
        <f>Data_Provincias!HV32</f>
        <v>0</v>
      </c>
      <c r="BJ6" s="100">
        <f>Data_Provincias!BN32</f>
        <v>0</v>
      </c>
      <c r="BK6" s="100">
        <f>Data_Provincias!HW32</f>
        <v>0</v>
      </c>
      <c r="BL6" s="100">
        <f>Data_Provincias!BO32</f>
        <v>31</v>
      </c>
      <c r="BM6" s="100">
        <f>Data_Provincias!HX32</f>
        <v>0</v>
      </c>
      <c r="BN6" s="100">
        <f>Data_Provincias!BP32</f>
        <v>202</v>
      </c>
      <c r="BO6" s="101">
        <f>Data_Provincias!HY32</f>
        <v>3</v>
      </c>
    </row>
    <row r="7" spans="1:67" x14ac:dyDescent="0.25">
      <c r="A7" s="98">
        <v>43912</v>
      </c>
      <c r="B7" s="100">
        <f>Data_Provincias!AJ33</f>
        <v>108</v>
      </c>
      <c r="C7" s="100">
        <f>Data_Provincias!GS33</f>
        <v>0</v>
      </c>
      <c r="D7" s="100">
        <f>Data_Provincias!AK33</f>
        <v>2</v>
      </c>
      <c r="E7" s="100">
        <f>Data_Provincias!GT33</f>
        <v>0</v>
      </c>
      <c r="F7" s="100">
        <f>Data_Provincias!AL33</f>
        <v>0</v>
      </c>
      <c r="G7" s="100">
        <f>Data_Provincias!GU33</f>
        <v>0</v>
      </c>
      <c r="H7" s="100">
        <f>Data_Provincias!AM33</f>
        <v>1</v>
      </c>
      <c r="I7" s="100">
        <f>Data_Provincias!GV33</f>
        <v>0</v>
      </c>
      <c r="J7" s="100">
        <f>Data_Provincias!AN33</f>
        <v>0</v>
      </c>
      <c r="K7" s="100">
        <f>Data_Provincias!GW33</f>
        <v>0</v>
      </c>
      <c r="L7" s="100">
        <f>Data_Provincias!AO33</f>
        <v>17</v>
      </c>
      <c r="M7" s="100">
        <f>Data_Provincias!GX33</f>
        <v>1</v>
      </c>
      <c r="N7" s="100">
        <f>Data_Provincias!AP33</f>
        <v>0</v>
      </c>
      <c r="O7" s="100">
        <f>Data_Provincias!GY33</f>
        <v>0</v>
      </c>
      <c r="P7" s="100">
        <f>Data_Provincias!AQ33</f>
        <v>0</v>
      </c>
      <c r="Q7" s="100">
        <f>Data_Provincias!GZ33</f>
        <v>0</v>
      </c>
      <c r="R7" s="100">
        <f>Data_Provincias!AR33</f>
        <v>1</v>
      </c>
      <c r="S7" s="100">
        <f>Data_Provincias!HA33</f>
        <v>0</v>
      </c>
      <c r="T7" s="100">
        <f>Data_Provincias!AS33</f>
        <v>0</v>
      </c>
      <c r="U7" s="100">
        <f>Data_Provincias!HB33</f>
        <v>0</v>
      </c>
      <c r="V7" s="100">
        <f>Data_Provincias!AT33</f>
        <v>7</v>
      </c>
      <c r="W7" s="100">
        <f>Data_Provincias!HC33</f>
        <v>0</v>
      </c>
      <c r="X7" s="100">
        <f>Data_Provincias!AU33</f>
        <v>6</v>
      </c>
      <c r="Y7" s="100">
        <f>Data_Provincias!HD33</f>
        <v>0</v>
      </c>
      <c r="Z7" s="100">
        <f>Data_Provincias!AV33</f>
        <v>7</v>
      </c>
      <c r="AA7" s="100">
        <f>Data_Provincias!HE33</f>
        <v>0</v>
      </c>
      <c r="AB7" s="100">
        <f>Data_Provincias!AW33</f>
        <v>2</v>
      </c>
      <c r="AC7" s="100">
        <f>Data_Provincias!HF33</f>
        <v>0</v>
      </c>
      <c r="AD7" s="100">
        <f>Data_Provincias!AX33</f>
        <v>0</v>
      </c>
      <c r="AE7" s="100">
        <f>Data_Provincias!HG33</f>
        <v>0</v>
      </c>
      <c r="AF7" s="100">
        <f>Data_Provincias!AY33</f>
        <v>0</v>
      </c>
      <c r="AG7" s="100">
        <f>Data_Provincias!HH33</f>
        <v>0</v>
      </c>
      <c r="AH7" s="100">
        <f>Data_Provincias!AZ33</f>
        <v>0</v>
      </c>
      <c r="AI7" s="100">
        <f>Data_Provincias!HI33</f>
        <v>0</v>
      </c>
      <c r="AJ7" s="100">
        <f>Data_Provincias!BA33</f>
        <v>3</v>
      </c>
      <c r="AK7" s="100">
        <f>Data_Provincias!HJ33</f>
        <v>0</v>
      </c>
      <c r="AL7" s="100">
        <f>Data_Provincias!BB33</f>
        <v>3</v>
      </c>
      <c r="AM7" s="100">
        <f>Data_Provincias!HK33</f>
        <v>0</v>
      </c>
      <c r="AN7" s="100">
        <f>Data_Provincias!BC33</f>
        <v>4</v>
      </c>
      <c r="AO7" s="100">
        <f>Data_Provincias!HL33</f>
        <v>0</v>
      </c>
      <c r="AP7" s="100">
        <f>Data_Provincias!BD33</f>
        <v>1</v>
      </c>
      <c r="AQ7" s="100">
        <f>Data_Provincias!HM33</f>
        <v>0</v>
      </c>
      <c r="AR7" s="100">
        <f>Data_Provincias!BE33</f>
        <v>2</v>
      </c>
      <c r="AS7" s="100">
        <f>Data_Provincias!HN33</f>
        <v>1</v>
      </c>
      <c r="AT7" s="100">
        <f>Data_Provincias!BF33</f>
        <v>7</v>
      </c>
      <c r="AU7" s="100">
        <f>Data_Provincias!HO33</f>
        <v>1</v>
      </c>
      <c r="AV7" s="100">
        <f>Data_Provincias!BG33</f>
        <v>1</v>
      </c>
      <c r="AW7" s="100">
        <f>Data_Provincias!HP33</f>
        <v>0</v>
      </c>
      <c r="AX7" s="100">
        <f>Data_Provincias!BH33</f>
        <v>30</v>
      </c>
      <c r="AY7" s="100">
        <f>Data_Provincias!HQ33</f>
        <v>0</v>
      </c>
      <c r="AZ7" s="100">
        <f>Data_Provincias!BI33</f>
        <v>0</v>
      </c>
      <c r="BA7" s="100">
        <f>Data_Provincias!HR33</f>
        <v>0</v>
      </c>
      <c r="BB7" s="100">
        <f>Data_Provincias!BJ33</f>
        <v>1</v>
      </c>
      <c r="BC7" s="100">
        <f>Data_Provincias!HS33</f>
        <v>0</v>
      </c>
      <c r="BD7" s="100">
        <f>Data_Provincias!BK33</f>
        <v>3</v>
      </c>
      <c r="BE7" s="100">
        <f>Data_Provincias!HT33</f>
        <v>0</v>
      </c>
      <c r="BF7" s="100">
        <f>Data_Provincias!BL33</f>
        <v>0</v>
      </c>
      <c r="BG7" s="100">
        <f>Data_Provincias!HU33</f>
        <v>0</v>
      </c>
      <c r="BH7" s="100">
        <f>Data_Provincias!BM33</f>
        <v>0</v>
      </c>
      <c r="BI7" s="100">
        <f>Data_Provincias!HV33</f>
        <v>0</v>
      </c>
      <c r="BJ7" s="100">
        <f>Data_Provincias!BN33</f>
        <v>0</v>
      </c>
      <c r="BK7" s="100">
        <f>Data_Provincias!HW33</f>
        <v>0</v>
      </c>
      <c r="BL7" s="100">
        <f>Data_Provincias!BO33</f>
        <v>39</v>
      </c>
      <c r="BM7" s="100">
        <f>Data_Provincias!HX33</f>
        <v>0</v>
      </c>
      <c r="BN7" s="100">
        <f>Data_Provincias!BP33</f>
        <v>245</v>
      </c>
      <c r="BO7" s="101">
        <f>Data_Provincias!HY33</f>
        <v>3</v>
      </c>
    </row>
    <row r="8" spans="1:67" x14ac:dyDescent="0.25">
      <c r="A8" s="98">
        <v>43913</v>
      </c>
      <c r="B8" s="100">
        <f>Data_Provincias!AJ34</f>
        <v>137</v>
      </c>
      <c r="C8" s="100">
        <f>Data_Provincias!GS34</f>
        <v>0</v>
      </c>
      <c r="D8" s="100">
        <f>Data_Provincias!AK34</f>
        <v>1</v>
      </c>
      <c r="E8" s="100">
        <f>Data_Provincias!GT34</f>
        <v>0</v>
      </c>
      <c r="F8" s="100">
        <f>Data_Provincias!AL34</f>
        <v>0</v>
      </c>
      <c r="G8" s="100">
        <f>Data_Provincias!GU34</f>
        <v>0</v>
      </c>
      <c r="H8" s="100">
        <f>Data_Provincias!AM34</f>
        <v>1</v>
      </c>
      <c r="I8" s="100">
        <f>Data_Provincias!GV34</f>
        <v>0</v>
      </c>
      <c r="J8" s="100">
        <f>Data_Provincias!AN34</f>
        <v>0</v>
      </c>
      <c r="K8" s="100">
        <f>Data_Provincias!GW34</f>
        <v>0</v>
      </c>
      <c r="L8" s="100">
        <f>Data_Provincias!AO34</f>
        <v>29</v>
      </c>
      <c r="M8" s="100">
        <f>Data_Provincias!GX34</f>
        <v>4</v>
      </c>
      <c r="N8" s="100">
        <f>Data_Provincias!AP34</f>
        <v>0</v>
      </c>
      <c r="O8" s="100">
        <f>Data_Provincias!GY34</f>
        <v>0</v>
      </c>
      <c r="P8" s="100">
        <f>Data_Provincias!AQ34</f>
        <v>0</v>
      </c>
      <c r="Q8" s="100">
        <f>Data_Provincias!GZ34</f>
        <v>0</v>
      </c>
      <c r="R8" s="100">
        <f>Data_Provincias!AR34</f>
        <v>2</v>
      </c>
      <c r="S8" s="100">
        <f>Data_Provincias!HA34</f>
        <v>0</v>
      </c>
      <c r="T8" s="100">
        <f>Data_Provincias!AS34</f>
        <v>0</v>
      </c>
      <c r="U8" s="100">
        <f>Data_Provincias!HB34</f>
        <v>0</v>
      </c>
      <c r="V8" s="100">
        <f>Data_Provincias!AT34</f>
        <v>11</v>
      </c>
      <c r="W8" s="100">
        <f>Data_Provincias!HC34</f>
        <v>0</v>
      </c>
      <c r="X8" s="100">
        <f>Data_Provincias!AU34</f>
        <v>5</v>
      </c>
      <c r="Y8" s="100">
        <f>Data_Provincias!HD34</f>
        <v>0</v>
      </c>
      <c r="Z8" s="100">
        <f>Data_Provincias!AV34</f>
        <v>8</v>
      </c>
      <c r="AA8" s="100">
        <f>Data_Provincias!HE34</f>
        <v>0</v>
      </c>
      <c r="AB8" s="100">
        <f>Data_Provincias!AW34</f>
        <v>3</v>
      </c>
      <c r="AC8" s="100">
        <f>Data_Provincias!HF34</f>
        <v>0</v>
      </c>
      <c r="AD8" s="100">
        <f>Data_Provincias!AX34</f>
        <v>0</v>
      </c>
      <c r="AE8" s="100">
        <f>Data_Provincias!HG34</f>
        <v>0</v>
      </c>
      <c r="AF8" s="100">
        <f>Data_Provincias!AY34</f>
        <v>0</v>
      </c>
      <c r="AG8" s="100">
        <f>Data_Provincias!HH34</f>
        <v>0</v>
      </c>
      <c r="AH8" s="100">
        <f>Data_Provincias!AZ34</f>
        <v>0</v>
      </c>
      <c r="AI8" s="100">
        <f>Data_Provincias!HI34</f>
        <v>0</v>
      </c>
      <c r="AJ8" s="100">
        <f>Data_Provincias!BA34</f>
        <v>5</v>
      </c>
      <c r="AK8" s="100">
        <f>Data_Provincias!HJ34</f>
        <v>0</v>
      </c>
      <c r="AL8" s="100">
        <f>Data_Provincias!BB34</f>
        <v>3</v>
      </c>
      <c r="AM8" s="100">
        <f>Data_Provincias!HK34</f>
        <v>0</v>
      </c>
      <c r="AN8" s="100">
        <f>Data_Provincias!BC34</f>
        <v>5</v>
      </c>
      <c r="AO8" s="100">
        <f>Data_Provincias!HL34</f>
        <v>0</v>
      </c>
      <c r="AP8" s="100">
        <f>Data_Provincias!BD34</f>
        <v>1</v>
      </c>
      <c r="AQ8" s="100">
        <f>Data_Provincias!HM34</f>
        <v>0</v>
      </c>
      <c r="AR8" s="100">
        <f>Data_Provincias!BE34</f>
        <v>2</v>
      </c>
      <c r="AS8" s="100">
        <f>Data_Provincias!HN34</f>
        <v>1</v>
      </c>
      <c r="AT8" s="100">
        <f>Data_Provincias!BF34</f>
        <v>10</v>
      </c>
      <c r="AU8" s="100">
        <f>Data_Provincias!HO34</f>
        <v>1</v>
      </c>
      <c r="AV8" s="100">
        <f>Data_Provincias!BG34</f>
        <v>1</v>
      </c>
      <c r="AW8" s="100">
        <f>Data_Provincias!HP34</f>
        <v>0</v>
      </c>
      <c r="AX8" s="100">
        <f>Data_Provincias!BH34</f>
        <v>44</v>
      </c>
      <c r="AY8" s="100">
        <f>Data_Provincias!HQ34</f>
        <v>0</v>
      </c>
      <c r="AZ8" s="100">
        <f>Data_Provincias!BI34</f>
        <v>0</v>
      </c>
      <c r="BA8" s="100">
        <f>Data_Provincias!HR34</f>
        <v>0</v>
      </c>
      <c r="BB8" s="100">
        <f>Data_Provincias!BJ34</f>
        <v>1</v>
      </c>
      <c r="BC8" s="100">
        <f>Data_Provincias!HS34</f>
        <v>0</v>
      </c>
      <c r="BD8" s="100">
        <f>Data_Provincias!BK34</f>
        <v>3</v>
      </c>
      <c r="BE8" s="100">
        <f>Data_Provincias!HT34</f>
        <v>0</v>
      </c>
      <c r="BF8" s="100">
        <f>Data_Provincias!BL34</f>
        <v>0</v>
      </c>
      <c r="BG8" s="100">
        <f>Data_Provincias!HU34</f>
        <v>0</v>
      </c>
      <c r="BH8" s="100">
        <f>Data_Provincias!BM34</f>
        <v>0</v>
      </c>
      <c r="BI8" s="100">
        <f>Data_Provincias!HV34</f>
        <v>0</v>
      </c>
      <c r="BJ8" s="100">
        <f>Data_Provincias!BN34</f>
        <v>0</v>
      </c>
      <c r="BK8" s="100">
        <f>Data_Provincias!HW34</f>
        <v>0</v>
      </c>
      <c r="BL8" s="100">
        <f>Data_Provincias!BO34</f>
        <v>40</v>
      </c>
      <c r="BM8" s="100">
        <f>Data_Provincias!HX34</f>
        <v>0</v>
      </c>
      <c r="BN8" s="100">
        <f>Data_Provincias!BP34</f>
        <v>312</v>
      </c>
      <c r="BO8" s="101">
        <f>Data_Provincias!HY34</f>
        <v>6</v>
      </c>
    </row>
    <row r="9" spans="1:67" x14ac:dyDescent="0.25">
      <c r="A9" s="98">
        <v>43914</v>
      </c>
      <c r="B9" s="100">
        <f>Data_Provincias!AJ35</f>
        <v>178</v>
      </c>
      <c r="C9" s="100">
        <f>Data_Provincias!GS35</f>
        <v>1</v>
      </c>
      <c r="D9" s="100">
        <f>Data_Provincias!AK35</f>
        <v>1</v>
      </c>
      <c r="E9" s="100">
        <f>Data_Provincias!GT35</f>
        <v>0</v>
      </c>
      <c r="F9" s="100">
        <f>Data_Provincias!AL35</f>
        <v>0</v>
      </c>
      <c r="G9" s="100">
        <f>Data_Provincias!GU35</f>
        <v>0</v>
      </c>
      <c r="H9" s="100">
        <f>Data_Provincias!AM35</f>
        <v>2</v>
      </c>
      <c r="I9" s="100">
        <f>Data_Provincias!GV35</f>
        <v>0</v>
      </c>
      <c r="J9" s="100">
        <f>Data_Provincias!AN35</f>
        <v>0</v>
      </c>
      <c r="K9" s="100">
        <f>Data_Provincias!GW35</f>
        <v>0</v>
      </c>
      <c r="L9" s="100">
        <f>Data_Provincias!AO35</f>
        <v>29</v>
      </c>
      <c r="M9" s="100">
        <f>Data_Provincias!GX35</f>
        <v>4</v>
      </c>
      <c r="N9" s="100">
        <f>Data_Provincias!AP35</f>
        <v>0</v>
      </c>
      <c r="O9" s="100">
        <f>Data_Provincias!GY35</f>
        <v>0</v>
      </c>
      <c r="P9" s="100">
        <f>Data_Provincias!AQ35</f>
        <v>0</v>
      </c>
      <c r="Q9" s="100">
        <f>Data_Provincias!GZ35</f>
        <v>0</v>
      </c>
      <c r="R9" s="100">
        <f>Data_Provincias!AR35</f>
        <v>5</v>
      </c>
      <c r="S9" s="100">
        <f>Data_Provincias!HA35</f>
        <v>0</v>
      </c>
      <c r="T9" s="100">
        <f>Data_Provincias!AS35</f>
        <v>1</v>
      </c>
      <c r="U9" s="100">
        <f>Data_Provincias!HB35</f>
        <v>0</v>
      </c>
      <c r="V9" s="100">
        <f>Data_Provincias!AT35</f>
        <v>12</v>
      </c>
      <c r="W9" s="100">
        <f>Data_Provincias!HC35</f>
        <v>0</v>
      </c>
      <c r="X9" s="100">
        <f>Data_Provincias!AU35</f>
        <v>5</v>
      </c>
      <c r="Y9" s="100">
        <f>Data_Provincias!HD35</f>
        <v>0</v>
      </c>
      <c r="Z9" s="100">
        <f>Data_Provincias!AV35</f>
        <v>8</v>
      </c>
      <c r="AA9" s="100">
        <f>Data_Provincias!HE35</f>
        <v>0</v>
      </c>
      <c r="AB9" s="100">
        <f>Data_Provincias!AW35</f>
        <v>3</v>
      </c>
      <c r="AC9" s="100">
        <f>Data_Provincias!HF35</f>
        <v>0</v>
      </c>
      <c r="AD9" s="100">
        <f>Data_Provincias!AX35</f>
        <v>0</v>
      </c>
      <c r="AE9" s="100">
        <f>Data_Provincias!HG35</f>
        <v>0</v>
      </c>
      <c r="AF9" s="100">
        <f>Data_Provincias!AY35</f>
        <v>0</v>
      </c>
      <c r="AG9" s="100">
        <f>Data_Provincias!HH35</f>
        <v>0</v>
      </c>
      <c r="AH9" s="100">
        <f>Data_Provincias!AZ35</f>
        <v>0</v>
      </c>
      <c r="AI9" s="100">
        <f>Data_Provincias!HI35</f>
        <v>0</v>
      </c>
      <c r="AJ9" s="100">
        <f>Data_Provincias!BA35</f>
        <v>5</v>
      </c>
      <c r="AK9" s="100">
        <f>Data_Provincias!HJ35</f>
        <v>0</v>
      </c>
      <c r="AL9" s="100">
        <f>Data_Provincias!BB35</f>
        <v>3</v>
      </c>
      <c r="AM9" s="100">
        <f>Data_Provincias!HK35</f>
        <v>0</v>
      </c>
      <c r="AN9" s="100">
        <f>Data_Provincias!BC35</f>
        <v>7</v>
      </c>
      <c r="AO9" s="100">
        <f>Data_Provincias!HL35</f>
        <v>1</v>
      </c>
      <c r="AP9" s="100">
        <f>Data_Provincias!BD35</f>
        <v>4</v>
      </c>
      <c r="AQ9" s="100">
        <f>Data_Provincias!HM35</f>
        <v>0</v>
      </c>
      <c r="AR9" s="100">
        <f>Data_Provincias!BE35</f>
        <v>2</v>
      </c>
      <c r="AS9" s="100">
        <f>Data_Provincias!HN35</f>
        <v>1</v>
      </c>
      <c r="AT9" s="100">
        <f>Data_Provincias!BF35</f>
        <v>10</v>
      </c>
      <c r="AU9" s="100">
        <f>Data_Provincias!HO35</f>
        <v>1</v>
      </c>
      <c r="AV9" s="100">
        <f>Data_Provincias!BG35</f>
        <v>6</v>
      </c>
      <c r="AW9" s="100">
        <f>Data_Provincias!HP35</f>
        <v>0</v>
      </c>
      <c r="AX9" s="100">
        <f>Data_Provincias!BH35</f>
        <v>53</v>
      </c>
      <c r="AY9" s="100">
        <f>Data_Provincias!HQ35</f>
        <v>2</v>
      </c>
      <c r="AZ9" s="100">
        <f>Data_Provincias!BI35</f>
        <v>0</v>
      </c>
      <c r="BA9" s="100">
        <f>Data_Provincias!HR35</f>
        <v>0</v>
      </c>
      <c r="BB9" s="100">
        <f>Data_Provincias!BJ35</f>
        <v>1</v>
      </c>
      <c r="BC9" s="100">
        <f>Data_Provincias!HS35</f>
        <v>0</v>
      </c>
      <c r="BD9" s="100">
        <f>Data_Provincias!BK35</f>
        <v>3</v>
      </c>
      <c r="BE9" s="100">
        <f>Data_Provincias!HT35</f>
        <v>0</v>
      </c>
      <c r="BF9" s="100">
        <f>Data_Provincias!BL35</f>
        <v>0</v>
      </c>
      <c r="BG9" s="100">
        <f>Data_Provincias!HU35</f>
        <v>0</v>
      </c>
      <c r="BH9" s="100">
        <f>Data_Provincias!BM35</f>
        <v>2</v>
      </c>
      <c r="BI9" s="100">
        <f>Data_Provincias!HV35</f>
        <v>0</v>
      </c>
      <c r="BJ9" s="100">
        <f>Data_Provincias!BN35</f>
        <v>0</v>
      </c>
      <c r="BK9" s="100">
        <f>Data_Provincias!HW35</f>
        <v>0</v>
      </c>
      <c r="BL9" s="100">
        <f>Data_Provincias!BO35</f>
        <v>52</v>
      </c>
      <c r="BM9" s="100">
        <f>Data_Provincias!HX35</f>
        <v>0</v>
      </c>
      <c r="BN9" s="100">
        <f>Data_Provincias!BP35</f>
        <v>392</v>
      </c>
      <c r="BO9" s="101">
        <f>Data_Provincias!HY35</f>
        <v>10</v>
      </c>
    </row>
    <row r="10" spans="1:67" x14ac:dyDescent="0.25">
      <c r="A10" s="98">
        <v>43915</v>
      </c>
      <c r="B10" s="100">
        <f>Data_Provincias!AJ36</f>
        <v>235</v>
      </c>
      <c r="C10" s="100">
        <f>Data_Provincias!GS36</f>
        <v>1</v>
      </c>
      <c r="D10" s="100">
        <f>Data_Provincias!AK36</f>
        <v>4</v>
      </c>
      <c r="E10" s="100">
        <f>Data_Provincias!GT36</f>
        <v>0</v>
      </c>
      <c r="F10" s="100">
        <f>Data_Provincias!AL36</f>
        <v>0</v>
      </c>
      <c r="G10" s="100">
        <f>Data_Provincias!GU36</f>
        <v>0</v>
      </c>
      <c r="H10" s="100">
        <f>Data_Provincias!AM36</f>
        <v>2</v>
      </c>
      <c r="I10" s="100">
        <f>Data_Provincias!GV36</f>
        <v>0</v>
      </c>
      <c r="J10" s="100">
        <f>Data_Provincias!AN36</f>
        <v>0</v>
      </c>
      <c r="K10" s="100">
        <f>Data_Provincias!GW36</f>
        <v>0</v>
      </c>
      <c r="L10" s="100">
        <f>Data_Provincias!AO36</f>
        <v>43</v>
      </c>
      <c r="M10" s="100">
        <f>Data_Provincias!GX36</f>
        <v>4</v>
      </c>
      <c r="N10" s="100">
        <f>Data_Provincias!AP36</f>
        <v>0</v>
      </c>
      <c r="O10" s="100">
        <f>Data_Provincias!GY36</f>
        <v>0</v>
      </c>
      <c r="P10" s="100">
        <f>Data_Provincias!AQ36</f>
        <v>0</v>
      </c>
      <c r="Q10" s="100">
        <f>Data_Provincias!GZ36</f>
        <v>0</v>
      </c>
      <c r="R10" s="100">
        <f>Data_Provincias!AR36</f>
        <v>10</v>
      </c>
      <c r="S10" s="100">
        <f>Data_Provincias!HA36</f>
        <v>0</v>
      </c>
      <c r="T10" s="100">
        <f>Data_Provincias!AS36</f>
        <v>1</v>
      </c>
      <c r="U10" s="100">
        <f>Data_Provincias!HB36</f>
        <v>0</v>
      </c>
      <c r="V10" s="100">
        <f>Data_Provincias!AT36</f>
        <v>11</v>
      </c>
      <c r="W10" s="100">
        <f>Data_Provincias!HC36</f>
        <v>0</v>
      </c>
      <c r="X10" s="100">
        <f>Data_Provincias!AU36</f>
        <v>6</v>
      </c>
      <c r="Y10" s="100">
        <f>Data_Provincias!HD36</f>
        <v>0</v>
      </c>
      <c r="Z10" s="100">
        <f>Data_Provincias!AV36</f>
        <v>11</v>
      </c>
      <c r="AA10" s="100">
        <f>Data_Provincias!HE36</f>
        <v>0</v>
      </c>
      <c r="AB10" s="100">
        <f>Data_Provincias!AW36</f>
        <v>4</v>
      </c>
      <c r="AC10" s="100">
        <f>Data_Provincias!HF36</f>
        <v>0</v>
      </c>
      <c r="AD10" s="100">
        <f>Data_Provincias!AX36</f>
        <v>0</v>
      </c>
      <c r="AE10" s="100">
        <f>Data_Provincias!HG36</f>
        <v>0</v>
      </c>
      <c r="AF10" s="100">
        <f>Data_Provincias!AY36</f>
        <v>0</v>
      </c>
      <c r="AG10" s="100">
        <f>Data_Provincias!HH36</f>
        <v>0</v>
      </c>
      <c r="AH10" s="100">
        <f>Data_Provincias!AZ36</f>
        <v>0</v>
      </c>
      <c r="AI10" s="100">
        <f>Data_Provincias!HI36</f>
        <v>0</v>
      </c>
      <c r="AJ10" s="100">
        <f>Data_Provincias!BA36</f>
        <v>7</v>
      </c>
      <c r="AK10" s="100">
        <f>Data_Provincias!HJ36</f>
        <v>0</v>
      </c>
      <c r="AL10" s="100">
        <f>Data_Provincias!BB36</f>
        <v>3</v>
      </c>
      <c r="AM10" s="100">
        <f>Data_Provincias!HK36</f>
        <v>0</v>
      </c>
      <c r="AN10" s="100">
        <f>Data_Provincias!BC36</f>
        <v>7</v>
      </c>
      <c r="AO10" s="100">
        <f>Data_Provincias!HL36</f>
        <v>1</v>
      </c>
      <c r="AP10" s="100">
        <f>Data_Provincias!BD36</f>
        <v>5</v>
      </c>
      <c r="AQ10" s="100">
        <f>Data_Provincias!HM36</f>
        <v>0</v>
      </c>
      <c r="AR10" s="100">
        <f>Data_Provincias!BE36</f>
        <v>2</v>
      </c>
      <c r="AS10" s="100">
        <f>Data_Provincias!HN36</f>
        <v>1</v>
      </c>
      <c r="AT10" s="100">
        <f>Data_Provincias!BF36</f>
        <v>12</v>
      </c>
      <c r="AU10" s="100">
        <f>Data_Provincias!HO36</f>
        <v>1</v>
      </c>
      <c r="AV10" s="100">
        <f>Data_Provincias!BG36</f>
        <v>6</v>
      </c>
      <c r="AW10" s="100">
        <f>Data_Provincias!HP36</f>
        <v>0</v>
      </c>
      <c r="AX10" s="100">
        <f>Data_Provincias!BH36</f>
        <v>57</v>
      </c>
      <c r="AY10" s="100">
        <f>Data_Provincias!HQ36</f>
        <v>2</v>
      </c>
      <c r="AZ10" s="100">
        <f>Data_Provincias!BI36</f>
        <v>0</v>
      </c>
      <c r="BA10" s="100">
        <f>Data_Provincias!HR36</f>
        <v>0</v>
      </c>
      <c r="BB10" s="100">
        <f>Data_Provincias!BJ36</f>
        <v>2</v>
      </c>
      <c r="BC10" s="100">
        <f>Data_Provincias!HS36</f>
        <v>0</v>
      </c>
      <c r="BD10" s="100">
        <f>Data_Provincias!BK36</f>
        <v>3</v>
      </c>
      <c r="BE10" s="100">
        <f>Data_Provincias!HT36</f>
        <v>0</v>
      </c>
      <c r="BF10" s="100">
        <f>Data_Provincias!BL36</f>
        <v>0</v>
      </c>
      <c r="BG10" s="100">
        <f>Data_Provincias!HU36</f>
        <v>0</v>
      </c>
      <c r="BH10" s="100">
        <f>Data_Provincias!BM36</f>
        <v>2</v>
      </c>
      <c r="BI10" s="100">
        <f>Data_Provincias!HV36</f>
        <v>0</v>
      </c>
      <c r="BJ10" s="100">
        <f>Data_Provincias!BN36</f>
        <v>0</v>
      </c>
      <c r="BK10" s="100">
        <f>Data_Provincias!HW36</f>
        <v>0</v>
      </c>
      <c r="BL10" s="100">
        <f>Data_Provincias!BO36</f>
        <v>55</v>
      </c>
      <c r="BM10" s="100">
        <f>Data_Provincias!HX36</f>
        <v>0</v>
      </c>
      <c r="BN10" s="100">
        <f>Data_Provincias!BP36</f>
        <v>488</v>
      </c>
      <c r="BO10" s="101">
        <f>Data_Provincias!HY36</f>
        <v>10</v>
      </c>
    </row>
    <row r="11" spans="1:67" x14ac:dyDescent="0.25">
      <c r="A11" s="98">
        <v>43916</v>
      </c>
      <c r="B11" s="100">
        <f>Data_Provincias!AJ37</f>
        <v>273</v>
      </c>
      <c r="C11" s="100">
        <f>Data_Provincias!GS37</f>
        <v>2</v>
      </c>
      <c r="D11" s="100">
        <f>Data_Provincias!AK37</f>
        <v>4</v>
      </c>
      <c r="E11" s="100">
        <f>Data_Provincias!GT37</f>
        <v>0</v>
      </c>
      <c r="F11" s="100">
        <f>Data_Provincias!AL37</f>
        <v>0</v>
      </c>
      <c r="G11" s="100">
        <f>Data_Provincias!GU37</f>
        <v>0</v>
      </c>
      <c r="H11" s="100">
        <f>Data_Provincias!AM37</f>
        <v>4</v>
      </c>
      <c r="I11" s="100">
        <f>Data_Provincias!GV37</f>
        <v>0</v>
      </c>
      <c r="J11" s="100">
        <f>Data_Provincias!AN37</f>
        <v>0</v>
      </c>
      <c r="K11" s="100">
        <f>Data_Provincias!GW37</f>
        <v>0</v>
      </c>
      <c r="L11" s="100">
        <f>Data_Provincias!AO37</f>
        <v>59</v>
      </c>
      <c r="M11" s="100">
        <f>Data_Provincias!GX37</f>
        <v>12</v>
      </c>
      <c r="N11" s="100">
        <f>Data_Provincias!AP37</f>
        <v>0</v>
      </c>
      <c r="O11" s="100">
        <f>Data_Provincias!GY37</f>
        <v>0</v>
      </c>
      <c r="P11" s="100">
        <f>Data_Provincias!AQ37</f>
        <v>0</v>
      </c>
      <c r="Q11" s="100">
        <f>Data_Provincias!GZ37</f>
        <v>0</v>
      </c>
      <c r="R11" s="100">
        <f>Data_Provincias!AR37</f>
        <v>10</v>
      </c>
      <c r="S11" s="100">
        <f>Data_Provincias!HA37</f>
        <v>0</v>
      </c>
      <c r="T11" s="100">
        <f>Data_Provincias!AS37</f>
        <v>1</v>
      </c>
      <c r="U11" s="100">
        <f>Data_Provincias!HB37</f>
        <v>0</v>
      </c>
      <c r="V11" s="100">
        <f>Data_Provincias!AT37</f>
        <v>11</v>
      </c>
      <c r="W11" s="100">
        <f>Data_Provincias!HC37</f>
        <v>0</v>
      </c>
      <c r="X11" s="100">
        <f>Data_Provincias!AU37</f>
        <v>8</v>
      </c>
      <c r="Y11" s="100">
        <f>Data_Provincias!HD37</f>
        <v>0</v>
      </c>
      <c r="Z11" s="100">
        <f>Data_Provincias!AV37</f>
        <v>16</v>
      </c>
      <c r="AA11" s="100">
        <f>Data_Provincias!HE37</f>
        <v>0</v>
      </c>
      <c r="AB11" s="100">
        <f>Data_Provincias!AW37</f>
        <v>4</v>
      </c>
      <c r="AC11" s="100">
        <f>Data_Provincias!HF37</f>
        <v>0</v>
      </c>
      <c r="AD11" s="100">
        <f>Data_Provincias!AX37</f>
        <v>0</v>
      </c>
      <c r="AE11" s="100">
        <f>Data_Provincias!HG37</f>
        <v>0</v>
      </c>
      <c r="AF11" s="100">
        <f>Data_Provincias!AY37</f>
        <v>0</v>
      </c>
      <c r="AG11" s="100">
        <f>Data_Provincias!HH37</f>
        <v>0</v>
      </c>
      <c r="AH11" s="100">
        <f>Data_Provincias!AZ37</f>
        <v>1</v>
      </c>
      <c r="AI11" s="100">
        <f>Data_Provincias!HI37</f>
        <v>0</v>
      </c>
      <c r="AJ11" s="100">
        <f>Data_Provincias!BA37</f>
        <v>11</v>
      </c>
      <c r="AK11" s="100">
        <f>Data_Provincias!HJ37</f>
        <v>0</v>
      </c>
      <c r="AL11" s="100">
        <f>Data_Provincias!BB37</f>
        <v>4</v>
      </c>
      <c r="AM11" s="100">
        <f>Data_Provincias!HK37</f>
        <v>0</v>
      </c>
      <c r="AN11" s="100">
        <f>Data_Provincias!BC37</f>
        <v>8</v>
      </c>
      <c r="AO11" s="100">
        <f>Data_Provincias!HL37</f>
        <v>1</v>
      </c>
      <c r="AP11" s="100">
        <f>Data_Provincias!BD37</f>
        <v>6</v>
      </c>
      <c r="AQ11" s="100">
        <f>Data_Provincias!HM37</f>
        <v>0</v>
      </c>
      <c r="AR11" s="100">
        <f>Data_Provincias!BE37</f>
        <v>2</v>
      </c>
      <c r="AS11" s="100">
        <f>Data_Provincias!HN37</f>
        <v>1</v>
      </c>
      <c r="AT11" s="100">
        <f>Data_Provincias!BF37</f>
        <v>13</v>
      </c>
      <c r="AU11" s="100">
        <f>Data_Provincias!HO37</f>
        <v>1</v>
      </c>
      <c r="AV11" s="100">
        <f>Data_Provincias!BG37</f>
        <v>6</v>
      </c>
      <c r="AW11" s="100">
        <f>Data_Provincias!HP37</f>
        <v>0</v>
      </c>
      <c r="AX11" s="100">
        <f>Data_Provincias!BH37</f>
        <v>66</v>
      </c>
      <c r="AY11" s="100">
        <f>Data_Provincias!HQ37</f>
        <v>2</v>
      </c>
      <c r="AZ11" s="100">
        <f>Data_Provincias!BI37</f>
        <v>0</v>
      </c>
      <c r="BA11" s="100">
        <f>Data_Provincias!HR37</f>
        <v>0</v>
      </c>
      <c r="BB11" s="100">
        <f>Data_Provincias!BJ37</f>
        <v>2</v>
      </c>
      <c r="BC11" s="100">
        <f>Data_Provincias!HS37</f>
        <v>0</v>
      </c>
      <c r="BD11" s="100">
        <f>Data_Provincias!BK37</f>
        <v>4</v>
      </c>
      <c r="BE11" s="100">
        <f>Data_Provincias!HT37</f>
        <v>1</v>
      </c>
      <c r="BF11" s="100">
        <f>Data_Provincias!BL37</f>
        <v>0</v>
      </c>
      <c r="BG11" s="100">
        <f>Data_Provincias!HU37</f>
        <v>0</v>
      </c>
      <c r="BH11" s="100">
        <f>Data_Provincias!BM37</f>
        <v>2</v>
      </c>
      <c r="BI11" s="100">
        <f>Data_Provincias!HV37</f>
        <v>0</v>
      </c>
      <c r="BJ11" s="100">
        <f>Data_Provincias!BN37</f>
        <v>0</v>
      </c>
      <c r="BK11" s="100">
        <f>Data_Provincias!HW37</f>
        <v>0</v>
      </c>
      <c r="BL11" s="100">
        <f>Data_Provincias!BO37</f>
        <v>66</v>
      </c>
      <c r="BM11" s="100">
        <f>Data_Provincias!HX37</f>
        <v>0</v>
      </c>
      <c r="BN11" s="100">
        <f>Data_Provincias!BP37</f>
        <v>581</v>
      </c>
      <c r="BO11" s="101">
        <f>Data_Provincias!HY37</f>
        <v>20</v>
      </c>
    </row>
    <row r="12" spans="1:67" x14ac:dyDescent="0.25">
      <c r="A12" s="98">
        <v>43917</v>
      </c>
      <c r="B12" s="100">
        <f>Data_Provincias!AJ38</f>
        <v>321</v>
      </c>
      <c r="C12" s="100">
        <f>Data_Provincias!GS38</f>
        <v>4</v>
      </c>
      <c r="D12" s="100">
        <f>Data_Provincias!AK38</f>
        <v>5</v>
      </c>
      <c r="E12" s="100">
        <f>Data_Provincias!GT38</f>
        <v>0</v>
      </c>
      <c r="F12" s="100">
        <f>Data_Provincias!AL38</f>
        <v>0</v>
      </c>
      <c r="G12" s="100">
        <f>Data_Provincias!GU38</f>
        <v>0</v>
      </c>
      <c r="H12" s="100">
        <f>Data_Provincias!AM38</f>
        <v>4</v>
      </c>
      <c r="I12" s="100">
        <f>Data_Provincias!GV38</f>
        <v>0</v>
      </c>
      <c r="J12" s="100">
        <f>Data_Provincias!AN38</f>
        <v>0</v>
      </c>
      <c r="K12" s="100">
        <f>Data_Provincias!GW38</f>
        <v>0</v>
      </c>
      <c r="L12" s="100">
        <f>Data_Provincias!AO38</f>
        <v>65</v>
      </c>
      <c r="M12" s="100">
        <f>Data_Provincias!GX38</f>
        <v>13</v>
      </c>
      <c r="N12" s="100">
        <f>Data_Provincias!AP38</f>
        <v>0</v>
      </c>
      <c r="O12" s="100">
        <f>Data_Provincias!GY38</f>
        <v>0</v>
      </c>
      <c r="P12" s="100">
        <f>Data_Provincias!AQ38</f>
        <v>0</v>
      </c>
      <c r="Q12" s="100">
        <f>Data_Provincias!GZ38</f>
        <v>0</v>
      </c>
      <c r="R12" s="100">
        <f>Data_Provincias!AR38</f>
        <v>11</v>
      </c>
      <c r="S12" s="100">
        <f>Data_Provincias!HA38</f>
        <v>0</v>
      </c>
      <c r="T12" s="100">
        <f>Data_Provincias!AS38</f>
        <v>1</v>
      </c>
      <c r="U12" s="100">
        <f>Data_Provincias!HB38</f>
        <v>0</v>
      </c>
      <c r="V12" s="100">
        <f>Data_Provincias!AT38</f>
        <v>17</v>
      </c>
      <c r="W12" s="100">
        <f>Data_Provincias!HC38</f>
        <v>0</v>
      </c>
      <c r="X12" s="100">
        <f>Data_Provincias!AU38</f>
        <v>13</v>
      </c>
      <c r="Y12" s="100">
        <f>Data_Provincias!HD38</f>
        <v>0</v>
      </c>
      <c r="Z12" s="100">
        <f>Data_Provincias!AV38</f>
        <v>33</v>
      </c>
      <c r="AA12" s="100">
        <f>Data_Provincias!HE38</f>
        <v>1</v>
      </c>
      <c r="AB12" s="100">
        <f>Data_Provincias!AW38</f>
        <v>4</v>
      </c>
      <c r="AC12" s="100">
        <f>Data_Provincias!HF38</f>
        <v>0</v>
      </c>
      <c r="AD12" s="100">
        <f>Data_Provincias!AX38</f>
        <v>0</v>
      </c>
      <c r="AE12" s="100">
        <f>Data_Provincias!HG38</f>
        <v>0</v>
      </c>
      <c r="AF12" s="100">
        <f>Data_Provincias!AY38</f>
        <v>0</v>
      </c>
      <c r="AG12" s="100">
        <f>Data_Provincias!HH38</f>
        <v>0</v>
      </c>
      <c r="AH12" s="100">
        <f>Data_Provincias!AZ38</f>
        <v>1</v>
      </c>
      <c r="AI12" s="100">
        <f>Data_Provincias!HI38</f>
        <v>0</v>
      </c>
      <c r="AJ12" s="100">
        <f>Data_Provincias!BA38</f>
        <v>13</v>
      </c>
      <c r="AK12" s="100">
        <f>Data_Provincias!HJ38</f>
        <v>0</v>
      </c>
      <c r="AL12" s="100">
        <f>Data_Provincias!BB38</f>
        <v>10</v>
      </c>
      <c r="AM12" s="100">
        <f>Data_Provincias!HK38</f>
        <v>0</v>
      </c>
      <c r="AN12" s="100">
        <f>Data_Provincias!BC38</f>
        <v>8</v>
      </c>
      <c r="AO12" s="100">
        <f>Data_Provincias!HL38</f>
        <v>1</v>
      </c>
      <c r="AP12" s="100">
        <f>Data_Provincias!BD38</f>
        <v>8</v>
      </c>
      <c r="AQ12" s="100">
        <f>Data_Provincias!HM38</f>
        <v>0</v>
      </c>
      <c r="AR12" s="100">
        <f>Data_Provincias!BE38</f>
        <v>3</v>
      </c>
      <c r="AS12" s="100">
        <f>Data_Provincias!HN38</f>
        <v>1</v>
      </c>
      <c r="AT12" s="100">
        <f>Data_Provincias!BF38</f>
        <v>15</v>
      </c>
      <c r="AU12" s="100">
        <f>Data_Provincias!HO38</f>
        <v>1</v>
      </c>
      <c r="AV12" s="100">
        <f>Data_Provincias!BG38</f>
        <v>7</v>
      </c>
      <c r="AW12" s="100">
        <f>Data_Provincias!HP38</f>
        <v>0</v>
      </c>
      <c r="AX12" s="100">
        <f>Data_Provincias!BH38</f>
        <v>90</v>
      </c>
      <c r="AY12" s="100">
        <f>Data_Provincias!HQ38</f>
        <v>2</v>
      </c>
      <c r="AZ12" s="100">
        <f>Data_Provincias!BI38</f>
        <v>0</v>
      </c>
      <c r="BA12" s="100">
        <f>Data_Provincias!HR38</f>
        <v>0</v>
      </c>
      <c r="BB12" s="100">
        <f>Data_Provincias!BJ38</f>
        <v>2</v>
      </c>
      <c r="BC12" s="100">
        <f>Data_Provincias!HS38</f>
        <v>0</v>
      </c>
      <c r="BD12" s="100">
        <f>Data_Provincias!BK38</f>
        <v>6</v>
      </c>
      <c r="BE12" s="100">
        <f>Data_Provincias!HT38</f>
        <v>1</v>
      </c>
      <c r="BF12" s="100">
        <f>Data_Provincias!BL38</f>
        <v>1</v>
      </c>
      <c r="BG12" s="100">
        <f>Data_Provincias!HU38</f>
        <v>0</v>
      </c>
      <c r="BH12" s="100">
        <f>Data_Provincias!BM38</f>
        <v>2</v>
      </c>
      <c r="BI12" s="100">
        <f>Data_Provincias!HV38</f>
        <v>0</v>
      </c>
      <c r="BJ12" s="100">
        <f>Data_Provincias!BN38</f>
        <v>0</v>
      </c>
      <c r="BK12" s="100">
        <f>Data_Provincias!HW38</f>
        <v>0</v>
      </c>
      <c r="BL12" s="100">
        <f>Data_Provincias!BO38</f>
        <v>79</v>
      </c>
      <c r="BM12" s="100">
        <f>Data_Provincias!HX38</f>
        <v>4</v>
      </c>
      <c r="BN12" s="100">
        <f>Data_Provincias!BP38</f>
        <v>719</v>
      </c>
      <c r="BO12" s="101">
        <f>Data_Provincias!HY38</f>
        <v>28</v>
      </c>
    </row>
    <row r="13" spans="1:67" x14ac:dyDescent="0.25">
      <c r="A13" s="98">
        <v>43918</v>
      </c>
      <c r="B13" s="100">
        <f>Data_Provincias!AJ39</f>
        <v>376</v>
      </c>
      <c r="C13" s="100">
        <f>Data_Provincias!GS39</f>
        <v>5</v>
      </c>
      <c r="D13" s="100">
        <f>Data_Provincias!AK39</f>
        <v>6</v>
      </c>
      <c r="E13" s="100">
        <f>Data_Provincias!GT39</f>
        <v>0</v>
      </c>
      <c r="F13" s="100">
        <f>Data_Provincias!AL39</f>
        <v>0</v>
      </c>
      <c r="G13" s="100">
        <f>Data_Provincias!GU39</f>
        <v>0</v>
      </c>
      <c r="H13" s="100">
        <f>Data_Provincias!AM39</f>
        <v>2</v>
      </c>
      <c r="I13" s="100">
        <f>Data_Provincias!GV39</f>
        <v>0</v>
      </c>
      <c r="J13" s="100">
        <f>Data_Provincias!AN39</f>
        <v>0</v>
      </c>
      <c r="K13" s="100">
        <f>Data_Provincias!GW39</f>
        <v>0</v>
      </c>
      <c r="L13" s="100">
        <f>Data_Provincias!AO39</f>
        <v>83</v>
      </c>
      <c r="M13" s="100">
        <f>Data_Provincias!GX39</f>
        <v>21</v>
      </c>
      <c r="N13" s="100">
        <f>Data_Provincias!AP39</f>
        <v>0</v>
      </c>
      <c r="O13" s="100">
        <f>Data_Provincias!GY39</f>
        <v>0</v>
      </c>
      <c r="P13" s="100">
        <f>Data_Provincias!AQ39</f>
        <v>0</v>
      </c>
      <c r="Q13" s="100">
        <f>Data_Provincias!GZ39</f>
        <v>0</v>
      </c>
      <c r="R13" s="100">
        <f>Data_Provincias!AR39</f>
        <v>15</v>
      </c>
      <c r="S13" s="100">
        <f>Data_Provincias!HA39</f>
        <v>0</v>
      </c>
      <c r="T13" s="100">
        <f>Data_Provincias!AS39</f>
        <v>1</v>
      </c>
      <c r="U13" s="100">
        <f>Data_Provincias!HB39</f>
        <v>0</v>
      </c>
      <c r="V13" s="100">
        <f>Data_Provincias!AT39</f>
        <v>21</v>
      </c>
      <c r="W13" s="100">
        <f>Data_Provincias!HC39</f>
        <v>0</v>
      </c>
      <c r="X13" s="100">
        <f>Data_Provincias!AU39</f>
        <v>15</v>
      </c>
      <c r="Y13" s="100">
        <f>Data_Provincias!HD39</f>
        <v>0</v>
      </c>
      <c r="Z13" s="100">
        <f>Data_Provincias!AV39</f>
        <v>48</v>
      </c>
      <c r="AA13" s="100">
        <f>Data_Provincias!HE39</f>
        <v>1</v>
      </c>
      <c r="AB13" s="100">
        <f>Data_Provincias!AW39</f>
        <v>4</v>
      </c>
      <c r="AC13" s="100">
        <f>Data_Provincias!HF39</f>
        <v>0</v>
      </c>
      <c r="AD13" s="100">
        <f>Data_Provincias!AX39</f>
        <v>1</v>
      </c>
      <c r="AE13" s="100">
        <f>Data_Provincias!HG39</f>
        <v>0</v>
      </c>
      <c r="AF13" s="100">
        <f>Data_Provincias!AY39</f>
        <v>0</v>
      </c>
      <c r="AG13" s="100">
        <f>Data_Provincias!HH39</f>
        <v>0</v>
      </c>
      <c r="AH13" s="100">
        <f>Data_Provincias!AZ39</f>
        <v>1</v>
      </c>
      <c r="AI13" s="100">
        <f>Data_Provincias!HI39</f>
        <v>0</v>
      </c>
      <c r="AJ13" s="100">
        <f>Data_Provincias!BA39</f>
        <v>16</v>
      </c>
      <c r="AK13" s="100">
        <f>Data_Provincias!HJ39</f>
        <v>0</v>
      </c>
      <c r="AL13" s="100">
        <f>Data_Provincias!BB39</f>
        <v>10</v>
      </c>
      <c r="AM13" s="100">
        <f>Data_Provincias!HK39</f>
        <v>0</v>
      </c>
      <c r="AN13" s="100">
        <f>Data_Provincias!BC39</f>
        <v>9</v>
      </c>
      <c r="AO13" s="100">
        <f>Data_Provincias!HL39</f>
        <v>1</v>
      </c>
      <c r="AP13" s="100">
        <f>Data_Provincias!BD39</f>
        <v>9</v>
      </c>
      <c r="AQ13" s="100">
        <f>Data_Provincias!HM39</f>
        <v>0</v>
      </c>
      <c r="AR13" s="100">
        <f>Data_Provincias!BE39</f>
        <v>3</v>
      </c>
      <c r="AS13" s="100">
        <f>Data_Provincias!HN39</f>
        <v>1</v>
      </c>
      <c r="AT13" s="100">
        <f>Data_Provincias!BF39</f>
        <v>16</v>
      </c>
      <c r="AU13" s="100">
        <f>Data_Provincias!HO39</f>
        <v>2</v>
      </c>
      <c r="AV13" s="100">
        <f>Data_Provincias!BG39</f>
        <v>7</v>
      </c>
      <c r="AW13" s="100">
        <f>Data_Provincias!HP39</f>
        <v>0</v>
      </c>
      <c r="AX13" s="100">
        <f>Data_Provincias!BH39</f>
        <v>97</v>
      </c>
      <c r="AY13" s="100">
        <f>Data_Provincias!HQ39</f>
        <v>2</v>
      </c>
      <c r="AZ13" s="100">
        <f>Data_Provincias!BI39</f>
        <v>2</v>
      </c>
      <c r="BA13" s="100">
        <f>Data_Provincias!HR39</f>
        <v>0</v>
      </c>
      <c r="BB13" s="100">
        <f>Data_Provincias!BJ39</f>
        <v>2</v>
      </c>
      <c r="BC13" s="100">
        <f>Data_Provincias!HS39</f>
        <v>0</v>
      </c>
      <c r="BD13" s="100">
        <f>Data_Provincias!BK39</f>
        <v>11</v>
      </c>
      <c r="BE13" s="100">
        <f>Data_Provincias!HT39</f>
        <v>1</v>
      </c>
      <c r="BF13" s="100">
        <f>Data_Provincias!BL39</f>
        <v>1</v>
      </c>
      <c r="BG13" s="100">
        <f>Data_Provincias!HU39</f>
        <v>0</v>
      </c>
      <c r="BH13" s="100">
        <f>Data_Provincias!BM39</f>
        <v>2</v>
      </c>
      <c r="BI13" s="100">
        <f>Data_Provincias!HV39</f>
        <v>0</v>
      </c>
      <c r="BJ13" s="100">
        <f>Data_Provincias!BN39</f>
        <v>0</v>
      </c>
      <c r="BK13" s="100">
        <f>Data_Provincias!HW39</f>
        <v>0</v>
      </c>
      <c r="BL13" s="100">
        <f>Data_Provincias!BO39</f>
        <v>101</v>
      </c>
      <c r="BM13" s="100">
        <f>Data_Provincias!HX39</f>
        <v>5</v>
      </c>
      <c r="BN13" s="100">
        <f>Data_Provincias!BP39</f>
        <v>859</v>
      </c>
      <c r="BO13" s="101">
        <f>Data_Provincias!HY39</f>
        <v>39</v>
      </c>
    </row>
    <row r="14" spans="1:67" x14ac:dyDescent="0.25">
      <c r="A14" s="98">
        <v>43919</v>
      </c>
      <c r="B14" s="100">
        <f>Data_Provincias!AJ40</f>
        <v>381</v>
      </c>
      <c r="C14" s="100">
        <f>Data_Provincias!GS40</f>
        <v>5</v>
      </c>
      <c r="D14" s="100">
        <f>Data_Provincias!AK40</f>
        <v>7</v>
      </c>
      <c r="E14" s="100">
        <f>Data_Provincias!GT40</f>
        <v>0</v>
      </c>
      <c r="F14" s="100">
        <f>Data_Provincias!AL40</f>
        <v>0</v>
      </c>
      <c r="G14" s="100">
        <f>Data_Provincias!GU40</f>
        <v>0</v>
      </c>
      <c r="H14" s="100">
        <f>Data_Provincias!AM40</f>
        <v>3</v>
      </c>
      <c r="I14" s="100">
        <f>Data_Provincias!GV40</f>
        <v>0</v>
      </c>
      <c r="J14" s="100">
        <f>Data_Provincias!AN40</f>
        <v>0</v>
      </c>
      <c r="K14" s="100">
        <f>Data_Provincias!GW40</f>
        <v>0</v>
      </c>
      <c r="L14" s="100">
        <f>Data_Provincias!AO40</f>
        <v>90</v>
      </c>
      <c r="M14" s="100">
        <f>Data_Provincias!GX40</f>
        <v>22</v>
      </c>
      <c r="N14" s="100">
        <f>Data_Provincias!AP40</f>
        <v>0</v>
      </c>
      <c r="O14" s="100">
        <f>Data_Provincias!GY40</f>
        <v>0</v>
      </c>
      <c r="P14" s="100">
        <f>Data_Provincias!AQ40</f>
        <v>0</v>
      </c>
      <c r="Q14" s="100">
        <f>Data_Provincias!GZ40</f>
        <v>0</v>
      </c>
      <c r="R14" s="100">
        <f>Data_Provincias!AR40</f>
        <v>15</v>
      </c>
      <c r="S14" s="100">
        <f>Data_Provincias!HA40</f>
        <v>0</v>
      </c>
      <c r="T14" s="100">
        <f>Data_Provincias!AS40</f>
        <v>1</v>
      </c>
      <c r="U14" s="100">
        <f>Data_Provincias!HB40</f>
        <v>0</v>
      </c>
      <c r="V14" s="100">
        <f>Data_Provincias!AT40</f>
        <v>29</v>
      </c>
      <c r="W14" s="100">
        <f>Data_Provincias!HC40</f>
        <v>0</v>
      </c>
      <c r="X14" s="100">
        <f>Data_Provincias!AU40</f>
        <v>21</v>
      </c>
      <c r="Y14" s="100">
        <f>Data_Provincias!HD40</f>
        <v>0</v>
      </c>
      <c r="Z14" s="100">
        <f>Data_Provincias!AV40</f>
        <v>48</v>
      </c>
      <c r="AA14" s="100">
        <f>Data_Provincias!HE40</f>
        <v>1</v>
      </c>
      <c r="AB14" s="100">
        <f>Data_Provincias!AW40</f>
        <v>4</v>
      </c>
      <c r="AC14" s="100">
        <f>Data_Provincias!HF40</f>
        <v>0</v>
      </c>
      <c r="AD14" s="100">
        <f>Data_Provincias!AX40</f>
        <v>1</v>
      </c>
      <c r="AE14" s="100">
        <f>Data_Provincias!HG40</f>
        <v>0</v>
      </c>
      <c r="AF14" s="100">
        <f>Data_Provincias!AY40</f>
        <v>1</v>
      </c>
      <c r="AG14" s="100">
        <f>Data_Provincias!HH40</f>
        <v>0</v>
      </c>
      <c r="AH14" s="100">
        <f>Data_Provincias!AZ40</f>
        <v>4</v>
      </c>
      <c r="AI14" s="100">
        <f>Data_Provincias!HI40</f>
        <v>0</v>
      </c>
      <c r="AJ14" s="100">
        <f>Data_Provincias!BA40</f>
        <v>16</v>
      </c>
      <c r="AK14" s="100">
        <f>Data_Provincias!HJ40</f>
        <v>0</v>
      </c>
      <c r="AL14" s="100">
        <f>Data_Provincias!BB40</f>
        <v>10</v>
      </c>
      <c r="AM14" s="100">
        <f>Data_Provincias!HK40</f>
        <v>0</v>
      </c>
      <c r="AN14" s="100">
        <f>Data_Provincias!BC40</f>
        <v>9</v>
      </c>
      <c r="AO14" s="100">
        <f>Data_Provincias!HL40</f>
        <v>1</v>
      </c>
      <c r="AP14" s="100">
        <f>Data_Provincias!BD40</f>
        <v>9</v>
      </c>
      <c r="AQ14" s="100">
        <f>Data_Provincias!HM40</f>
        <v>0</v>
      </c>
      <c r="AR14" s="100">
        <f>Data_Provincias!BE40</f>
        <v>5</v>
      </c>
      <c r="AS14" s="100">
        <f>Data_Provincias!HN40</f>
        <v>1</v>
      </c>
      <c r="AT14" s="100">
        <f>Data_Provincias!BF40</f>
        <v>17</v>
      </c>
      <c r="AU14" s="100">
        <f>Data_Provincias!HO40</f>
        <v>2</v>
      </c>
      <c r="AV14" s="100">
        <f>Data_Provincias!BG40</f>
        <v>9</v>
      </c>
      <c r="AW14" s="100">
        <f>Data_Provincias!HP40</f>
        <v>2</v>
      </c>
      <c r="AX14" s="100">
        <f>Data_Provincias!BH40</f>
        <v>97</v>
      </c>
      <c r="AY14" s="100">
        <f>Data_Provincias!HQ40</f>
        <v>2</v>
      </c>
      <c r="AZ14" s="100">
        <f>Data_Provincias!BI40</f>
        <v>2</v>
      </c>
      <c r="BA14" s="100">
        <f>Data_Provincias!HR40</f>
        <v>0</v>
      </c>
      <c r="BB14" s="100">
        <f>Data_Provincias!BJ40</f>
        <v>2</v>
      </c>
      <c r="BC14" s="100">
        <f>Data_Provincias!HS40</f>
        <v>0</v>
      </c>
      <c r="BD14" s="100">
        <f>Data_Provincias!BK40</f>
        <v>11</v>
      </c>
      <c r="BE14" s="100">
        <f>Data_Provincias!HT40</f>
        <v>1</v>
      </c>
      <c r="BF14" s="100">
        <f>Data_Provincias!BL40</f>
        <v>1</v>
      </c>
      <c r="BG14" s="100">
        <f>Data_Provincias!HU40</f>
        <v>0</v>
      </c>
      <c r="BH14" s="100">
        <f>Data_Provincias!BM40</f>
        <v>2</v>
      </c>
      <c r="BI14" s="100">
        <f>Data_Provincias!HV40</f>
        <v>0</v>
      </c>
      <c r="BJ14" s="100">
        <f>Data_Provincias!BN40</f>
        <v>0</v>
      </c>
      <c r="BK14" s="100">
        <f>Data_Provincias!HW40</f>
        <v>0</v>
      </c>
      <c r="BL14" s="100">
        <f>Data_Provincias!BO40</f>
        <v>106</v>
      </c>
      <c r="BM14" s="100">
        <f>Data_Provincias!HX40</f>
        <v>5</v>
      </c>
      <c r="BN14" s="100">
        <f>Data_Provincias!BP40</f>
        <v>901</v>
      </c>
      <c r="BO14" s="101">
        <f>Data_Provincias!HY40</f>
        <v>42</v>
      </c>
    </row>
    <row r="15" spans="1:67" x14ac:dyDescent="0.25">
      <c r="A15" s="98">
        <v>43920</v>
      </c>
      <c r="B15" s="100">
        <f>Data_Provincias!AJ41</f>
        <v>462</v>
      </c>
      <c r="C15" s="100">
        <f>Data_Provincias!GS41</f>
        <v>9</v>
      </c>
      <c r="D15" s="100">
        <f>Data_Provincias!AK41</f>
        <v>7</v>
      </c>
      <c r="E15" s="100">
        <f>Data_Provincias!GT41</f>
        <v>0</v>
      </c>
      <c r="F15" s="100">
        <f>Data_Provincias!AL41</f>
        <v>0</v>
      </c>
      <c r="G15" s="100">
        <f>Data_Provincias!GU41</f>
        <v>0</v>
      </c>
      <c r="H15" s="100">
        <f>Data_Provincias!AM41</f>
        <v>3</v>
      </c>
      <c r="I15" s="100">
        <f>Data_Provincias!GV41</f>
        <v>0</v>
      </c>
      <c r="J15" s="100">
        <f>Data_Provincias!AN41</f>
        <v>0</v>
      </c>
      <c r="K15" s="100">
        <f>Data_Provincias!GW41</f>
        <v>0</v>
      </c>
      <c r="L15" s="100">
        <f>Data_Provincias!AO41</f>
        <v>94</v>
      </c>
      <c r="M15" s="100">
        <f>Data_Provincias!GX41</f>
        <v>22</v>
      </c>
      <c r="N15" s="100">
        <f>Data_Provincias!AP41</f>
        <v>0</v>
      </c>
      <c r="O15" s="100">
        <f>Data_Provincias!GY41</f>
        <v>0</v>
      </c>
      <c r="P15" s="100">
        <f>Data_Provincias!AQ41</f>
        <v>0</v>
      </c>
      <c r="Q15" s="100">
        <f>Data_Provincias!GZ41</f>
        <v>0</v>
      </c>
      <c r="R15" s="100">
        <f>Data_Provincias!AR41</f>
        <v>22</v>
      </c>
      <c r="S15" s="100">
        <f>Data_Provincias!HA41</f>
        <v>0</v>
      </c>
      <c r="T15" s="100">
        <f>Data_Provincias!AS41</f>
        <v>1</v>
      </c>
      <c r="U15" s="100">
        <f>Data_Provincias!HB41</f>
        <v>0</v>
      </c>
      <c r="V15" s="100">
        <f>Data_Provincias!AT41</f>
        <v>29</v>
      </c>
      <c r="W15" s="100">
        <f>Data_Provincias!HC41</f>
        <v>0</v>
      </c>
      <c r="X15" s="100">
        <f>Data_Provincias!AU41</f>
        <v>21</v>
      </c>
      <c r="Y15" s="100">
        <f>Data_Provincias!HD41</f>
        <v>0</v>
      </c>
      <c r="Z15" s="100">
        <f>Data_Provincias!AV41</f>
        <v>65</v>
      </c>
      <c r="AA15" s="100">
        <f>Data_Provincias!HE41</f>
        <v>2</v>
      </c>
      <c r="AB15" s="100">
        <f>Data_Provincias!AW41</f>
        <v>6</v>
      </c>
      <c r="AC15" s="100">
        <f>Data_Provincias!HF41</f>
        <v>1</v>
      </c>
      <c r="AD15" s="100">
        <f>Data_Provincias!AX41</f>
        <v>1</v>
      </c>
      <c r="AE15" s="100">
        <f>Data_Provincias!HG41</f>
        <v>0</v>
      </c>
      <c r="AF15" s="100">
        <f>Data_Provincias!AY41</f>
        <v>1</v>
      </c>
      <c r="AG15" s="100">
        <f>Data_Provincias!HH41</f>
        <v>0</v>
      </c>
      <c r="AH15" s="100">
        <f>Data_Provincias!AZ41</f>
        <v>4</v>
      </c>
      <c r="AI15" s="100">
        <f>Data_Provincias!HI41</f>
        <v>0</v>
      </c>
      <c r="AJ15" s="100">
        <f>Data_Provincias!BA41</f>
        <v>28</v>
      </c>
      <c r="AK15" s="100">
        <f>Data_Provincias!HJ41</f>
        <v>0</v>
      </c>
      <c r="AL15" s="100">
        <f>Data_Provincias!BB41</f>
        <v>11</v>
      </c>
      <c r="AM15" s="100">
        <f>Data_Provincias!HK41</f>
        <v>0</v>
      </c>
      <c r="AN15" s="100">
        <f>Data_Provincias!BC41</f>
        <v>12</v>
      </c>
      <c r="AO15" s="100">
        <f>Data_Provincias!HL41</f>
        <v>1</v>
      </c>
      <c r="AP15" s="100">
        <f>Data_Provincias!BD41</f>
        <v>13</v>
      </c>
      <c r="AQ15" s="100">
        <f>Data_Provincias!HM41</f>
        <v>1</v>
      </c>
      <c r="AR15" s="100">
        <f>Data_Provincias!BE41</f>
        <v>5</v>
      </c>
      <c r="AS15" s="100">
        <f>Data_Provincias!HN41</f>
        <v>2</v>
      </c>
      <c r="AT15" s="100">
        <f>Data_Provincias!BF41</f>
        <v>18</v>
      </c>
      <c r="AU15" s="100">
        <f>Data_Provincias!HO41</f>
        <v>3</v>
      </c>
      <c r="AV15" s="100">
        <f>Data_Provincias!BG41</f>
        <v>10</v>
      </c>
      <c r="AW15" s="100">
        <f>Data_Provincias!HP41</f>
        <v>2</v>
      </c>
      <c r="AX15" s="100">
        <f>Data_Provincias!BH41</f>
        <v>122</v>
      </c>
      <c r="AY15" s="100">
        <f>Data_Provincias!HQ41</f>
        <v>2</v>
      </c>
      <c r="AZ15" s="100">
        <f>Data_Provincias!BI41</f>
        <v>2</v>
      </c>
      <c r="BA15" s="100">
        <f>Data_Provincias!HR41</f>
        <v>0</v>
      </c>
      <c r="BB15" s="100">
        <f>Data_Provincias!BJ41</f>
        <v>4</v>
      </c>
      <c r="BC15" s="100">
        <f>Data_Provincias!HS41</f>
        <v>0</v>
      </c>
      <c r="BD15" s="100">
        <f>Data_Provincias!BK41</f>
        <v>19</v>
      </c>
      <c r="BE15" s="100">
        <f>Data_Provincias!HT41</f>
        <v>1</v>
      </c>
      <c r="BF15" s="100">
        <f>Data_Provincias!BL41</f>
        <v>1</v>
      </c>
      <c r="BG15" s="100">
        <f>Data_Provincias!HU41</f>
        <v>0</v>
      </c>
      <c r="BH15" s="100">
        <f>Data_Provincias!BM41</f>
        <v>3</v>
      </c>
      <c r="BI15" s="100">
        <f>Data_Provincias!HV41</f>
        <v>0</v>
      </c>
      <c r="BJ15" s="100">
        <f>Data_Provincias!BN41</f>
        <v>0</v>
      </c>
      <c r="BK15" s="100">
        <f>Data_Provincias!HW41</f>
        <v>0</v>
      </c>
      <c r="BL15" s="100">
        <f>Data_Provincias!BO41</f>
        <v>145</v>
      </c>
      <c r="BM15" s="100">
        <f>Data_Provincias!HX41</f>
        <v>5</v>
      </c>
      <c r="BN15" s="100">
        <f>Data_Provincias!BP41</f>
        <v>1109</v>
      </c>
      <c r="BO15" s="101">
        <f>Data_Provincias!HY41</f>
        <v>51</v>
      </c>
    </row>
    <row r="16" spans="1:67" x14ac:dyDescent="0.25">
      <c r="A16" s="98">
        <v>43921</v>
      </c>
      <c r="B16" s="100">
        <f>Data_Provincias!AJ42</f>
        <v>520</v>
      </c>
      <c r="C16" s="100">
        <f>Data_Provincias!GS42</f>
        <v>11</v>
      </c>
      <c r="D16" s="100">
        <f>Data_Provincias!AK42</f>
        <v>7</v>
      </c>
      <c r="E16" s="100">
        <f>Data_Provincias!GT42</f>
        <v>0</v>
      </c>
      <c r="F16" s="100">
        <f>Data_Provincias!AL42</f>
        <v>0</v>
      </c>
      <c r="G16" s="100">
        <f>Data_Provincias!GU42</f>
        <v>0</v>
      </c>
      <c r="H16" s="100">
        <f>Data_Provincias!AM42</f>
        <v>7</v>
      </c>
      <c r="I16" s="100">
        <f>Data_Provincias!GV42</f>
        <v>0</v>
      </c>
      <c r="J16" s="100">
        <f>Data_Provincias!AN42</f>
        <v>1</v>
      </c>
      <c r="K16" s="100">
        <f>Data_Provincias!GW42</f>
        <v>0</v>
      </c>
      <c r="L16" s="100">
        <f>Data_Provincias!AO42</f>
        <v>101</v>
      </c>
      <c r="M16" s="100">
        <f>Data_Provincias!GX42</f>
        <v>23</v>
      </c>
      <c r="N16" s="100">
        <f>Data_Provincias!AP42</f>
        <v>0</v>
      </c>
      <c r="O16" s="100">
        <f>Data_Provincias!GY42</f>
        <v>0</v>
      </c>
      <c r="P16" s="100">
        <f>Data_Provincias!AQ42</f>
        <v>1</v>
      </c>
      <c r="Q16" s="100">
        <f>Data_Provincias!GZ42</f>
        <v>1</v>
      </c>
      <c r="R16" s="100">
        <f>Data_Provincias!AR42</f>
        <v>28</v>
      </c>
      <c r="S16" s="100">
        <f>Data_Provincias!HA42</f>
        <v>0</v>
      </c>
      <c r="T16" s="100">
        <f>Data_Provincias!AS42</f>
        <v>1</v>
      </c>
      <c r="U16" s="100">
        <f>Data_Provincias!HB42</f>
        <v>0</v>
      </c>
      <c r="V16" s="100">
        <f>Data_Provincias!AT42</f>
        <v>32</v>
      </c>
      <c r="W16" s="100">
        <f>Data_Provincias!HC42</f>
        <v>0</v>
      </c>
      <c r="X16" s="100">
        <f>Data_Provincias!AU42</f>
        <v>24</v>
      </c>
      <c r="Y16" s="100">
        <f>Data_Provincias!HD42</f>
        <v>0</v>
      </c>
      <c r="Z16" s="100">
        <f>Data_Provincias!AV42</f>
        <v>84</v>
      </c>
      <c r="AA16" s="100">
        <f>Data_Provincias!HE42</f>
        <v>2</v>
      </c>
      <c r="AB16" s="100">
        <f>Data_Provincias!AW42</f>
        <v>6</v>
      </c>
      <c r="AC16" s="100">
        <f>Data_Provincias!HF42</f>
        <v>1</v>
      </c>
      <c r="AD16" s="100">
        <f>Data_Provincias!AX42</f>
        <v>2</v>
      </c>
      <c r="AE16" s="100">
        <f>Data_Provincias!HG42</f>
        <v>0</v>
      </c>
      <c r="AF16" s="100">
        <f>Data_Provincias!AY42</f>
        <v>1</v>
      </c>
      <c r="AG16" s="100">
        <f>Data_Provincias!HH42</f>
        <v>0</v>
      </c>
      <c r="AH16" s="100">
        <f>Data_Provincias!AZ42</f>
        <v>4</v>
      </c>
      <c r="AI16" s="100">
        <f>Data_Provincias!HI42</f>
        <v>0</v>
      </c>
      <c r="AJ16" s="100">
        <f>Data_Provincias!BA42</f>
        <v>28</v>
      </c>
      <c r="AK16" s="100">
        <f>Data_Provincias!HJ42</f>
        <v>0</v>
      </c>
      <c r="AL16" s="100">
        <f>Data_Provincias!BB42</f>
        <v>15</v>
      </c>
      <c r="AM16" s="100">
        <f>Data_Provincias!HK42</f>
        <v>0</v>
      </c>
      <c r="AN16" s="100">
        <f>Data_Provincias!BC42</f>
        <v>13</v>
      </c>
      <c r="AO16" s="100">
        <f>Data_Provincias!HL42</f>
        <v>1</v>
      </c>
      <c r="AP16" s="100">
        <f>Data_Provincias!BD42</f>
        <v>21</v>
      </c>
      <c r="AQ16" s="100">
        <f>Data_Provincias!HM42</f>
        <v>1</v>
      </c>
      <c r="AR16" s="100">
        <f>Data_Provincias!BE42</f>
        <v>7</v>
      </c>
      <c r="AS16" s="100">
        <f>Data_Provincias!HN42</f>
        <v>2</v>
      </c>
      <c r="AT16" s="100">
        <f>Data_Provincias!BF42</f>
        <v>20</v>
      </c>
      <c r="AU16" s="100">
        <f>Data_Provincias!HO42</f>
        <v>3</v>
      </c>
      <c r="AV16" s="100">
        <f>Data_Provincias!BG42</f>
        <v>13</v>
      </c>
      <c r="AW16" s="100">
        <f>Data_Provincias!HP42</f>
        <v>2</v>
      </c>
      <c r="AX16" s="100">
        <f>Data_Provincias!BH42</f>
        <v>138</v>
      </c>
      <c r="AY16" s="100">
        <f>Data_Provincias!HQ42</f>
        <v>2</v>
      </c>
      <c r="AZ16" s="100">
        <f>Data_Provincias!BI42</f>
        <v>2</v>
      </c>
      <c r="BA16" s="100">
        <f>Data_Provincias!HR42</f>
        <v>0</v>
      </c>
      <c r="BB16" s="100">
        <f>Data_Provincias!BJ42</f>
        <v>8</v>
      </c>
      <c r="BC16" s="100">
        <f>Data_Provincias!HS42</f>
        <v>0</v>
      </c>
      <c r="BD16" s="100">
        <f>Data_Provincias!BK42</f>
        <v>27</v>
      </c>
      <c r="BE16" s="100">
        <f>Data_Provincias!HT42</f>
        <v>1</v>
      </c>
      <c r="BF16" s="100">
        <f>Data_Provincias!BL42</f>
        <v>2</v>
      </c>
      <c r="BG16" s="100">
        <f>Data_Provincias!HU42</f>
        <v>1</v>
      </c>
      <c r="BH16" s="100">
        <f>Data_Provincias!BM42</f>
        <v>3</v>
      </c>
      <c r="BI16" s="100">
        <f>Data_Provincias!HV42</f>
        <v>0</v>
      </c>
      <c r="BJ16" s="100">
        <f>Data_Provincias!BN42</f>
        <v>0</v>
      </c>
      <c r="BK16" s="100">
        <f>Data_Provincias!HW42</f>
        <v>0</v>
      </c>
      <c r="BL16" s="100">
        <f>Data_Provincias!BO42</f>
        <v>168</v>
      </c>
      <c r="BM16" s="100">
        <f>Data_Provincias!HX42</f>
        <v>6</v>
      </c>
      <c r="BN16" s="100">
        <f>Data_Provincias!BP42</f>
        <v>1284</v>
      </c>
      <c r="BO16" s="101">
        <f>Data_Provincias!HY42</f>
        <v>57</v>
      </c>
    </row>
    <row r="17" spans="1:67" x14ac:dyDescent="0.25">
      <c r="A17" s="98">
        <v>43922</v>
      </c>
      <c r="B17" s="100">
        <f>Data_Provincias!AJ43</f>
        <v>535</v>
      </c>
      <c r="C17" s="100">
        <f>Data_Provincias!GS43</f>
        <v>11</v>
      </c>
      <c r="D17" s="100">
        <f>Data_Provincias!AK43</f>
        <v>7</v>
      </c>
      <c r="E17" s="100">
        <f>Data_Provincias!GT43</f>
        <v>0</v>
      </c>
      <c r="F17" s="100">
        <f>Data_Provincias!AL43</f>
        <v>0</v>
      </c>
      <c r="G17" s="100">
        <f>Data_Provincias!GU43</f>
        <v>0</v>
      </c>
      <c r="H17" s="100">
        <f>Data_Provincias!AM43</f>
        <v>11</v>
      </c>
      <c r="I17" s="100">
        <f>Data_Provincias!GV43</f>
        <v>0</v>
      </c>
      <c r="J17" s="100">
        <f>Data_Provincias!AN43</f>
        <v>1</v>
      </c>
      <c r="K17" s="100">
        <f>Data_Provincias!GW43</f>
        <v>0</v>
      </c>
      <c r="L17" s="100">
        <f>Data_Provincias!AO43</f>
        <v>110</v>
      </c>
      <c r="M17" s="100">
        <f>Data_Provincias!GX43</f>
        <v>24</v>
      </c>
      <c r="N17" s="100">
        <f>Data_Provincias!AP43</f>
        <v>0</v>
      </c>
      <c r="O17" s="100">
        <f>Data_Provincias!GY43</f>
        <v>0</v>
      </c>
      <c r="P17" s="100">
        <f>Data_Provincias!AQ43</f>
        <v>1</v>
      </c>
      <c r="Q17" s="100">
        <f>Data_Provincias!GZ43</f>
        <v>0</v>
      </c>
      <c r="R17" s="100">
        <f>Data_Provincias!AR43</f>
        <v>28</v>
      </c>
      <c r="S17" s="100">
        <f>Data_Provincias!HA43</f>
        <v>0</v>
      </c>
      <c r="T17" s="100">
        <f>Data_Provincias!AS43</f>
        <v>1</v>
      </c>
      <c r="U17" s="100">
        <f>Data_Provincias!HB43</f>
        <v>0</v>
      </c>
      <c r="V17" s="100">
        <f>Data_Provincias!AT43</f>
        <v>35</v>
      </c>
      <c r="W17" s="100">
        <f>Data_Provincias!HC43</f>
        <v>0</v>
      </c>
      <c r="X17" s="100">
        <f>Data_Provincias!AU43</f>
        <v>28</v>
      </c>
      <c r="Y17" s="100">
        <f>Data_Provincias!HD43</f>
        <v>1</v>
      </c>
      <c r="Z17" s="100">
        <f>Data_Provincias!AV43</f>
        <v>88</v>
      </c>
      <c r="AA17" s="100">
        <f>Data_Provincias!HE43</f>
        <v>2</v>
      </c>
      <c r="AB17" s="100">
        <f>Data_Provincias!AW43</f>
        <v>8</v>
      </c>
      <c r="AC17" s="100">
        <f>Data_Provincias!HF43</f>
        <v>1</v>
      </c>
      <c r="AD17" s="100">
        <f>Data_Provincias!AX43</f>
        <v>2</v>
      </c>
      <c r="AE17" s="100">
        <f>Data_Provincias!HG43</f>
        <v>0</v>
      </c>
      <c r="AF17" s="100">
        <f>Data_Provincias!AY43</f>
        <v>1</v>
      </c>
      <c r="AG17" s="100">
        <f>Data_Provincias!HH43</f>
        <v>0</v>
      </c>
      <c r="AH17" s="100">
        <f>Data_Provincias!AZ43</f>
        <v>4</v>
      </c>
      <c r="AI17" s="100">
        <f>Data_Provincias!HI43</f>
        <v>0</v>
      </c>
      <c r="AJ17" s="100">
        <f>Data_Provincias!BA43</f>
        <v>30</v>
      </c>
      <c r="AK17" s="100">
        <f>Data_Provincias!HJ43</f>
        <v>0</v>
      </c>
      <c r="AL17" s="100">
        <f>Data_Provincias!BB43</f>
        <v>17</v>
      </c>
      <c r="AM17" s="100">
        <f>Data_Provincias!HK43</f>
        <v>0</v>
      </c>
      <c r="AN17" s="100">
        <f>Data_Provincias!BC43</f>
        <v>13</v>
      </c>
      <c r="AO17" s="100">
        <f>Data_Provincias!HL43</f>
        <v>1</v>
      </c>
      <c r="AP17" s="100">
        <f>Data_Provincias!BD43</f>
        <v>21</v>
      </c>
      <c r="AQ17" s="100">
        <f>Data_Provincias!HM43</f>
        <v>1</v>
      </c>
      <c r="AR17" s="100">
        <f>Data_Provincias!BE43</f>
        <v>7</v>
      </c>
      <c r="AS17" s="100">
        <f>Data_Provincias!HN43</f>
        <v>2</v>
      </c>
      <c r="AT17" s="100">
        <f>Data_Provincias!BF43</f>
        <v>23</v>
      </c>
      <c r="AU17" s="100">
        <f>Data_Provincias!HO43</f>
        <v>3</v>
      </c>
      <c r="AV17" s="100">
        <f>Data_Provincias!BG43</f>
        <v>17</v>
      </c>
      <c r="AW17" s="100">
        <f>Data_Provincias!HP43</f>
        <v>2</v>
      </c>
      <c r="AX17" s="100">
        <f>Data_Provincias!BH43</f>
        <v>159</v>
      </c>
      <c r="AY17" s="100">
        <f>Data_Provincias!HQ43</f>
        <v>2</v>
      </c>
      <c r="AZ17" s="100">
        <f>Data_Provincias!BI43</f>
        <v>2</v>
      </c>
      <c r="BA17" s="100">
        <f>Data_Provincias!HR43</f>
        <v>0</v>
      </c>
      <c r="BB17" s="100">
        <f>Data_Provincias!BJ43</f>
        <v>8</v>
      </c>
      <c r="BC17" s="100">
        <f>Data_Provincias!HS43</f>
        <v>0</v>
      </c>
      <c r="BD17" s="100">
        <f>Data_Provincias!BK43</f>
        <v>28</v>
      </c>
      <c r="BE17" s="100">
        <f>Data_Provincias!HT43</f>
        <v>2</v>
      </c>
      <c r="BF17" s="100">
        <f>Data_Provincias!BL43</f>
        <v>2</v>
      </c>
      <c r="BG17" s="100">
        <f>Data_Provincias!HU43</f>
        <v>1</v>
      </c>
      <c r="BH17" s="100">
        <f>Data_Provincias!BM43</f>
        <v>3</v>
      </c>
      <c r="BI17" s="100">
        <f>Data_Provincias!HV43</f>
        <v>0</v>
      </c>
      <c r="BJ17" s="100">
        <f>Data_Provincias!BN43</f>
        <v>0</v>
      </c>
      <c r="BK17" s="100">
        <f>Data_Provincias!HW43</f>
        <v>0</v>
      </c>
      <c r="BL17" s="100">
        <f>Data_Provincias!BO43</f>
        <v>190</v>
      </c>
      <c r="BM17" s="100">
        <f>Data_Provincias!HX43</f>
        <v>7</v>
      </c>
      <c r="BN17" s="100">
        <f>Data_Provincias!BP43</f>
        <v>1380</v>
      </c>
      <c r="BO17" s="101">
        <f>Data_Provincias!HY43</f>
        <v>60</v>
      </c>
    </row>
    <row r="18" spans="1:67" x14ac:dyDescent="0.25">
      <c r="A18" s="98">
        <v>43923</v>
      </c>
      <c r="B18" s="100">
        <f>Data_Provincias!AJ44</f>
        <v>588</v>
      </c>
      <c r="C18" s="100">
        <f>Data_Provincias!GS44</f>
        <v>11</v>
      </c>
      <c r="D18" s="100">
        <f>Data_Provincias!AK44</f>
        <v>7</v>
      </c>
      <c r="E18" s="100">
        <f>Data_Provincias!GT44</f>
        <v>0</v>
      </c>
      <c r="F18" s="100">
        <f>Data_Provincias!AL44</f>
        <v>1</v>
      </c>
      <c r="G18" s="100">
        <f>Data_Provincias!GU44</f>
        <v>0</v>
      </c>
      <c r="H18" s="100">
        <f>Data_Provincias!AM44</f>
        <v>11</v>
      </c>
      <c r="I18" s="100">
        <f>Data_Provincias!GV44</f>
        <v>0</v>
      </c>
      <c r="J18" s="100">
        <f>Data_Provincias!AN44</f>
        <v>1</v>
      </c>
      <c r="K18" s="100">
        <f>Data_Provincias!GW44</f>
        <v>0</v>
      </c>
      <c r="L18" s="100">
        <f>Data_Provincias!AO44</f>
        <v>112</v>
      </c>
      <c r="M18" s="100">
        <f>Data_Provincias!GX44</f>
        <v>24</v>
      </c>
      <c r="N18" s="100">
        <f>Data_Provincias!AP44</f>
        <v>0</v>
      </c>
      <c r="O18" s="100">
        <f>Data_Provincias!GY44</f>
        <v>0</v>
      </c>
      <c r="P18" s="100">
        <f>Data_Provincias!AQ44</f>
        <v>1</v>
      </c>
      <c r="Q18" s="100">
        <f>Data_Provincias!GZ44</f>
        <v>0</v>
      </c>
      <c r="R18" s="100">
        <f>Data_Provincias!AR44</f>
        <v>30</v>
      </c>
      <c r="S18" s="100">
        <f>Data_Provincias!HA44</f>
        <v>1</v>
      </c>
      <c r="T18" s="100">
        <f>Data_Provincias!AS44</f>
        <v>1</v>
      </c>
      <c r="U18" s="100">
        <f>Data_Provincias!HB44</f>
        <v>0</v>
      </c>
      <c r="V18" s="100">
        <f>Data_Provincias!AT44</f>
        <v>35</v>
      </c>
      <c r="W18" s="100">
        <f>Data_Provincias!HC44</f>
        <v>1</v>
      </c>
      <c r="X18" s="100">
        <f>Data_Provincias!AU44</f>
        <v>28</v>
      </c>
      <c r="Y18" s="100">
        <f>Data_Provincias!HD44</f>
        <v>1</v>
      </c>
      <c r="Z18" s="100">
        <f>Data_Provincias!AV44</f>
        <v>93</v>
      </c>
      <c r="AA18" s="100">
        <f>Data_Provincias!HE44</f>
        <v>3</v>
      </c>
      <c r="AB18" s="100">
        <f>Data_Provincias!AW44</f>
        <v>9</v>
      </c>
      <c r="AC18" s="100">
        <f>Data_Provincias!HF44</f>
        <v>1</v>
      </c>
      <c r="AD18" s="100">
        <f>Data_Provincias!AX44</f>
        <v>2</v>
      </c>
      <c r="AE18" s="100">
        <f>Data_Provincias!HG44</f>
        <v>0</v>
      </c>
      <c r="AF18" s="100">
        <f>Data_Provincias!AY44</f>
        <v>1</v>
      </c>
      <c r="AG18" s="100">
        <f>Data_Provincias!HH44</f>
        <v>0</v>
      </c>
      <c r="AH18" s="100">
        <f>Data_Provincias!AZ44</f>
        <v>4</v>
      </c>
      <c r="AI18" s="100">
        <f>Data_Provincias!HI44</f>
        <v>0</v>
      </c>
      <c r="AJ18" s="100">
        <f>Data_Provincias!BA44</f>
        <v>33</v>
      </c>
      <c r="AK18" s="100">
        <f>Data_Provincias!HJ44</f>
        <v>0</v>
      </c>
      <c r="AL18" s="100">
        <f>Data_Provincias!BB44</f>
        <v>17</v>
      </c>
      <c r="AM18" s="100">
        <f>Data_Provincias!HK44</f>
        <v>0</v>
      </c>
      <c r="AN18" s="100">
        <f>Data_Provincias!BC44</f>
        <v>15</v>
      </c>
      <c r="AO18" s="100">
        <f>Data_Provincias!HL44</f>
        <v>1</v>
      </c>
      <c r="AP18" s="100">
        <f>Data_Provincias!BD44</f>
        <v>22</v>
      </c>
      <c r="AQ18" s="100">
        <f>Data_Provincias!HM44</f>
        <v>1</v>
      </c>
      <c r="AR18" s="100">
        <f>Data_Provincias!BE44</f>
        <v>8</v>
      </c>
      <c r="AS18" s="100">
        <f>Data_Provincias!HN44</f>
        <v>3</v>
      </c>
      <c r="AT18" s="100">
        <f>Data_Provincias!BF44</f>
        <v>23</v>
      </c>
      <c r="AU18" s="100">
        <f>Data_Provincias!HO44</f>
        <v>3</v>
      </c>
      <c r="AV18" s="100">
        <f>Data_Provincias!BG44</f>
        <v>20</v>
      </c>
      <c r="AW18" s="100">
        <f>Data_Provincias!HP44</f>
        <v>2</v>
      </c>
      <c r="AX18" s="100">
        <f>Data_Provincias!BH44</f>
        <v>176</v>
      </c>
      <c r="AY18" s="100">
        <f>Data_Provincias!HQ44</f>
        <v>5</v>
      </c>
      <c r="AZ18" s="100">
        <f>Data_Provincias!BI44</f>
        <v>5</v>
      </c>
      <c r="BA18" s="100">
        <f>Data_Provincias!HR44</f>
        <v>0</v>
      </c>
      <c r="BB18" s="100">
        <f>Data_Provincias!BJ44</f>
        <v>8</v>
      </c>
      <c r="BC18" s="100">
        <f>Data_Provincias!HS44</f>
        <v>0</v>
      </c>
      <c r="BD18" s="100">
        <f>Data_Provincias!BK44</f>
        <v>28</v>
      </c>
      <c r="BE18" s="100">
        <f>Data_Provincias!HT44</f>
        <v>2</v>
      </c>
      <c r="BF18" s="100">
        <f>Data_Provincias!BL44</f>
        <v>4</v>
      </c>
      <c r="BG18" s="100">
        <f>Data_Provincias!HU44</f>
        <v>1</v>
      </c>
      <c r="BH18" s="100">
        <f>Data_Provincias!BM44</f>
        <v>4</v>
      </c>
      <c r="BI18" s="100">
        <f>Data_Provincias!HV44</f>
        <v>0</v>
      </c>
      <c r="BJ18" s="100">
        <f>Data_Provincias!BN44</f>
        <v>0</v>
      </c>
      <c r="BK18" s="100">
        <f>Data_Provincias!HW44</f>
        <v>0</v>
      </c>
      <c r="BL18" s="100">
        <f>Data_Provincias!BO44</f>
        <v>201</v>
      </c>
      <c r="BM18" s="100">
        <f>Data_Provincias!HX44</f>
        <v>8</v>
      </c>
      <c r="BN18" s="100">
        <f>Data_Provincias!BP44</f>
        <v>1488</v>
      </c>
      <c r="BO18" s="101">
        <f>Data_Provincias!HY44</f>
        <v>68</v>
      </c>
    </row>
    <row r="19" spans="1:67" x14ac:dyDescent="0.25">
      <c r="A19" s="98">
        <v>43924</v>
      </c>
      <c r="B19" s="100">
        <f>Data_Provincias!AJ45</f>
        <v>624</v>
      </c>
      <c r="C19" s="100">
        <f>Data_Provincias!GS45</f>
        <v>11</v>
      </c>
      <c r="D19" s="100">
        <f>Data_Provincias!AK45</f>
        <v>7</v>
      </c>
      <c r="E19" s="100">
        <f>Data_Provincias!GT45</f>
        <v>0</v>
      </c>
      <c r="F19" s="100">
        <f>Data_Provincias!AL45</f>
        <v>1</v>
      </c>
      <c r="G19" s="100">
        <f>Data_Provincias!GU45</f>
        <v>0</v>
      </c>
      <c r="H19" s="100">
        <f>Data_Provincias!AM45</f>
        <v>11</v>
      </c>
      <c r="I19" s="100">
        <f>Data_Provincias!GV45</f>
        <v>0</v>
      </c>
      <c r="J19" s="100">
        <f>Data_Provincias!AN45</f>
        <v>1</v>
      </c>
      <c r="K19" s="100">
        <f>Data_Provincias!GW45</f>
        <v>0</v>
      </c>
      <c r="L19" s="100">
        <f>Data_Provincias!AO45</f>
        <v>112</v>
      </c>
      <c r="M19" s="100">
        <f>Data_Provincias!GX45</f>
        <v>24</v>
      </c>
      <c r="N19" s="100">
        <f>Data_Provincias!AP45</f>
        <v>0</v>
      </c>
      <c r="O19" s="100">
        <f>Data_Provincias!GY45</f>
        <v>0</v>
      </c>
      <c r="P19" s="100">
        <f>Data_Provincias!AQ45</f>
        <v>1</v>
      </c>
      <c r="Q19" s="100">
        <f>Data_Provincias!GZ45</f>
        <v>0</v>
      </c>
      <c r="R19" s="100">
        <f>Data_Provincias!AR45</f>
        <v>32</v>
      </c>
      <c r="S19" s="100">
        <f>Data_Provincias!HA45</f>
        <v>1</v>
      </c>
      <c r="T19" s="100">
        <f>Data_Provincias!AS45</f>
        <v>1</v>
      </c>
      <c r="U19" s="100">
        <f>Data_Provincias!HB45</f>
        <v>0</v>
      </c>
      <c r="V19" s="100">
        <f>Data_Provincias!AT45</f>
        <v>35</v>
      </c>
      <c r="W19" s="100">
        <f>Data_Provincias!HC45</f>
        <v>1</v>
      </c>
      <c r="X19" s="100">
        <f>Data_Provincias!AU45</f>
        <v>29</v>
      </c>
      <c r="Y19" s="100">
        <f>Data_Provincias!HD45</f>
        <v>1</v>
      </c>
      <c r="Z19" s="100">
        <f>Data_Provincias!AV45</f>
        <v>96</v>
      </c>
      <c r="AA19" s="100">
        <f>Data_Provincias!HE45</f>
        <v>4</v>
      </c>
      <c r="AB19" s="100">
        <f>Data_Provincias!AW45</f>
        <v>10</v>
      </c>
      <c r="AC19" s="100">
        <f>Data_Provincias!HF45</f>
        <v>1</v>
      </c>
      <c r="AD19" s="100">
        <f>Data_Provincias!AX45</f>
        <v>2</v>
      </c>
      <c r="AE19" s="100">
        <f>Data_Provincias!HG45</f>
        <v>0</v>
      </c>
      <c r="AF19" s="100">
        <f>Data_Provincias!AY45</f>
        <v>1</v>
      </c>
      <c r="AG19" s="100">
        <f>Data_Provincias!HH45</f>
        <v>0</v>
      </c>
      <c r="AH19" s="100">
        <f>Data_Provincias!AZ45</f>
        <v>5</v>
      </c>
      <c r="AI19" s="100">
        <f>Data_Provincias!HI45</f>
        <v>0</v>
      </c>
      <c r="AJ19" s="100">
        <f>Data_Provincias!BA45</f>
        <v>34</v>
      </c>
      <c r="AK19" s="100">
        <f>Data_Provincias!HJ45</f>
        <v>0</v>
      </c>
      <c r="AL19" s="100">
        <f>Data_Provincias!BB45</f>
        <v>18</v>
      </c>
      <c r="AM19" s="100">
        <f>Data_Provincias!HK45</f>
        <v>2</v>
      </c>
      <c r="AN19" s="100">
        <f>Data_Provincias!BC45</f>
        <v>15</v>
      </c>
      <c r="AO19" s="100">
        <f>Data_Provincias!HL45</f>
        <v>1</v>
      </c>
      <c r="AP19" s="100">
        <f>Data_Provincias!BD45</f>
        <v>24</v>
      </c>
      <c r="AQ19" s="100">
        <f>Data_Provincias!HM45</f>
        <v>1</v>
      </c>
      <c r="AR19" s="100">
        <f>Data_Provincias!BE45</f>
        <v>8</v>
      </c>
      <c r="AS19" s="100">
        <f>Data_Provincias!HN45</f>
        <v>3</v>
      </c>
      <c r="AT19" s="100">
        <f>Data_Provincias!BF45</f>
        <v>23</v>
      </c>
      <c r="AU19" s="100">
        <f>Data_Provincias!HO45</f>
        <v>4</v>
      </c>
      <c r="AV19" s="100">
        <f>Data_Provincias!BG45</f>
        <v>20</v>
      </c>
      <c r="AW19" s="100">
        <f>Data_Provincias!HP45</f>
        <v>2</v>
      </c>
      <c r="AX19" s="100">
        <f>Data_Provincias!BH45</f>
        <v>193</v>
      </c>
      <c r="AY19" s="100">
        <f>Data_Provincias!HQ45</f>
        <v>6</v>
      </c>
      <c r="AZ19" s="100">
        <f>Data_Provincias!BI45</f>
        <v>5</v>
      </c>
      <c r="BA19" s="100">
        <f>Data_Provincias!HR45</f>
        <v>0</v>
      </c>
      <c r="BB19" s="100">
        <f>Data_Provincias!BJ45</f>
        <v>10</v>
      </c>
      <c r="BC19" s="100">
        <f>Data_Provincias!HS45</f>
        <v>0</v>
      </c>
      <c r="BD19" s="100">
        <f>Data_Provincias!BK45</f>
        <v>28</v>
      </c>
      <c r="BE19" s="100">
        <f>Data_Provincias!HT45</f>
        <v>2</v>
      </c>
      <c r="BF19" s="100">
        <f>Data_Provincias!BL45</f>
        <v>4</v>
      </c>
      <c r="BG19" s="100">
        <f>Data_Provincias!HU45</f>
        <v>1</v>
      </c>
      <c r="BH19" s="100">
        <f>Data_Provincias!BM45</f>
        <v>4</v>
      </c>
      <c r="BI19" s="100">
        <f>Data_Provincias!HV45</f>
        <v>0</v>
      </c>
      <c r="BJ19" s="100">
        <f>Data_Provincias!BN45</f>
        <v>0</v>
      </c>
      <c r="BK19" s="100">
        <f>Data_Provincias!HW45</f>
        <v>0</v>
      </c>
      <c r="BL19" s="100">
        <f>Data_Provincias!BO45</f>
        <v>224</v>
      </c>
      <c r="BM19" s="100">
        <f>Data_Provincias!HX45</f>
        <v>12</v>
      </c>
      <c r="BN19" s="100">
        <f>Data_Provincias!BP45</f>
        <v>1578</v>
      </c>
      <c r="BO19" s="101">
        <f>Data_Provincias!HY45</f>
        <v>77</v>
      </c>
    </row>
    <row r="20" spans="1:67" x14ac:dyDescent="0.25">
      <c r="A20" s="98">
        <v>43925</v>
      </c>
      <c r="B20" s="100">
        <f>Data_Provincias!AJ46</f>
        <v>665</v>
      </c>
      <c r="C20" s="100">
        <f>Data_Provincias!GS46</f>
        <v>13</v>
      </c>
      <c r="D20" s="100">
        <f>Data_Provincias!AK46</f>
        <v>7</v>
      </c>
      <c r="E20" s="100">
        <f>Data_Provincias!GT46</f>
        <v>0</v>
      </c>
      <c r="F20" s="100">
        <f>Data_Provincias!AL46</f>
        <v>1</v>
      </c>
      <c r="G20" s="100">
        <f>Data_Provincias!GU46</f>
        <v>0</v>
      </c>
      <c r="H20" s="100">
        <f>Data_Provincias!AM46</f>
        <v>12</v>
      </c>
      <c r="I20" s="100">
        <f>Data_Provincias!GV46</f>
        <v>0</v>
      </c>
      <c r="J20" s="100">
        <f>Data_Provincias!AN46</f>
        <v>1</v>
      </c>
      <c r="K20" s="100">
        <f>Data_Provincias!GW46</f>
        <v>0</v>
      </c>
      <c r="L20" s="100">
        <f>Data_Provincias!AO46</f>
        <v>132</v>
      </c>
      <c r="M20" s="100">
        <f>Data_Provincias!GX46</f>
        <v>25</v>
      </c>
      <c r="N20" s="100">
        <f>Data_Provincias!AP46</f>
        <v>0</v>
      </c>
      <c r="O20" s="100">
        <f>Data_Provincias!GY46</f>
        <v>0</v>
      </c>
      <c r="P20" s="100">
        <f>Data_Provincias!AQ46</f>
        <v>1</v>
      </c>
      <c r="Q20" s="100">
        <f>Data_Provincias!GZ46</f>
        <v>0</v>
      </c>
      <c r="R20" s="100">
        <f>Data_Provincias!AR46</f>
        <v>44</v>
      </c>
      <c r="S20" s="100">
        <f>Data_Provincias!HA46</f>
        <v>1</v>
      </c>
      <c r="T20" s="100">
        <f>Data_Provincias!AS46</f>
        <v>1</v>
      </c>
      <c r="U20" s="100">
        <f>Data_Provincias!HB46</f>
        <v>0</v>
      </c>
      <c r="V20" s="100">
        <f>Data_Provincias!AT46</f>
        <v>40</v>
      </c>
      <c r="W20" s="100">
        <f>Data_Provincias!HC46</f>
        <v>1</v>
      </c>
      <c r="X20" s="100">
        <f>Data_Provincias!AU46</f>
        <v>32</v>
      </c>
      <c r="Y20" s="100">
        <f>Data_Provincias!HD46</f>
        <v>1</v>
      </c>
      <c r="Z20" s="100">
        <f>Data_Provincias!AV46</f>
        <v>109</v>
      </c>
      <c r="AA20" s="100">
        <f>Data_Provincias!HE46</f>
        <v>5</v>
      </c>
      <c r="AB20" s="100">
        <f>Data_Provincias!AW46</f>
        <v>10</v>
      </c>
      <c r="AC20" s="100">
        <f>Data_Provincias!HF46</f>
        <v>1</v>
      </c>
      <c r="AD20" s="100">
        <f>Data_Provincias!AX46</f>
        <v>3</v>
      </c>
      <c r="AE20" s="100">
        <f>Data_Provincias!HG46</f>
        <v>0</v>
      </c>
      <c r="AF20" s="100">
        <f>Data_Provincias!AY46</f>
        <v>1</v>
      </c>
      <c r="AG20" s="100">
        <f>Data_Provincias!HH46</f>
        <v>0</v>
      </c>
      <c r="AH20" s="100">
        <f>Data_Provincias!AZ46</f>
        <v>7</v>
      </c>
      <c r="AI20" s="100">
        <f>Data_Provincias!HI46</f>
        <v>0</v>
      </c>
      <c r="AJ20" s="100">
        <f>Data_Provincias!BA46</f>
        <v>34</v>
      </c>
      <c r="AK20" s="100">
        <f>Data_Provincias!HJ46</f>
        <v>0</v>
      </c>
      <c r="AL20" s="100">
        <f>Data_Provincias!BB46</f>
        <v>19</v>
      </c>
      <c r="AM20" s="100">
        <f>Data_Provincias!HK46</f>
        <v>2</v>
      </c>
      <c r="AN20" s="100">
        <f>Data_Provincias!BC46</f>
        <v>15</v>
      </c>
      <c r="AO20" s="100">
        <f>Data_Provincias!HL46</f>
        <v>1</v>
      </c>
      <c r="AP20" s="100">
        <f>Data_Provincias!BD46</f>
        <v>32</v>
      </c>
      <c r="AQ20" s="100">
        <f>Data_Provincias!HM46</f>
        <v>1</v>
      </c>
      <c r="AR20" s="100">
        <f>Data_Provincias!BE46</f>
        <v>11</v>
      </c>
      <c r="AS20" s="100">
        <f>Data_Provincias!HN46</f>
        <v>3</v>
      </c>
      <c r="AT20" s="100">
        <f>Data_Provincias!BF46</f>
        <v>24</v>
      </c>
      <c r="AU20" s="100">
        <f>Data_Provincias!HO46</f>
        <v>4</v>
      </c>
      <c r="AV20" s="100">
        <f>Data_Provincias!BG46</f>
        <v>27</v>
      </c>
      <c r="AW20" s="100">
        <f>Data_Provincias!HP46</f>
        <v>2</v>
      </c>
      <c r="AX20" s="100">
        <f>Data_Provincias!BH46</f>
        <v>194</v>
      </c>
      <c r="AY20" s="100">
        <f>Data_Provincias!HQ46</f>
        <v>6</v>
      </c>
      <c r="AZ20" s="100">
        <f>Data_Provincias!BI46</f>
        <v>18</v>
      </c>
      <c r="BA20" s="100">
        <f>Data_Provincias!HR46</f>
        <v>0</v>
      </c>
      <c r="BB20" s="100">
        <f>Data_Provincias!BJ46</f>
        <v>10</v>
      </c>
      <c r="BC20" s="100">
        <f>Data_Provincias!HS46</f>
        <v>0</v>
      </c>
      <c r="BD20" s="100">
        <f>Data_Provincias!BK46</f>
        <v>30</v>
      </c>
      <c r="BE20" s="100">
        <f>Data_Provincias!HT46</f>
        <v>2</v>
      </c>
      <c r="BF20" s="100">
        <f>Data_Provincias!BL46</f>
        <v>4</v>
      </c>
      <c r="BG20" s="100">
        <f>Data_Provincias!HU46</f>
        <v>1</v>
      </c>
      <c r="BH20" s="100">
        <f>Data_Provincias!BM46</f>
        <v>4</v>
      </c>
      <c r="BI20" s="100">
        <f>Data_Provincias!HV46</f>
        <v>0</v>
      </c>
      <c r="BJ20" s="100">
        <f>Data_Provincias!BN46</f>
        <v>0</v>
      </c>
      <c r="BK20" s="100">
        <f>Data_Provincias!HW46</f>
        <v>0</v>
      </c>
      <c r="BL20" s="100">
        <f>Data_Provincias!BO46</f>
        <v>257</v>
      </c>
      <c r="BM20" s="100">
        <f>Data_Provincias!HX46</f>
        <v>13</v>
      </c>
      <c r="BN20" s="100">
        <f>Data_Provincias!BP46</f>
        <v>1745</v>
      </c>
      <c r="BO20" s="101">
        <f>Data_Provincias!HY46</f>
        <v>82</v>
      </c>
    </row>
    <row r="21" spans="1:67" x14ac:dyDescent="0.25">
      <c r="A21" s="98">
        <v>43926</v>
      </c>
      <c r="B21" s="100">
        <f>Data_Provincias!AJ47</f>
        <v>696</v>
      </c>
      <c r="C21" s="100">
        <f>Data_Provincias!GS47</f>
        <v>13</v>
      </c>
      <c r="D21" s="100">
        <f>Data_Provincias!AK47</f>
        <v>7</v>
      </c>
      <c r="E21" s="100">
        <f>Data_Provincias!GT47</f>
        <v>0</v>
      </c>
      <c r="F21" s="100">
        <f>Data_Provincias!AL47</f>
        <v>1</v>
      </c>
      <c r="G21" s="100">
        <f>Data_Provincias!GU47</f>
        <v>0</v>
      </c>
      <c r="H21" s="100">
        <f>Data_Provincias!AM47</f>
        <v>12</v>
      </c>
      <c r="I21" s="100">
        <f>Data_Provincias!GV47</f>
        <v>0</v>
      </c>
      <c r="J21" s="100">
        <f>Data_Provincias!AN47</f>
        <v>1</v>
      </c>
      <c r="K21" s="100">
        <f>Data_Provincias!GW47</f>
        <v>0</v>
      </c>
      <c r="L21" s="100">
        <f>Data_Provincias!AO47</f>
        <v>141</v>
      </c>
      <c r="M21" s="100">
        <f>Data_Provincias!GX47</f>
        <v>26</v>
      </c>
      <c r="N21" s="100">
        <f>Data_Provincias!AP47</f>
        <v>0</v>
      </c>
      <c r="O21" s="100">
        <f>Data_Provincias!GY47</f>
        <v>0</v>
      </c>
      <c r="P21" s="100">
        <f>Data_Provincias!AQ47</f>
        <v>1</v>
      </c>
      <c r="Q21" s="100">
        <f>Data_Provincias!GZ47</f>
        <v>0</v>
      </c>
      <c r="R21" s="100">
        <f>Data_Provincias!AR47</f>
        <v>44</v>
      </c>
      <c r="S21" s="100">
        <f>Data_Provincias!HA47</f>
        <v>1</v>
      </c>
      <c r="T21" s="100">
        <f>Data_Provincias!AS47</f>
        <v>1</v>
      </c>
      <c r="U21" s="100">
        <f>Data_Provincias!HB47</f>
        <v>0</v>
      </c>
      <c r="V21" s="100">
        <f>Data_Provincias!AT47</f>
        <v>44</v>
      </c>
      <c r="W21" s="100">
        <f>Data_Provincias!HC47</f>
        <v>1</v>
      </c>
      <c r="X21" s="100">
        <f>Data_Provincias!AU47</f>
        <v>33</v>
      </c>
      <c r="Y21" s="100">
        <f>Data_Provincias!HD47</f>
        <v>1</v>
      </c>
      <c r="Z21" s="100">
        <f>Data_Provincias!AV47</f>
        <v>109</v>
      </c>
      <c r="AA21" s="100">
        <f>Data_Provincias!HE47</f>
        <v>5</v>
      </c>
      <c r="AB21" s="100">
        <f>Data_Provincias!AW47</f>
        <v>12</v>
      </c>
      <c r="AC21" s="100">
        <f>Data_Provincias!HF47</f>
        <v>1</v>
      </c>
      <c r="AD21" s="100">
        <f>Data_Provincias!AX47</f>
        <v>3</v>
      </c>
      <c r="AE21" s="100">
        <f>Data_Provincias!HG47</f>
        <v>0</v>
      </c>
      <c r="AF21" s="100">
        <f>Data_Provincias!AY47</f>
        <v>1</v>
      </c>
      <c r="AG21" s="100">
        <f>Data_Provincias!HH47</f>
        <v>0</v>
      </c>
      <c r="AH21" s="100">
        <f>Data_Provincias!AZ47</f>
        <v>7</v>
      </c>
      <c r="AI21" s="100">
        <f>Data_Provincias!HI47</f>
        <v>0</v>
      </c>
      <c r="AJ21" s="100">
        <f>Data_Provincias!BA47</f>
        <v>38</v>
      </c>
      <c r="AK21" s="100">
        <f>Data_Provincias!HJ47</f>
        <v>0</v>
      </c>
      <c r="AL21" s="100">
        <f>Data_Provincias!BB47</f>
        <v>20</v>
      </c>
      <c r="AM21" s="100">
        <f>Data_Provincias!HK47</f>
        <v>2</v>
      </c>
      <c r="AN21" s="100">
        <f>Data_Provincias!BC47</f>
        <v>15</v>
      </c>
      <c r="AO21" s="100">
        <f>Data_Provincias!HL47</f>
        <v>1</v>
      </c>
      <c r="AP21" s="100">
        <f>Data_Provincias!BD47</f>
        <v>32</v>
      </c>
      <c r="AQ21" s="100">
        <f>Data_Provincias!HM47</f>
        <v>1</v>
      </c>
      <c r="AR21" s="100">
        <f>Data_Provincias!BE47</f>
        <v>12</v>
      </c>
      <c r="AS21" s="100">
        <f>Data_Provincias!HN47</f>
        <v>3</v>
      </c>
      <c r="AT21" s="100">
        <f>Data_Provincias!BF47</f>
        <v>24</v>
      </c>
      <c r="AU21" s="100">
        <f>Data_Provincias!HO47</f>
        <v>4</v>
      </c>
      <c r="AV21" s="100">
        <f>Data_Provincias!BG47</f>
        <v>29</v>
      </c>
      <c r="AW21" s="100">
        <f>Data_Provincias!HP47</f>
        <v>2</v>
      </c>
      <c r="AX21" s="100">
        <f>Data_Provincias!BH47</f>
        <v>204</v>
      </c>
      <c r="AY21" s="100">
        <f>Data_Provincias!HQ47</f>
        <v>8</v>
      </c>
      <c r="AZ21" s="100">
        <f>Data_Provincias!BI47</f>
        <v>18</v>
      </c>
      <c r="BA21" s="100">
        <f>Data_Provincias!HR47</f>
        <v>0</v>
      </c>
      <c r="BB21" s="100">
        <f>Data_Provincias!BJ47</f>
        <v>10</v>
      </c>
      <c r="BC21" s="100">
        <f>Data_Provincias!HS47</f>
        <v>0</v>
      </c>
      <c r="BD21" s="100">
        <f>Data_Provincias!BK47</f>
        <v>31</v>
      </c>
      <c r="BE21" s="100">
        <f>Data_Provincias!HT47</f>
        <v>2</v>
      </c>
      <c r="BF21" s="100">
        <f>Data_Provincias!BL47</f>
        <v>4</v>
      </c>
      <c r="BG21" s="100">
        <f>Data_Provincias!HU47</f>
        <v>1</v>
      </c>
      <c r="BH21" s="100">
        <f>Data_Provincias!BM47</f>
        <v>4</v>
      </c>
      <c r="BI21" s="100">
        <f>Data_Provincias!HV47</f>
        <v>0</v>
      </c>
      <c r="BJ21" s="100">
        <f>Data_Provincias!BN47</f>
        <v>0</v>
      </c>
      <c r="BK21" s="100">
        <f>Data_Provincias!HW47</f>
        <v>0</v>
      </c>
      <c r="BL21" s="100">
        <f>Data_Provincias!BO47</f>
        <v>274</v>
      </c>
      <c r="BM21" s="100">
        <f>Data_Provincias!HX47</f>
        <v>14</v>
      </c>
      <c r="BN21" s="100">
        <f>Data_Provincias!BP47</f>
        <v>1828</v>
      </c>
      <c r="BO21" s="101">
        <f>Data_Provincias!HY47</f>
        <v>86</v>
      </c>
    </row>
    <row r="22" spans="1:67" x14ac:dyDescent="0.25">
      <c r="A22" s="98">
        <v>43927</v>
      </c>
      <c r="B22" s="100">
        <f>Data_Provincias!AJ48</f>
        <v>723</v>
      </c>
      <c r="C22" s="100">
        <f>Data_Provincias!GS48</f>
        <v>15</v>
      </c>
      <c r="D22" s="100">
        <f>Data_Provincias!AK48</f>
        <v>8</v>
      </c>
      <c r="E22" s="100">
        <f>Data_Provincias!GT48</f>
        <v>0</v>
      </c>
      <c r="F22" s="100">
        <f>Data_Provincias!AL48</f>
        <v>1</v>
      </c>
      <c r="G22" s="100">
        <f>Data_Provincias!GU48</f>
        <v>0</v>
      </c>
      <c r="H22" s="100">
        <f>Data_Provincias!AM48</f>
        <v>12</v>
      </c>
      <c r="I22" s="100">
        <f>Data_Provincias!GV48</f>
        <v>0</v>
      </c>
      <c r="J22" s="100">
        <f>Data_Provincias!AN48</f>
        <v>1</v>
      </c>
      <c r="K22" s="100">
        <f>Data_Provincias!GW48</f>
        <v>0</v>
      </c>
      <c r="L22" s="100">
        <f>Data_Provincias!AO48</f>
        <v>141</v>
      </c>
      <c r="M22" s="100">
        <f>Data_Provincias!GX48</f>
        <v>33</v>
      </c>
      <c r="N22" s="100">
        <f>Data_Provincias!AP48</f>
        <v>0</v>
      </c>
      <c r="O22" s="100">
        <f>Data_Provincias!GY48</f>
        <v>0</v>
      </c>
      <c r="P22" s="100">
        <f>Data_Provincias!AQ48</f>
        <v>2</v>
      </c>
      <c r="Q22" s="100">
        <f>Data_Provincias!GZ48</f>
        <v>0</v>
      </c>
      <c r="R22" s="100">
        <f>Data_Provincias!AR48</f>
        <v>46</v>
      </c>
      <c r="S22" s="100">
        <f>Data_Provincias!HA48</f>
        <v>1</v>
      </c>
      <c r="T22" s="100">
        <f>Data_Provincias!AS48</f>
        <v>1</v>
      </c>
      <c r="U22" s="100">
        <f>Data_Provincias!HB48</f>
        <v>0</v>
      </c>
      <c r="V22" s="100">
        <f>Data_Provincias!AT48</f>
        <v>44</v>
      </c>
      <c r="W22" s="100">
        <f>Data_Provincias!HC48</f>
        <v>1</v>
      </c>
      <c r="X22" s="100">
        <f>Data_Provincias!AU48</f>
        <v>35</v>
      </c>
      <c r="Y22" s="100">
        <f>Data_Provincias!HD48</f>
        <v>1</v>
      </c>
      <c r="Z22" s="100">
        <f>Data_Provincias!AV48</f>
        <v>109</v>
      </c>
      <c r="AA22" s="100">
        <f>Data_Provincias!HE48</f>
        <v>6</v>
      </c>
      <c r="AB22" s="100">
        <f>Data_Provincias!AW48</f>
        <v>19</v>
      </c>
      <c r="AC22" s="100">
        <f>Data_Provincias!HF48</f>
        <v>1</v>
      </c>
      <c r="AD22" s="100">
        <f>Data_Provincias!AX48</f>
        <v>3</v>
      </c>
      <c r="AE22" s="100">
        <f>Data_Provincias!HG48</f>
        <v>0</v>
      </c>
      <c r="AF22" s="100">
        <f>Data_Provincias!AY48</f>
        <v>1</v>
      </c>
      <c r="AG22" s="100">
        <f>Data_Provincias!HH48</f>
        <v>0</v>
      </c>
      <c r="AH22" s="100">
        <f>Data_Provincias!AZ48</f>
        <v>10</v>
      </c>
      <c r="AI22" s="100">
        <f>Data_Provincias!HI48</f>
        <v>1</v>
      </c>
      <c r="AJ22" s="100">
        <f>Data_Provincias!BA48</f>
        <v>38</v>
      </c>
      <c r="AK22" s="100">
        <f>Data_Provincias!HJ48</f>
        <v>0</v>
      </c>
      <c r="AL22" s="100">
        <f>Data_Provincias!BB48</f>
        <v>23</v>
      </c>
      <c r="AM22" s="100">
        <f>Data_Provincias!HK48</f>
        <v>2</v>
      </c>
      <c r="AN22" s="100">
        <f>Data_Provincias!BC48</f>
        <v>15</v>
      </c>
      <c r="AO22" s="100">
        <f>Data_Provincias!HL48</f>
        <v>1</v>
      </c>
      <c r="AP22" s="100">
        <f>Data_Provincias!BD48</f>
        <v>34</v>
      </c>
      <c r="AQ22" s="100">
        <f>Data_Provincias!HM48</f>
        <v>1</v>
      </c>
      <c r="AR22" s="100">
        <f>Data_Provincias!BE48</f>
        <v>13</v>
      </c>
      <c r="AS22" s="100">
        <f>Data_Provincias!HN48</f>
        <v>3</v>
      </c>
      <c r="AT22" s="100">
        <f>Data_Provincias!BF48</f>
        <v>26</v>
      </c>
      <c r="AU22" s="100">
        <f>Data_Provincias!HO48</f>
        <v>4</v>
      </c>
      <c r="AV22" s="100">
        <f>Data_Provincias!BG48</f>
        <v>29</v>
      </c>
      <c r="AW22" s="100">
        <f>Data_Provincias!HP48</f>
        <v>3</v>
      </c>
      <c r="AX22" s="100">
        <f>Data_Provincias!BH48</f>
        <v>245</v>
      </c>
      <c r="AY22" s="100">
        <f>Data_Provincias!HQ48</f>
        <v>8</v>
      </c>
      <c r="AZ22" s="100">
        <f>Data_Provincias!BI48</f>
        <v>5</v>
      </c>
      <c r="BA22" s="100">
        <f>Data_Provincias!HR48</f>
        <v>0</v>
      </c>
      <c r="BB22" s="100">
        <f>Data_Provincias!BJ48</f>
        <v>11</v>
      </c>
      <c r="BC22" s="100">
        <f>Data_Provincias!HS48</f>
        <v>0</v>
      </c>
      <c r="BD22" s="100">
        <f>Data_Provincias!BK48</f>
        <v>39</v>
      </c>
      <c r="BE22" s="100">
        <f>Data_Provincias!HT48</f>
        <v>2</v>
      </c>
      <c r="BF22" s="100">
        <f>Data_Provincias!BL48</f>
        <v>4</v>
      </c>
      <c r="BG22" s="100">
        <f>Data_Provincias!HU48</f>
        <v>1</v>
      </c>
      <c r="BH22" s="100">
        <f>Data_Provincias!BM48</f>
        <v>4</v>
      </c>
      <c r="BI22" s="100">
        <f>Data_Provincias!HV48</f>
        <v>0</v>
      </c>
      <c r="BJ22" s="100">
        <f>Data_Provincias!BN48</f>
        <v>0</v>
      </c>
      <c r="BK22" s="100">
        <f>Data_Provincias!HW48</f>
        <v>0</v>
      </c>
      <c r="BL22" s="100">
        <f>Data_Provincias!BO48</f>
        <v>314</v>
      </c>
      <c r="BM22" s="100">
        <f>Data_Provincias!HX48</f>
        <v>14</v>
      </c>
      <c r="BN22" s="100">
        <f>Data_Provincias!BP48</f>
        <v>1956</v>
      </c>
      <c r="BO22" s="101">
        <f>Data_Provincias!HY48</f>
        <v>98</v>
      </c>
    </row>
    <row r="23" spans="1:67" x14ac:dyDescent="0.25">
      <c r="A23" s="98">
        <v>43928</v>
      </c>
      <c r="B23" s="100">
        <f>Data_Provincias!AJ49</f>
        <v>762</v>
      </c>
      <c r="C23" s="100">
        <f>Data_Provincias!GS49</f>
        <v>17</v>
      </c>
      <c r="D23" s="100">
        <f>Data_Provincias!AK49</f>
        <v>9</v>
      </c>
      <c r="E23" s="100">
        <f>Data_Provincias!GT49</f>
        <v>0</v>
      </c>
      <c r="F23" s="100">
        <f>Data_Provincias!AL49</f>
        <v>1</v>
      </c>
      <c r="G23" s="100">
        <f>Data_Provincias!GU49</f>
        <v>0</v>
      </c>
      <c r="H23" s="100">
        <f>Data_Provincias!AM49</f>
        <v>12</v>
      </c>
      <c r="I23" s="100">
        <f>Data_Provincias!GV49</f>
        <v>0</v>
      </c>
      <c r="J23" s="100">
        <f>Data_Provincias!AN49</f>
        <v>1</v>
      </c>
      <c r="K23" s="100">
        <f>Data_Provincias!GW49</f>
        <v>0</v>
      </c>
      <c r="L23" s="100">
        <f>Data_Provincias!AO49</f>
        <v>154</v>
      </c>
      <c r="M23" s="100">
        <f>Data_Provincias!GX49</f>
        <v>38</v>
      </c>
      <c r="N23" s="100">
        <f>Data_Provincias!AP49</f>
        <v>0</v>
      </c>
      <c r="O23" s="100">
        <f>Data_Provincias!GY49</f>
        <v>0</v>
      </c>
      <c r="P23" s="100">
        <f>Data_Provincias!AQ49</f>
        <v>2</v>
      </c>
      <c r="Q23" s="100">
        <f>Data_Provincias!GZ49</f>
        <v>0</v>
      </c>
      <c r="R23" s="100">
        <f>Data_Provincias!AR49</f>
        <v>55</v>
      </c>
      <c r="S23" s="100">
        <f>Data_Provincias!HA49</f>
        <v>1</v>
      </c>
      <c r="T23" s="100">
        <f>Data_Provincias!AS49</f>
        <v>1</v>
      </c>
      <c r="U23" s="100">
        <f>Data_Provincias!HB49</f>
        <v>0</v>
      </c>
      <c r="V23" s="100">
        <f>Data_Provincias!AT49</f>
        <v>44</v>
      </c>
      <c r="W23" s="100">
        <f>Data_Provincias!HC49</f>
        <v>1</v>
      </c>
      <c r="X23" s="100">
        <f>Data_Provincias!AU49</f>
        <v>35</v>
      </c>
      <c r="Y23" s="100">
        <f>Data_Provincias!HD49</f>
        <v>1</v>
      </c>
      <c r="Z23" s="100">
        <f>Data_Provincias!AV49</f>
        <v>109</v>
      </c>
      <c r="AA23" s="100">
        <f>Data_Provincias!HE49</f>
        <v>6</v>
      </c>
      <c r="AB23" s="100">
        <f>Data_Provincias!AW49</f>
        <v>20</v>
      </c>
      <c r="AC23" s="100">
        <f>Data_Provincias!HF49</f>
        <v>1</v>
      </c>
      <c r="AD23" s="100">
        <f>Data_Provincias!AX49</f>
        <v>3</v>
      </c>
      <c r="AE23" s="100">
        <f>Data_Provincias!HG49</f>
        <v>0</v>
      </c>
      <c r="AF23" s="100">
        <f>Data_Provincias!AY49</f>
        <v>1</v>
      </c>
      <c r="AG23" s="100">
        <f>Data_Provincias!HH49</f>
        <v>0</v>
      </c>
      <c r="AH23" s="100">
        <f>Data_Provincias!AZ49</f>
        <v>12</v>
      </c>
      <c r="AI23" s="100">
        <f>Data_Provincias!HI49</f>
        <v>1</v>
      </c>
      <c r="AJ23" s="100">
        <f>Data_Provincias!BA49</f>
        <v>42</v>
      </c>
      <c r="AK23" s="100">
        <f>Data_Provincias!HJ49</f>
        <v>0</v>
      </c>
      <c r="AL23" s="100">
        <f>Data_Provincias!BB49</f>
        <v>28</v>
      </c>
      <c r="AM23" s="100">
        <f>Data_Provincias!HK49</f>
        <v>2</v>
      </c>
      <c r="AN23" s="100">
        <f>Data_Provincias!BC49</f>
        <v>15</v>
      </c>
      <c r="AO23" s="100">
        <f>Data_Provincias!HL49</f>
        <v>1</v>
      </c>
      <c r="AP23" s="100">
        <f>Data_Provincias!BD49</f>
        <v>40</v>
      </c>
      <c r="AQ23" s="100">
        <f>Data_Provincias!HM49</f>
        <v>1</v>
      </c>
      <c r="AR23" s="100">
        <f>Data_Provincias!BE49</f>
        <v>13</v>
      </c>
      <c r="AS23" s="100">
        <f>Data_Provincias!HN49</f>
        <v>3</v>
      </c>
      <c r="AT23" s="100">
        <f>Data_Provincias!BF49</f>
        <v>26</v>
      </c>
      <c r="AU23" s="100">
        <f>Data_Provincias!HO49</f>
        <v>4</v>
      </c>
      <c r="AV23" s="100">
        <f>Data_Provincias!BG49</f>
        <v>34</v>
      </c>
      <c r="AW23" s="100">
        <f>Data_Provincias!HP49</f>
        <v>3</v>
      </c>
      <c r="AX23" s="100">
        <f>Data_Provincias!BH49</f>
        <v>274</v>
      </c>
      <c r="AY23" s="100">
        <f>Data_Provincias!HQ49</f>
        <v>8</v>
      </c>
      <c r="AZ23" s="100">
        <f>Data_Provincias!BI49</f>
        <v>5</v>
      </c>
      <c r="BA23" s="100">
        <f>Data_Provincias!HR49</f>
        <v>0</v>
      </c>
      <c r="BB23" s="100">
        <f>Data_Provincias!BJ49</f>
        <v>11</v>
      </c>
      <c r="BC23" s="100">
        <f>Data_Provincias!HS49</f>
        <v>0</v>
      </c>
      <c r="BD23" s="100">
        <f>Data_Provincias!BK49</f>
        <v>45</v>
      </c>
      <c r="BE23" s="100">
        <f>Data_Provincias!HT49</f>
        <v>3</v>
      </c>
      <c r="BF23" s="100">
        <f>Data_Provincias!BL49</f>
        <v>4</v>
      </c>
      <c r="BG23" s="100">
        <f>Data_Provincias!HU49</f>
        <v>1</v>
      </c>
      <c r="BH23" s="100">
        <f>Data_Provincias!BM49</f>
        <v>5</v>
      </c>
      <c r="BI23" s="100">
        <f>Data_Provincias!HV49</f>
        <v>0</v>
      </c>
      <c r="BJ23" s="100">
        <f>Data_Provincias!BN49</f>
        <v>0</v>
      </c>
      <c r="BK23" s="100">
        <f>Data_Provincias!HW49</f>
        <v>0</v>
      </c>
      <c r="BL23" s="100">
        <f>Data_Provincias!BO49</f>
        <v>348</v>
      </c>
      <c r="BM23" s="100">
        <f>Data_Provincias!HX49</f>
        <v>16</v>
      </c>
      <c r="BN23" s="100">
        <f>Data_Provincias!BP49</f>
        <v>2111</v>
      </c>
      <c r="BO23" s="101">
        <f>Data_Provincias!HY49</f>
        <v>108</v>
      </c>
    </row>
    <row r="24" spans="1:67" x14ac:dyDescent="0.25">
      <c r="A24" s="98">
        <v>43929</v>
      </c>
      <c r="B24" s="100">
        <f>Data_Provincias!AJ50</f>
        <v>800</v>
      </c>
      <c r="C24" s="100">
        <f>Data_Provincias!GS50</f>
        <v>18</v>
      </c>
      <c r="D24" s="100">
        <f>Data_Provincias!AK50</f>
        <v>10</v>
      </c>
      <c r="E24" s="100">
        <f>Data_Provincias!GT50</f>
        <v>1</v>
      </c>
      <c r="F24" s="100">
        <f>Data_Provincias!AL50</f>
        <v>1</v>
      </c>
      <c r="G24" s="100">
        <f>Data_Provincias!GU50</f>
        <v>0</v>
      </c>
      <c r="H24" s="100">
        <f>Data_Provincias!AM50</f>
        <v>12</v>
      </c>
      <c r="I24" s="100">
        <f>Data_Provincias!GV50</f>
        <v>0</v>
      </c>
      <c r="J24" s="100">
        <f>Data_Provincias!AN50</f>
        <v>1</v>
      </c>
      <c r="K24" s="100">
        <f>Data_Provincias!GW50</f>
        <v>0</v>
      </c>
      <c r="L24" s="100">
        <f>Data_Provincias!AO50</f>
        <v>196</v>
      </c>
      <c r="M24" s="100">
        <f>Data_Provincias!GX50</f>
        <v>40</v>
      </c>
      <c r="N24" s="100">
        <f>Data_Provincias!AP50</f>
        <v>0</v>
      </c>
      <c r="O24" s="100">
        <f>Data_Provincias!GY50</f>
        <v>0</v>
      </c>
      <c r="P24" s="100">
        <f>Data_Provincias!AQ50</f>
        <v>2</v>
      </c>
      <c r="Q24" s="100">
        <f>Data_Provincias!GZ50</f>
        <v>0</v>
      </c>
      <c r="R24" s="100">
        <f>Data_Provincias!AR50</f>
        <v>60</v>
      </c>
      <c r="S24" s="100">
        <f>Data_Provincias!HA50</f>
        <v>1</v>
      </c>
      <c r="T24" s="100">
        <f>Data_Provincias!AS50</f>
        <v>1</v>
      </c>
      <c r="U24" s="100">
        <f>Data_Provincias!HB50</f>
        <v>0</v>
      </c>
      <c r="V24" s="100">
        <f>Data_Provincias!AT50</f>
        <v>48</v>
      </c>
      <c r="W24" s="100">
        <f>Data_Provincias!HC50</f>
        <v>1</v>
      </c>
      <c r="X24" s="100">
        <f>Data_Provincias!AU50</f>
        <v>38</v>
      </c>
      <c r="Y24" s="100">
        <f>Data_Provincias!HD50</f>
        <v>1</v>
      </c>
      <c r="Z24" s="100">
        <f>Data_Provincias!AV50</f>
        <v>126</v>
      </c>
      <c r="AA24" s="100">
        <f>Data_Provincias!HE50</f>
        <v>6</v>
      </c>
      <c r="AB24" s="100">
        <f>Data_Provincias!AW50</f>
        <v>26</v>
      </c>
      <c r="AC24" s="100">
        <f>Data_Provincias!HF50</f>
        <v>1</v>
      </c>
      <c r="AD24" s="100">
        <f>Data_Provincias!AX50</f>
        <v>4</v>
      </c>
      <c r="AE24" s="100">
        <f>Data_Provincias!HG50</f>
        <v>0</v>
      </c>
      <c r="AF24" s="100">
        <f>Data_Provincias!AY50</f>
        <v>1</v>
      </c>
      <c r="AG24" s="100">
        <f>Data_Provincias!HH50</f>
        <v>0</v>
      </c>
      <c r="AH24" s="100">
        <f>Data_Provincias!AZ50</f>
        <v>13</v>
      </c>
      <c r="AI24" s="100">
        <f>Data_Provincias!HI50</f>
        <v>1</v>
      </c>
      <c r="AJ24" s="100">
        <f>Data_Provincias!BA50</f>
        <v>52</v>
      </c>
      <c r="AK24" s="100">
        <f>Data_Provincias!HJ50</f>
        <v>1</v>
      </c>
      <c r="AL24" s="100">
        <f>Data_Provincias!BB50</f>
        <v>35</v>
      </c>
      <c r="AM24" s="100">
        <f>Data_Provincias!HK50</f>
        <v>2</v>
      </c>
      <c r="AN24" s="100">
        <f>Data_Provincias!BC50</f>
        <v>15</v>
      </c>
      <c r="AO24" s="100">
        <f>Data_Provincias!HL50</f>
        <v>1</v>
      </c>
      <c r="AP24" s="100">
        <f>Data_Provincias!BD50</f>
        <v>45</v>
      </c>
      <c r="AQ24" s="100">
        <f>Data_Provincias!HM50</f>
        <v>1</v>
      </c>
      <c r="AR24" s="100">
        <f>Data_Provincias!BE50</f>
        <v>14</v>
      </c>
      <c r="AS24" s="100">
        <f>Data_Provincias!HN50</f>
        <v>3</v>
      </c>
      <c r="AT24" s="100">
        <f>Data_Provincias!BF50</f>
        <v>26</v>
      </c>
      <c r="AU24" s="100">
        <f>Data_Provincias!HO50</f>
        <v>4</v>
      </c>
      <c r="AV24" s="100">
        <f>Data_Provincias!BG50</f>
        <v>42</v>
      </c>
      <c r="AW24" s="100">
        <f>Data_Provincias!HP50</f>
        <v>4</v>
      </c>
      <c r="AX24" s="100">
        <f>Data_Provincias!BH50</f>
        <v>309</v>
      </c>
      <c r="AY24" s="100">
        <f>Data_Provincias!HQ50</f>
        <v>8</v>
      </c>
      <c r="AZ24" s="100">
        <f>Data_Provincias!BI50</f>
        <v>7</v>
      </c>
      <c r="BA24" s="100">
        <f>Data_Provincias!HR50</f>
        <v>0</v>
      </c>
      <c r="BB24" s="100">
        <f>Data_Provincias!BJ50</f>
        <v>11</v>
      </c>
      <c r="BC24" s="100">
        <f>Data_Provincias!HS50</f>
        <v>0</v>
      </c>
      <c r="BD24" s="100">
        <f>Data_Provincias!BK50</f>
        <v>56</v>
      </c>
      <c r="BE24" s="100">
        <f>Data_Provincias!HT50</f>
        <v>3</v>
      </c>
      <c r="BF24" s="100">
        <f>Data_Provincias!BL50</f>
        <v>4</v>
      </c>
      <c r="BG24" s="100">
        <f>Data_Provincias!HU50</f>
        <v>2</v>
      </c>
      <c r="BH24" s="100">
        <f>Data_Provincias!BM50</f>
        <v>5</v>
      </c>
      <c r="BI24" s="100">
        <f>Data_Provincias!HV50</f>
        <v>0</v>
      </c>
      <c r="BJ24" s="100">
        <f>Data_Provincias!BN50</f>
        <v>0</v>
      </c>
      <c r="BK24" s="100">
        <f>Data_Provincias!HW50</f>
        <v>0</v>
      </c>
      <c r="BL24" s="100">
        <f>Data_Provincias!BO50</f>
        <v>389</v>
      </c>
      <c r="BM24" s="100">
        <f>Data_Provincias!HX50</f>
        <v>19</v>
      </c>
      <c r="BN24" s="100">
        <f>Data_Provincias!BP50</f>
        <v>2349</v>
      </c>
      <c r="BO24" s="101">
        <f>Data_Provincias!HY50</f>
        <v>118</v>
      </c>
    </row>
    <row r="25" spans="1:67" x14ac:dyDescent="0.25">
      <c r="A25" s="98">
        <v>43930</v>
      </c>
      <c r="B25" s="100">
        <f>Data_Provincias!AJ51</f>
        <v>859</v>
      </c>
      <c r="C25" s="100">
        <f>Data_Provincias!GS51</f>
        <v>18</v>
      </c>
      <c r="D25" s="100">
        <f>Data_Provincias!AK51</f>
        <v>10</v>
      </c>
      <c r="E25" s="100">
        <f>Data_Provincias!GT51</f>
        <v>1</v>
      </c>
      <c r="F25" s="100">
        <f>Data_Provincias!AL51</f>
        <v>1</v>
      </c>
      <c r="G25" s="100">
        <f>Data_Provincias!GU51</f>
        <v>0</v>
      </c>
      <c r="H25" s="100">
        <f>Data_Provincias!AM51</f>
        <v>15</v>
      </c>
      <c r="I25" s="100">
        <f>Data_Provincias!GV51</f>
        <v>0</v>
      </c>
      <c r="J25" s="100">
        <f>Data_Provincias!AN51</f>
        <v>1</v>
      </c>
      <c r="K25" s="100">
        <f>Data_Provincias!GW51</f>
        <v>0</v>
      </c>
      <c r="L25" s="100">
        <f>Data_Provincias!AO51</f>
        <v>233</v>
      </c>
      <c r="M25" s="100">
        <f>Data_Provincias!GX51</f>
        <v>42</v>
      </c>
      <c r="N25" s="100">
        <f>Data_Provincias!AP51</f>
        <v>0</v>
      </c>
      <c r="O25" s="100">
        <f>Data_Provincias!GY51</f>
        <v>0</v>
      </c>
      <c r="P25" s="100">
        <f>Data_Provincias!AQ51</f>
        <v>3</v>
      </c>
      <c r="Q25" s="100">
        <f>Data_Provincias!GZ51</f>
        <v>0</v>
      </c>
      <c r="R25" s="100">
        <f>Data_Provincias!AR51</f>
        <v>64</v>
      </c>
      <c r="S25" s="100">
        <f>Data_Provincias!HA51</f>
        <v>1</v>
      </c>
      <c r="T25" s="100">
        <f>Data_Provincias!AS51</f>
        <v>1</v>
      </c>
      <c r="U25" s="100">
        <f>Data_Provincias!HB51</f>
        <v>0</v>
      </c>
      <c r="V25" s="100">
        <f>Data_Provincias!AT51</f>
        <v>54</v>
      </c>
      <c r="W25" s="100">
        <f>Data_Provincias!HC51</f>
        <v>1</v>
      </c>
      <c r="X25" s="100">
        <f>Data_Provincias!AU51</f>
        <v>44</v>
      </c>
      <c r="Y25" s="100">
        <f>Data_Provincias!HD51</f>
        <v>1</v>
      </c>
      <c r="Z25" s="100">
        <f>Data_Provincias!AV51</f>
        <v>147</v>
      </c>
      <c r="AA25" s="100">
        <f>Data_Provincias!HE51</f>
        <v>6</v>
      </c>
      <c r="AB25" s="100">
        <f>Data_Provincias!AW51</f>
        <v>28</v>
      </c>
      <c r="AC25" s="100">
        <f>Data_Provincias!HF51</f>
        <v>1</v>
      </c>
      <c r="AD25" s="100">
        <f>Data_Provincias!AX51</f>
        <v>4</v>
      </c>
      <c r="AE25" s="100">
        <f>Data_Provincias!HG51</f>
        <v>0</v>
      </c>
      <c r="AF25" s="100">
        <f>Data_Provincias!AY51</f>
        <v>3</v>
      </c>
      <c r="AG25" s="100">
        <f>Data_Provincias!HH51</f>
        <v>0</v>
      </c>
      <c r="AH25" s="100">
        <f>Data_Provincias!AZ51</f>
        <v>14</v>
      </c>
      <c r="AI25" s="100">
        <f>Data_Provincias!HI51</f>
        <v>1</v>
      </c>
      <c r="AJ25" s="100">
        <f>Data_Provincias!BA51</f>
        <v>54</v>
      </c>
      <c r="AK25" s="100">
        <f>Data_Provincias!HJ51</f>
        <v>1</v>
      </c>
      <c r="AL25" s="100">
        <f>Data_Provincias!BB51</f>
        <v>40</v>
      </c>
      <c r="AM25" s="100">
        <f>Data_Provincias!HK51</f>
        <v>2</v>
      </c>
      <c r="AN25" s="100">
        <f>Data_Provincias!BC51</f>
        <v>15</v>
      </c>
      <c r="AO25" s="100">
        <f>Data_Provincias!HL51</f>
        <v>1</v>
      </c>
      <c r="AP25" s="100">
        <f>Data_Provincias!BD51</f>
        <v>47</v>
      </c>
      <c r="AQ25" s="100">
        <f>Data_Provincias!HM51</f>
        <v>1</v>
      </c>
      <c r="AR25" s="100">
        <f>Data_Provincias!BE51</f>
        <v>14</v>
      </c>
      <c r="AS25" s="100">
        <f>Data_Provincias!HN51</f>
        <v>3</v>
      </c>
      <c r="AT25" s="100">
        <f>Data_Provincias!BF51</f>
        <v>32</v>
      </c>
      <c r="AU25" s="100">
        <f>Data_Provincias!HO51</f>
        <v>4</v>
      </c>
      <c r="AV25" s="100">
        <f>Data_Provincias!BG51</f>
        <v>48</v>
      </c>
      <c r="AW25" s="100">
        <f>Data_Provincias!HP51</f>
        <v>4</v>
      </c>
      <c r="AX25" s="100">
        <f>Data_Provincias!BH51</f>
        <v>339</v>
      </c>
      <c r="AY25" s="100">
        <f>Data_Provincias!HQ51</f>
        <v>8</v>
      </c>
      <c r="AZ25" s="100">
        <f>Data_Provincias!BI51</f>
        <v>7</v>
      </c>
      <c r="BA25" s="100">
        <f>Data_Provincias!HR51</f>
        <v>0</v>
      </c>
      <c r="BB25" s="100">
        <f>Data_Provincias!BJ51</f>
        <v>16</v>
      </c>
      <c r="BC25" s="100">
        <f>Data_Provincias!HS51</f>
        <v>0</v>
      </c>
      <c r="BD25" s="100">
        <f>Data_Provincias!BK51</f>
        <v>72</v>
      </c>
      <c r="BE25" s="100">
        <f>Data_Provincias!HT51</f>
        <v>3</v>
      </c>
      <c r="BF25" s="100">
        <f>Data_Provincias!BL51</f>
        <v>5</v>
      </c>
      <c r="BG25" s="100">
        <f>Data_Provincias!HU51</f>
        <v>2</v>
      </c>
      <c r="BH25" s="100">
        <f>Data_Provincias!BM51</f>
        <v>5</v>
      </c>
      <c r="BI25" s="100">
        <f>Data_Provincias!HV51</f>
        <v>1</v>
      </c>
      <c r="BJ25" s="100">
        <f>Data_Provincias!BN51</f>
        <v>0</v>
      </c>
      <c r="BK25" s="100">
        <f>Data_Provincias!HW51</f>
        <v>0</v>
      </c>
      <c r="BL25" s="100">
        <f>Data_Provincias!BO51</f>
        <v>445</v>
      </c>
      <c r="BM25" s="100">
        <f>Data_Provincias!HX51</f>
        <v>24</v>
      </c>
      <c r="BN25" s="100">
        <f>Data_Provincias!BP51</f>
        <v>2620</v>
      </c>
      <c r="BO25" s="101">
        <f>Data_Provincias!HY51</f>
        <v>126</v>
      </c>
    </row>
    <row r="26" spans="1:67" x14ac:dyDescent="0.25">
      <c r="A26" s="98">
        <v>43931</v>
      </c>
      <c r="B26" s="100">
        <f>Data_Provincias!AJ52</f>
        <v>886</v>
      </c>
      <c r="C26" s="100">
        <f>Data_Provincias!GS52</f>
        <v>18</v>
      </c>
      <c r="D26" s="100">
        <f>Data_Provincias!AK52</f>
        <v>11</v>
      </c>
      <c r="E26" s="100">
        <f>Data_Provincias!GT52</f>
        <v>1</v>
      </c>
      <c r="F26" s="100">
        <f>Data_Provincias!AL52</f>
        <v>1</v>
      </c>
      <c r="G26" s="100">
        <f>Data_Provincias!GU52</f>
        <v>0</v>
      </c>
      <c r="H26" s="100">
        <f>Data_Provincias!AM52</f>
        <v>15</v>
      </c>
      <c r="I26" s="100">
        <f>Data_Provincias!GV52</f>
        <v>0</v>
      </c>
      <c r="J26" s="100">
        <f>Data_Provincias!AN52</f>
        <v>1</v>
      </c>
      <c r="K26" s="100">
        <f>Data_Provincias!GW52</f>
        <v>0</v>
      </c>
      <c r="L26" s="100">
        <f>Data_Provincias!AO52</f>
        <v>252</v>
      </c>
      <c r="M26" s="100">
        <f>Data_Provincias!GX52</f>
        <v>44</v>
      </c>
      <c r="N26" s="100">
        <f>Data_Provincias!AP52</f>
        <v>0</v>
      </c>
      <c r="O26" s="100">
        <f>Data_Provincias!GY52</f>
        <v>0</v>
      </c>
      <c r="P26" s="100">
        <f>Data_Provincias!AQ52</f>
        <v>3</v>
      </c>
      <c r="Q26" s="100">
        <f>Data_Provincias!GZ52</f>
        <v>0</v>
      </c>
      <c r="R26" s="100">
        <f>Data_Provincias!AR52</f>
        <v>66</v>
      </c>
      <c r="S26" s="100">
        <f>Data_Provincias!HA52</f>
        <v>2</v>
      </c>
      <c r="T26" s="100">
        <f>Data_Provincias!AS52</f>
        <v>1</v>
      </c>
      <c r="U26" s="100">
        <f>Data_Provincias!HB52</f>
        <v>0</v>
      </c>
      <c r="V26" s="100">
        <f>Data_Provincias!AT52</f>
        <v>64</v>
      </c>
      <c r="W26" s="100">
        <f>Data_Provincias!HC52</f>
        <v>1</v>
      </c>
      <c r="X26" s="100">
        <f>Data_Provincias!AU52</f>
        <v>46</v>
      </c>
      <c r="Y26" s="100">
        <f>Data_Provincias!HD52</f>
        <v>1</v>
      </c>
      <c r="Z26" s="100">
        <f>Data_Provincias!AV52</f>
        <v>162</v>
      </c>
      <c r="AA26" s="100">
        <f>Data_Provincias!HE52</f>
        <v>6</v>
      </c>
      <c r="AB26" s="100">
        <f>Data_Provincias!AW52</f>
        <v>34</v>
      </c>
      <c r="AC26" s="100">
        <f>Data_Provincias!HF52</f>
        <v>1</v>
      </c>
      <c r="AD26" s="100">
        <f>Data_Provincias!AX52</f>
        <v>4</v>
      </c>
      <c r="AE26" s="100">
        <f>Data_Provincias!HG52</f>
        <v>0</v>
      </c>
      <c r="AF26" s="100">
        <f>Data_Provincias!AY52</f>
        <v>3</v>
      </c>
      <c r="AG26" s="100">
        <f>Data_Provincias!HH52</f>
        <v>0</v>
      </c>
      <c r="AH26" s="100">
        <f>Data_Provincias!AZ52</f>
        <v>17</v>
      </c>
      <c r="AI26" s="100">
        <f>Data_Provincias!HI52</f>
        <v>1</v>
      </c>
      <c r="AJ26" s="100">
        <f>Data_Provincias!BA52</f>
        <v>56</v>
      </c>
      <c r="AK26" s="100">
        <f>Data_Provincias!HJ52</f>
        <v>1</v>
      </c>
      <c r="AL26" s="100">
        <f>Data_Provincias!BB52</f>
        <v>45</v>
      </c>
      <c r="AM26" s="100">
        <f>Data_Provincias!HK52</f>
        <v>7</v>
      </c>
      <c r="AN26" s="100">
        <f>Data_Provincias!BC52</f>
        <v>15</v>
      </c>
      <c r="AO26" s="100">
        <f>Data_Provincias!HL52</f>
        <v>1</v>
      </c>
      <c r="AP26" s="100">
        <f>Data_Provincias!BD52</f>
        <v>50</v>
      </c>
      <c r="AQ26" s="100">
        <f>Data_Provincias!HM52</f>
        <v>1</v>
      </c>
      <c r="AR26" s="100">
        <f>Data_Provincias!BE52</f>
        <v>14</v>
      </c>
      <c r="AS26" s="100">
        <f>Data_Provincias!HN52</f>
        <v>3</v>
      </c>
      <c r="AT26" s="100">
        <f>Data_Provincias!BF52</f>
        <v>35</v>
      </c>
      <c r="AU26" s="100">
        <f>Data_Provincias!HO52</f>
        <v>5</v>
      </c>
      <c r="AV26" s="100">
        <f>Data_Provincias!BG52</f>
        <v>50</v>
      </c>
      <c r="AW26" s="100">
        <f>Data_Provincias!HP52</f>
        <v>4</v>
      </c>
      <c r="AX26" s="100">
        <f>Data_Provincias!BH52</f>
        <v>350</v>
      </c>
      <c r="AY26" s="100">
        <f>Data_Provincias!HQ52</f>
        <v>8</v>
      </c>
      <c r="AZ26" s="100">
        <f>Data_Provincias!BI52</f>
        <v>7</v>
      </c>
      <c r="BA26" s="100">
        <f>Data_Provincias!HR52</f>
        <v>0</v>
      </c>
      <c r="BB26" s="100">
        <f>Data_Provincias!BJ52</f>
        <v>17</v>
      </c>
      <c r="BC26" s="100">
        <f>Data_Provincias!HS52</f>
        <v>0</v>
      </c>
      <c r="BD26" s="100">
        <f>Data_Provincias!BK52</f>
        <v>73</v>
      </c>
      <c r="BE26" s="100">
        <f>Data_Provincias!HT52</f>
        <v>3</v>
      </c>
      <c r="BF26" s="100">
        <f>Data_Provincias!BL52</f>
        <v>5</v>
      </c>
      <c r="BG26" s="100">
        <f>Data_Provincias!HU52</f>
        <v>2</v>
      </c>
      <c r="BH26" s="100">
        <f>Data_Provincias!BM52</f>
        <v>5</v>
      </c>
      <c r="BI26" s="100">
        <f>Data_Provincias!HV52</f>
        <v>1</v>
      </c>
      <c r="BJ26" s="100">
        <f>Data_Provincias!BN52</f>
        <v>0</v>
      </c>
      <c r="BK26" s="100">
        <f>Data_Provincias!HW52</f>
        <v>0</v>
      </c>
      <c r="BL26" s="100">
        <f>Data_Provincias!BO52</f>
        <v>471</v>
      </c>
      <c r="BM26" s="100">
        <f>Data_Provincias!HX52</f>
        <v>24</v>
      </c>
      <c r="BN26" s="100">
        <f>Data_Provincias!BP52</f>
        <v>2759</v>
      </c>
      <c r="BO26" s="101">
        <f>Data_Provincias!HY52</f>
        <v>135</v>
      </c>
    </row>
    <row r="27" spans="1:67" x14ac:dyDescent="0.25">
      <c r="A27" s="98">
        <v>43932</v>
      </c>
      <c r="B27" s="100">
        <f>Data_Provincias!AJ53</f>
        <v>921</v>
      </c>
      <c r="C27" s="100">
        <f>Data_Provincias!GS53</f>
        <v>21</v>
      </c>
      <c r="D27" s="100">
        <f>Data_Provincias!AK53</f>
        <v>12</v>
      </c>
      <c r="E27" s="100">
        <f>Data_Provincias!GT53</f>
        <v>1</v>
      </c>
      <c r="F27" s="100">
        <f>Data_Provincias!AL53</f>
        <v>1</v>
      </c>
      <c r="G27" s="100">
        <f>Data_Provincias!GU53</f>
        <v>0</v>
      </c>
      <c r="H27" s="100">
        <f>Data_Provincias!AM53</f>
        <v>15</v>
      </c>
      <c r="I27" s="100">
        <f>Data_Provincias!GV53</f>
        <v>0</v>
      </c>
      <c r="J27" s="100">
        <f>Data_Provincias!AN53</f>
        <v>1</v>
      </c>
      <c r="K27" s="100">
        <f>Data_Provincias!GW53</f>
        <v>0</v>
      </c>
      <c r="L27" s="100">
        <f>Data_Provincias!AO53</f>
        <v>273</v>
      </c>
      <c r="M27" s="100">
        <f>Data_Provincias!GX53</f>
        <v>55</v>
      </c>
      <c r="N27" s="100">
        <f>Data_Provincias!AP53</f>
        <v>0</v>
      </c>
      <c r="O27" s="100">
        <f>Data_Provincias!GY53</f>
        <v>0</v>
      </c>
      <c r="P27" s="100">
        <f>Data_Provincias!AQ53</f>
        <v>3</v>
      </c>
      <c r="Q27" s="100">
        <f>Data_Provincias!GZ53</f>
        <v>0</v>
      </c>
      <c r="R27" s="100">
        <f>Data_Provincias!AR53</f>
        <v>67</v>
      </c>
      <c r="S27" s="100">
        <f>Data_Provincias!HA53</f>
        <v>3</v>
      </c>
      <c r="T27" s="100">
        <f>Data_Provincias!AS53</f>
        <v>1</v>
      </c>
      <c r="U27" s="100">
        <f>Data_Provincias!HB53</f>
        <v>0</v>
      </c>
      <c r="V27" s="100">
        <f>Data_Provincias!AT53</f>
        <v>64</v>
      </c>
      <c r="W27" s="100">
        <f>Data_Provincias!HC53</f>
        <v>1</v>
      </c>
      <c r="X27" s="100">
        <f>Data_Provincias!AU53</f>
        <v>51</v>
      </c>
      <c r="Y27" s="100">
        <f>Data_Provincias!HD53</f>
        <v>1</v>
      </c>
      <c r="Z27" s="100">
        <f>Data_Provincias!AV53</f>
        <v>192</v>
      </c>
      <c r="AA27" s="100">
        <f>Data_Provincias!HE53</f>
        <v>6</v>
      </c>
      <c r="AB27" s="100">
        <f>Data_Provincias!AW53</f>
        <v>36</v>
      </c>
      <c r="AC27" s="100">
        <f>Data_Provincias!HF53</f>
        <v>1</v>
      </c>
      <c r="AD27" s="100">
        <f>Data_Provincias!AX53</f>
        <v>6</v>
      </c>
      <c r="AE27" s="100">
        <f>Data_Provincias!HG53</f>
        <v>0</v>
      </c>
      <c r="AF27" s="100">
        <f>Data_Provincias!AY53</f>
        <v>3</v>
      </c>
      <c r="AG27" s="100">
        <f>Data_Provincias!HH53</f>
        <v>0</v>
      </c>
      <c r="AH27" s="100">
        <f>Data_Provincias!AZ53</f>
        <v>21</v>
      </c>
      <c r="AI27" s="100">
        <f>Data_Provincias!HI53</f>
        <v>1</v>
      </c>
      <c r="AJ27" s="100">
        <f>Data_Provincias!BA53</f>
        <v>73</v>
      </c>
      <c r="AK27" s="100">
        <f>Data_Provincias!HJ53</f>
        <v>8</v>
      </c>
      <c r="AL27" s="100">
        <f>Data_Provincias!BB53</f>
        <v>50</v>
      </c>
      <c r="AM27" s="100">
        <f>Data_Provincias!HK53</f>
        <v>9</v>
      </c>
      <c r="AN27" s="100">
        <f>Data_Provincias!BC53</f>
        <v>15</v>
      </c>
      <c r="AO27" s="100">
        <f>Data_Provincias!HL53</f>
        <v>1</v>
      </c>
      <c r="AP27" s="100">
        <f>Data_Provincias!BD53</f>
        <v>61</v>
      </c>
      <c r="AQ27" s="100">
        <f>Data_Provincias!HM53</f>
        <v>2</v>
      </c>
      <c r="AR27" s="100">
        <f>Data_Provincias!BE53</f>
        <v>20</v>
      </c>
      <c r="AS27" s="100">
        <f>Data_Provincias!HN53</f>
        <v>3</v>
      </c>
      <c r="AT27" s="100">
        <f>Data_Provincias!BF53</f>
        <v>35</v>
      </c>
      <c r="AU27" s="100">
        <f>Data_Provincias!HO53</f>
        <v>7</v>
      </c>
      <c r="AV27" s="100">
        <f>Data_Provincias!BG53</f>
        <v>55</v>
      </c>
      <c r="AW27" s="100">
        <f>Data_Provincias!HP53</f>
        <v>4</v>
      </c>
      <c r="AX27" s="100">
        <f>Data_Provincias!BH53</f>
        <v>363</v>
      </c>
      <c r="AY27" s="100">
        <f>Data_Provincias!HQ53</f>
        <v>14</v>
      </c>
      <c r="AZ27" s="100">
        <f>Data_Provincias!BI53</f>
        <v>8</v>
      </c>
      <c r="BA27" s="100">
        <f>Data_Provincias!HR53</f>
        <v>0</v>
      </c>
      <c r="BB27" s="100">
        <f>Data_Provincias!BJ53</f>
        <v>17</v>
      </c>
      <c r="BC27" s="100">
        <f>Data_Provincias!HS53</f>
        <v>0</v>
      </c>
      <c r="BD27" s="100">
        <f>Data_Provincias!BK53</f>
        <v>78</v>
      </c>
      <c r="BE27" s="100">
        <f>Data_Provincias!HT53</f>
        <v>3</v>
      </c>
      <c r="BF27" s="100">
        <f>Data_Provincias!BL53</f>
        <v>5</v>
      </c>
      <c r="BG27" s="100">
        <f>Data_Provincias!HU53</f>
        <v>2</v>
      </c>
      <c r="BH27" s="100">
        <f>Data_Provincias!BM53</f>
        <v>7</v>
      </c>
      <c r="BI27" s="100">
        <f>Data_Provincias!HV53</f>
        <v>1</v>
      </c>
      <c r="BJ27" s="100">
        <f>Data_Provincias!BN53</f>
        <v>1</v>
      </c>
      <c r="BK27" s="100">
        <f>Data_Provincias!HW53</f>
        <v>1</v>
      </c>
      <c r="BL27" s="100">
        <f>Data_Provincias!BO53</f>
        <v>512</v>
      </c>
      <c r="BM27" s="100">
        <f>Data_Provincias!HX53</f>
        <v>28</v>
      </c>
      <c r="BN27" s="100">
        <f>Data_Provincias!BP53</f>
        <v>2967</v>
      </c>
      <c r="BO27" s="101">
        <f>Data_Provincias!HY53</f>
        <v>173</v>
      </c>
    </row>
    <row r="28" spans="1:67" x14ac:dyDescent="0.25">
      <c r="A28" s="98">
        <v>43933</v>
      </c>
      <c r="B28" s="100">
        <f>Data_Provincias!AJ54</f>
        <v>948</v>
      </c>
      <c r="C28" s="100">
        <f>Data_Provincias!GS54</f>
        <v>21</v>
      </c>
      <c r="D28" s="100">
        <f>Data_Provincias!AK54</f>
        <v>15</v>
      </c>
      <c r="E28" s="100">
        <f>Data_Provincias!GT54</f>
        <v>1</v>
      </c>
      <c r="F28" s="100">
        <f>Data_Provincias!AL54</f>
        <v>1</v>
      </c>
      <c r="G28" s="100">
        <f>Data_Provincias!GU54</f>
        <v>0</v>
      </c>
      <c r="H28" s="100">
        <f>Data_Provincias!AM54</f>
        <v>15</v>
      </c>
      <c r="I28" s="100">
        <f>Data_Provincias!GV54</f>
        <v>0</v>
      </c>
      <c r="J28" s="100">
        <f>Data_Provincias!AN54</f>
        <v>1</v>
      </c>
      <c r="K28" s="100">
        <f>Data_Provincias!GW54</f>
        <v>0</v>
      </c>
      <c r="L28" s="100">
        <f>Data_Provincias!AO54</f>
        <v>300</v>
      </c>
      <c r="M28" s="100">
        <f>Data_Provincias!GX54</f>
        <v>57</v>
      </c>
      <c r="N28" s="100">
        <f>Data_Provincias!AP54</f>
        <v>0</v>
      </c>
      <c r="O28" s="100">
        <f>Data_Provincias!GY54</f>
        <v>0</v>
      </c>
      <c r="P28" s="100">
        <f>Data_Provincias!AQ54</f>
        <v>3</v>
      </c>
      <c r="Q28" s="100">
        <f>Data_Provincias!GZ54</f>
        <v>0</v>
      </c>
      <c r="R28" s="100">
        <f>Data_Provincias!AR54</f>
        <v>72</v>
      </c>
      <c r="S28" s="100">
        <f>Data_Provincias!HA54</f>
        <v>3</v>
      </c>
      <c r="T28" s="100">
        <f>Data_Provincias!AS54</f>
        <v>1</v>
      </c>
      <c r="U28" s="100">
        <f>Data_Provincias!HB54</f>
        <v>0</v>
      </c>
      <c r="V28" s="100">
        <f>Data_Provincias!AT54</f>
        <v>69</v>
      </c>
      <c r="W28" s="100">
        <f>Data_Provincias!HC54</f>
        <v>1</v>
      </c>
      <c r="X28" s="100">
        <f>Data_Provincias!AU54</f>
        <v>60</v>
      </c>
      <c r="Y28" s="100">
        <f>Data_Provincias!HD54</f>
        <v>1</v>
      </c>
      <c r="Z28" s="100">
        <f>Data_Provincias!AV54</f>
        <v>200</v>
      </c>
      <c r="AA28" s="100">
        <f>Data_Provincias!HE54</f>
        <v>6</v>
      </c>
      <c r="AB28" s="100">
        <f>Data_Provincias!AW54</f>
        <v>38</v>
      </c>
      <c r="AC28" s="100">
        <f>Data_Provincias!HF54</f>
        <v>1</v>
      </c>
      <c r="AD28" s="100">
        <f>Data_Provincias!AX54</f>
        <v>9</v>
      </c>
      <c r="AE28" s="100">
        <f>Data_Provincias!HG54</f>
        <v>0</v>
      </c>
      <c r="AF28" s="100">
        <f>Data_Provincias!AY54</f>
        <v>3</v>
      </c>
      <c r="AG28" s="100">
        <f>Data_Provincias!HH54</f>
        <v>0</v>
      </c>
      <c r="AH28" s="100">
        <f>Data_Provincias!AZ54</f>
        <v>25</v>
      </c>
      <c r="AI28" s="100">
        <f>Data_Provincias!HI54</f>
        <v>1</v>
      </c>
      <c r="AJ28" s="100">
        <f>Data_Provincias!BA54</f>
        <v>87</v>
      </c>
      <c r="AK28" s="100">
        <f>Data_Provincias!HJ54</f>
        <v>8</v>
      </c>
      <c r="AL28" s="100">
        <f>Data_Provincias!BB54</f>
        <v>55</v>
      </c>
      <c r="AM28" s="100">
        <f>Data_Provincias!HK54</f>
        <v>9</v>
      </c>
      <c r="AN28" s="100">
        <f>Data_Provincias!BC54</f>
        <v>15</v>
      </c>
      <c r="AO28" s="100">
        <f>Data_Provincias!HL54</f>
        <v>1</v>
      </c>
      <c r="AP28" s="100">
        <f>Data_Provincias!BD54</f>
        <v>66</v>
      </c>
      <c r="AQ28" s="100">
        <f>Data_Provincias!HM54</f>
        <v>2</v>
      </c>
      <c r="AR28" s="100">
        <f>Data_Provincias!BE54</f>
        <v>20</v>
      </c>
      <c r="AS28" s="100">
        <f>Data_Provincias!HN54</f>
        <v>3</v>
      </c>
      <c r="AT28" s="100">
        <f>Data_Provincias!BF54</f>
        <v>38</v>
      </c>
      <c r="AU28" s="100">
        <f>Data_Provincias!HO54</f>
        <v>7</v>
      </c>
      <c r="AV28" s="100">
        <f>Data_Provincias!BG54</f>
        <v>58</v>
      </c>
      <c r="AW28" s="100">
        <f>Data_Provincias!HP54</f>
        <v>5</v>
      </c>
      <c r="AX28" s="100">
        <f>Data_Provincias!BH54</f>
        <v>403</v>
      </c>
      <c r="AY28" s="100">
        <f>Data_Provincias!HQ54</f>
        <v>14</v>
      </c>
      <c r="AZ28" s="100">
        <f>Data_Provincias!BI54</f>
        <v>8</v>
      </c>
      <c r="BA28" s="100">
        <f>Data_Provincias!HR54</f>
        <v>0</v>
      </c>
      <c r="BB28" s="100">
        <f>Data_Provincias!BJ54</f>
        <v>18</v>
      </c>
      <c r="BC28" s="100">
        <f>Data_Provincias!HS54</f>
        <v>0</v>
      </c>
      <c r="BD28" s="100">
        <f>Data_Provincias!BK54</f>
        <v>79</v>
      </c>
      <c r="BE28" s="100">
        <f>Data_Provincias!HT54</f>
        <v>3</v>
      </c>
      <c r="BF28" s="100">
        <f>Data_Provincias!BL54</f>
        <v>5</v>
      </c>
      <c r="BG28" s="100">
        <f>Data_Provincias!HU54</f>
        <v>2</v>
      </c>
      <c r="BH28" s="100">
        <f>Data_Provincias!BM54</f>
        <v>8</v>
      </c>
      <c r="BI28" s="100">
        <f>Data_Provincias!HV54</f>
        <v>1</v>
      </c>
      <c r="BJ28" s="100">
        <f>Data_Provincias!BN54</f>
        <v>1</v>
      </c>
      <c r="BK28" s="100">
        <f>Data_Provincias!HW54</f>
        <v>1</v>
      </c>
      <c r="BL28" s="100">
        <f>Data_Provincias!BO54</f>
        <v>546</v>
      </c>
      <c r="BM28" s="100">
        <f>Data_Provincias!HX54</f>
        <v>29</v>
      </c>
      <c r="BN28" s="100">
        <f>Data_Provincias!BP54</f>
        <v>3167</v>
      </c>
      <c r="BO28" s="101">
        <f>Data_Provincias!HY54</f>
        <v>177</v>
      </c>
    </row>
    <row r="29" spans="1:67" x14ac:dyDescent="0.25">
      <c r="A29" s="98">
        <v>43934</v>
      </c>
      <c r="B29" s="100">
        <f>Data_Provincias!AJ55</f>
        <v>959</v>
      </c>
      <c r="C29" s="100">
        <f>Data_Provincias!GS55</f>
        <v>22</v>
      </c>
      <c r="D29" s="100">
        <f>Data_Provincias!AK55</f>
        <v>15</v>
      </c>
      <c r="E29" s="100">
        <f>Data_Provincias!GT55</f>
        <v>1</v>
      </c>
      <c r="F29" s="100">
        <f>Data_Provincias!AL55</f>
        <v>1</v>
      </c>
      <c r="G29" s="100">
        <f>Data_Provincias!GU55</f>
        <v>0</v>
      </c>
      <c r="H29" s="100">
        <f>Data_Provincias!AM55</f>
        <v>15</v>
      </c>
      <c r="I29" s="100">
        <f>Data_Provincias!GV55</f>
        <v>0</v>
      </c>
      <c r="J29" s="100">
        <f>Data_Provincias!AN55</f>
        <v>1</v>
      </c>
      <c r="K29" s="100">
        <f>Data_Provincias!GW55</f>
        <v>0</v>
      </c>
      <c r="L29" s="100">
        <f>Data_Provincias!AO55</f>
        <v>315</v>
      </c>
      <c r="M29" s="100">
        <f>Data_Provincias!GX55</f>
        <v>61</v>
      </c>
      <c r="N29" s="100">
        <f>Data_Provincias!AP55</f>
        <v>0</v>
      </c>
      <c r="O29" s="100">
        <f>Data_Provincias!GY55</f>
        <v>0</v>
      </c>
      <c r="P29" s="100">
        <f>Data_Provincias!AQ55</f>
        <v>3</v>
      </c>
      <c r="Q29" s="100">
        <f>Data_Provincias!GZ55</f>
        <v>0</v>
      </c>
      <c r="R29" s="100">
        <f>Data_Provincias!AR55</f>
        <v>82</v>
      </c>
      <c r="S29" s="100">
        <f>Data_Provincias!HA55</f>
        <v>3</v>
      </c>
      <c r="T29" s="100">
        <f>Data_Provincias!AS55</f>
        <v>1</v>
      </c>
      <c r="U29" s="100">
        <f>Data_Provincias!HB55</f>
        <v>0</v>
      </c>
      <c r="V29" s="100">
        <f>Data_Provincias!AT55</f>
        <v>70</v>
      </c>
      <c r="W29" s="100">
        <f>Data_Provincias!HC55</f>
        <v>1</v>
      </c>
      <c r="X29" s="100">
        <f>Data_Provincias!AU55</f>
        <v>62</v>
      </c>
      <c r="Y29" s="100">
        <f>Data_Provincias!HD55</f>
        <v>1</v>
      </c>
      <c r="Z29" s="100">
        <f>Data_Provincias!AV55</f>
        <v>209</v>
      </c>
      <c r="AA29" s="100">
        <f>Data_Provincias!HE55</f>
        <v>6</v>
      </c>
      <c r="AB29" s="100">
        <f>Data_Provincias!AW55</f>
        <v>39</v>
      </c>
      <c r="AC29" s="100">
        <f>Data_Provincias!HF55</f>
        <v>1</v>
      </c>
      <c r="AD29" s="100">
        <f>Data_Provincias!AX55</f>
        <v>9</v>
      </c>
      <c r="AE29" s="100">
        <f>Data_Provincias!HG55</f>
        <v>0</v>
      </c>
      <c r="AF29" s="100">
        <f>Data_Provincias!AY55</f>
        <v>3</v>
      </c>
      <c r="AG29" s="100">
        <f>Data_Provincias!HH55</f>
        <v>0</v>
      </c>
      <c r="AH29" s="100">
        <f>Data_Provincias!AZ55</f>
        <v>25</v>
      </c>
      <c r="AI29" s="100">
        <f>Data_Provincias!HI55</f>
        <v>1</v>
      </c>
      <c r="AJ29" s="100">
        <f>Data_Provincias!BA55</f>
        <v>93</v>
      </c>
      <c r="AK29" s="100">
        <f>Data_Provincias!HJ55</f>
        <v>8</v>
      </c>
      <c r="AL29" s="100">
        <f>Data_Provincias!BB55</f>
        <v>58</v>
      </c>
      <c r="AM29" s="100">
        <f>Data_Provincias!HK55</f>
        <v>9</v>
      </c>
      <c r="AN29" s="100">
        <f>Data_Provincias!BC55</f>
        <v>15</v>
      </c>
      <c r="AO29" s="100">
        <f>Data_Provincias!HL55</f>
        <v>1</v>
      </c>
      <c r="AP29" s="100">
        <f>Data_Provincias!BD55</f>
        <v>66</v>
      </c>
      <c r="AQ29" s="100">
        <f>Data_Provincias!HM55</f>
        <v>2</v>
      </c>
      <c r="AR29" s="100">
        <f>Data_Provincias!BE55</f>
        <v>20</v>
      </c>
      <c r="AS29" s="100">
        <f>Data_Provincias!HN55</f>
        <v>3</v>
      </c>
      <c r="AT29" s="100">
        <f>Data_Provincias!BF55</f>
        <v>38</v>
      </c>
      <c r="AU29" s="100">
        <f>Data_Provincias!HO55</f>
        <v>7</v>
      </c>
      <c r="AV29" s="100">
        <f>Data_Provincias!BG55</f>
        <v>58</v>
      </c>
      <c r="AW29" s="100">
        <f>Data_Provincias!HP55</f>
        <v>5</v>
      </c>
      <c r="AX29" s="100">
        <f>Data_Provincias!BH55</f>
        <v>439</v>
      </c>
      <c r="AY29" s="100">
        <f>Data_Provincias!HQ55</f>
        <v>14</v>
      </c>
      <c r="AZ29" s="100">
        <f>Data_Provincias!BI55</f>
        <v>8</v>
      </c>
      <c r="BA29" s="100">
        <f>Data_Provincias!HR55</f>
        <v>0</v>
      </c>
      <c r="BB29" s="100">
        <f>Data_Provincias!BJ55</f>
        <v>18</v>
      </c>
      <c r="BC29" s="100">
        <f>Data_Provincias!HS55</f>
        <v>0</v>
      </c>
      <c r="BD29" s="100">
        <f>Data_Provincias!BK55</f>
        <v>86</v>
      </c>
      <c r="BE29" s="100">
        <f>Data_Provincias!HT55</f>
        <v>3</v>
      </c>
      <c r="BF29" s="100">
        <f>Data_Provincias!BL55</f>
        <v>5</v>
      </c>
      <c r="BG29" s="100">
        <f>Data_Provincias!HU55</f>
        <v>2</v>
      </c>
      <c r="BH29" s="100">
        <f>Data_Provincias!BM55</f>
        <v>8</v>
      </c>
      <c r="BI29" s="100">
        <f>Data_Provincias!HV55</f>
        <v>1</v>
      </c>
      <c r="BJ29" s="100">
        <f>Data_Provincias!BN55</f>
        <v>1</v>
      </c>
      <c r="BK29" s="100">
        <f>Data_Provincias!HW55</f>
        <v>1</v>
      </c>
      <c r="BL29" s="100">
        <f>Data_Provincias!BO55</f>
        <v>564</v>
      </c>
      <c r="BM29" s="100">
        <f>Data_Provincias!HX55</f>
        <v>30</v>
      </c>
      <c r="BN29" s="100">
        <f>Data_Provincias!BP55</f>
        <v>3286</v>
      </c>
      <c r="BO29" s="101">
        <f>Data_Provincias!HY55</f>
        <v>183</v>
      </c>
    </row>
    <row r="30" spans="1:67" x14ac:dyDescent="0.25">
      <c r="A30" s="98">
        <v>43935</v>
      </c>
      <c r="B30" s="100">
        <f>Data_Provincias!AJ56</f>
        <v>1003</v>
      </c>
      <c r="C30" s="100">
        <f>Data_Provincias!GS56</f>
        <v>22</v>
      </c>
      <c r="D30" s="100">
        <f>Data_Provincias!AK56</f>
        <v>20</v>
      </c>
      <c r="E30" s="100">
        <f>Data_Provincias!GT56</f>
        <v>1</v>
      </c>
      <c r="F30" s="100">
        <f>Data_Provincias!AL56</f>
        <v>1</v>
      </c>
      <c r="G30" s="100">
        <f>Data_Provincias!GU56</f>
        <v>0</v>
      </c>
      <c r="H30" s="100">
        <f>Data_Provincias!AM56</f>
        <v>15</v>
      </c>
      <c r="I30" s="100">
        <f>Data_Provincias!GV56</f>
        <v>0</v>
      </c>
      <c r="J30" s="100">
        <f>Data_Provincias!AN56</f>
        <v>1</v>
      </c>
      <c r="K30" s="100">
        <f>Data_Provincias!GW56</f>
        <v>0</v>
      </c>
      <c r="L30" s="100">
        <f>Data_Provincias!AO56</f>
        <v>350</v>
      </c>
      <c r="M30" s="100">
        <f>Data_Provincias!GX56</f>
        <v>63</v>
      </c>
      <c r="N30" s="100">
        <f>Data_Provincias!AP56</f>
        <v>0</v>
      </c>
      <c r="O30" s="100">
        <f>Data_Provincias!GY56</f>
        <v>0</v>
      </c>
      <c r="P30" s="100">
        <f>Data_Provincias!AQ56</f>
        <v>3</v>
      </c>
      <c r="Q30" s="100">
        <f>Data_Provincias!GZ56</f>
        <v>0</v>
      </c>
      <c r="R30" s="100">
        <f>Data_Provincias!AR56</f>
        <v>83</v>
      </c>
      <c r="S30" s="100">
        <f>Data_Provincias!HA56</f>
        <v>4</v>
      </c>
      <c r="T30" s="100">
        <f>Data_Provincias!AS56</f>
        <v>1</v>
      </c>
      <c r="U30" s="100">
        <f>Data_Provincias!HB56</f>
        <v>0</v>
      </c>
      <c r="V30" s="100">
        <f>Data_Provincias!AT56</f>
        <v>82</v>
      </c>
      <c r="W30" s="100">
        <f>Data_Provincias!HC56</f>
        <v>1</v>
      </c>
      <c r="X30" s="100">
        <f>Data_Provincias!AU56</f>
        <v>73</v>
      </c>
      <c r="Y30" s="100">
        <f>Data_Provincias!HD56</f>
        <v>1</v>
      </c>
      <c r="Z30" s="100">
        <f>Data_Provincias!AV56</f>
        <v>222</v>
      </c>
      <c r="AA30" s="100">
        <f>Data_Provincias!HE56</f>
        <v>6</v>
      </c>
      <c r="AB30" s="100">
        <f>Data_Provincias!AW56</f>
        <v>48</v>
      </c>
      <c r="AC30" s="100">
        <f>Data_Provincias!HF56</f>
        <v>1</v>
      </c>
      <c r="AD30" s="100">
        <f>Data_Provincias!AX56</f>
        <v>11</v>
      </c>
      <c r="AE30" s="100">
        <f>Data_Provincias!HG56</f>
        <v>0</v>
      </c>
      <c r="AF30" s="100">
        <f>Data_Provincias!AY56</f>
        <v>3</v>
      </c>
      <c r="AG30" s="100">
        <f>Data_Provincias!HH56</f>
        <v>0</v>
      </c>
      <c r="AH30" s="100">
        <f>Data_Provincias!AZ56</f>
        <v>26</v>
      </c>
      <c r="AI30" s="100">
        <f>Data_Provincias!HI56</f>
        <v>1</v>
      </c>
      <c r="AJ30" s="100">
        <f>Data_Provincias!BA56</f>
        <v>102</v>
      </c>
      <c r="AK30" s="100">
        <f>Data_Provincias!HJ56</f>
        <v>8</v>
      </c>
      <c r="AL30" s="100">
        <f>Data_Provincias!BB56</f>
        <v>83</v>
      </c>
      <c r="AM30" s="100">
        <f>Data_Provincias!HK56</f>
        <v>9</v>
      </c>
      <c r="AN30" s="100">
        <f>Data_Provincias!BC56</f>
        <v>15</v>
      </c>
      <c r="AO30" s="100">
        <f>Data_Provincias!HL56</f>
        <v>1</v>
      </c>
      <c r="AP30" s="100">
        <f>Data_Provincias!BD56</f>
        <v>90</v>
      </c>
      <c r="AQ30" s="100">
        <f>Data_Provincias!HM56</f>
        <v>2</v>
      </c>
      <c r="AR30" s="100">
        <f>Data_Provincias!BE56</f>
        <v>21</v>
      </c>
      <c r="AS30" s="100">
        <f>Data_Provincias!HN56</f>
        <v>3</v>
      </c>
      <c r="AT30" s="100">
        <f>Data_Provincias!BF56</f>
        <v>49</v>
      </c>
      <c r="AU30" s="100">
        <f>Data_Provincias!HO56</f>
        <v>7</v>
      </c>
      <c r="AV30" s="100">
        <f>Data_Provincias!BG56</f>
        <v>73</v>
      </c>
      <c r="AW30" s="100">
        <f>Data_Provincias!HP56</f>
        <v>5</v>
      </c>
      <c r="AX30" s="100">
        <f>Data_Provincias!BH56</f>
        <v>463</v>
      </c>
      <c r="AY30" s="100">
        <f>Data_Provincias!HQ56</f>
        <v>16</v>
      </c>
      <c r="AZ30" s="100">
        <f>Data_Provincias!BI56</f>
        <v>14</v>
      </c>
      <c r="BA30" s="100">
        <f>Data_Provincias!HR56</f>
        <v>0</v>
      </c>
      <c r="BB30" s="100">
        <f>Data_Provincias!BJ56</f>
        <v>27</v>
      </c>
      <c r="BC30" s="100">
        <f>Data_Provincias!HS56</f>
        <v>0</v>
      </c>
      <c r="BD30" s="100">
        <f>Data_Provincias!BK56</f>
        <v>97</v>
      </c>
      <c r="BE30" s="100">
        <f>Data_Provincias!HT56</f>
        <v>3</v>
      </c>
      <c r="BF30" s="100">
        <f>Data_Provincias!BL56</f>
        <v>7</v>
      </c>
      <c r="BG30" s="100">
        <f>Data_Provincias!HU56</f>
        <v>2</v>
      </c>
      <c r="BH30" s="100">
        <f>Data_Provincias!BM56</f>
        <v>8</v>
      </c>
      <c r="BI30" s="100">
        <f>Data_Provincias!HV56</f>
        <v>1</v>
      </c>
      <c r="BJ30" s="100">
        <f>Data_Provincias!BN56</f>
        <v>2</v>
      </c>
      <c r="BK30" s="100">
        <f>Data_Provincias!HW56</f>
        <v>1</v>
      </c>
      <c r="BL30" s="100">
        <f>Data_Provincias!BO56</f>
        <v>621</v>
      </c>
      <c r="BM30" s="100">
        <f>Data_Provincias!HX56</f>
        <v>31</v>
      </c>
      <c r="BN30" s="100">
        <f>Data_Provincias!BP56</f>
        <v>3614</v>
      </c>
      <c r="BO30" s="101">
        <f>Data_Provincias!HY56</f>
        <v>189</v>
      </c>
    </row>
    <row r="31" spans="1:67" x14ac:dyDescent="0.25">
      <c r="A31" s="98">
        <v>43936</v>
      </c>
      <c r="B31" s="100">
        <f>Data_Provincias!AJ57</f>
        <v>1015</v>
      </c>
      <c r="C31" s="100">
        <f>Data_Provincias!GS57</f>
        <v>25</v>
      </c>
      <c r="D31" s="100">
        <f>Data_Provincias!AK57</f>
        <v>20</v>
      </c>
      <c r="E31" s="100">
        <f>Data_Provincias!GT57</f>
        <v>1</v>
      </c>
      <c r="F31" s="100">
        <f>Data_Provincias!AL57</f>
        <v>1</v>
      </c>
      <c r="G31" s="100">
        <f>Data_Provincias!GU57</f>
        <v>0</v>
      </c>
      <c r="H31" s="100">
        <f>Data_Provincias!AM57</f>
        <v>19</v>
      </c>
      <c r="I31" s="100">
        <f>Data_Provincias!GV57</f>
        <v>0</v>
      </c>
      <c r="J31" s="100">
        <f>Data_Provincias!AN57</f>
        <v>1</v>
      </c>
      <c r="K31" s="100">
        <f>Data_Provincias!GW57</f>
        <v>0</v>
      </c>
      <c r="L31" s="100">
        <f>Data_Provincias!AO57</f>
        <v>355</v>
      </c>
      <c r="M31" s="100">
        <f>Data_Provincias!GX57</f>
        <v>64</v>
      </c>
      <c r="N31" s="100">
        <f>Data_Provincias!AP57</f>
        <v>0</v>
      </c>
      <c r="O31" s="100">
        <f>Data_Provincias!GY57</f>
        <v>0</v>
      </c>
      <c r="P31" s="100">
        <f>Data_Provincias!AQ57</f>
        <v>3</v>
      </c>
      <c r="Q31" s="100">
        <f>Data_Provincias!GZ57</f>
        <v>0</v>
      </c>
      <c r="R31" s="100">
        <f>Data_Provincias!AR57</f>
        <v>105</v>
      </c>
      <c r="S31" s="100">
        <f>Data_Provincias!HA57</f>
        <v>4</v>
      </c>
      <c r="T31" s="100">
        <f>Data_Provincias!AS57</f>
        <v>1</v>
      </c>
      <c r="U31" s="100">
        <f>Data_Provincias!HB57</f>
        <v>0</v>
      </c>
      <c r="V31" s="100">
        <f>Data_Provincias!AT57</f>
        <v>86</v>
      </c>
      <c r="W31" s="100">
        <f>Data_Provincias!HC57</f>
        <v>1</v>
      </c>
      <c r="X31" s="100">
        <f>Data_Provincias!AU57</f>
        <v>77</v>
      </c>
      <c r="Y31" s="100">
        <f>Data_Provincias!HD57</f>
        <v>2</v>
      </c>
      <c r="Z31" s="100">
        <f>Data_Provincias!AV57</f>
        <v>261</v>
      </c>
      <c r="AA31" s="100">
        <f>Data_Provincias!HE57</f>
        <v>6</v>
      </c>
      <c r="AB31" s="100">
        <f>Data_Provincias!AW57</f>
        <v>49</v>
      </c>
      <c r="AC31" s="100">
        <f>Data_Provincias!HF57</f>
        <v>1</v>
      </c>
      <c r="AD31" s="100">
        <f>Data_Provincias!AX57</f>
        <v>14</v>
      </c>
      <c r="AE31" s="100">
        <f>Data_Provincias!HG57</f>
        <v>0</v>
      </c>
      <c r="AF31" s="100">
        <f>Data_Provincias!AY57</f>
        <v>3</v>
      </c>
      <c r="AG31" s="100">
        <f>Data_Provincias!HH57</f>
        <v>0</v>
      </c>
      <c r="AH31" s="100">
        <f>Data_Provincias!AZ57</f>
        <v>26</v>
      </c>
      <c r="AI31" s="100">
        <f>Data_Provincias!HI57</f>
        <v>1</v>
      </c>
      <c r="AJ31" s="100">
        <f>Data_Provincias!BA57</f>
        <v>118</v>
      </c>
      <c r="AK31" s="100">
        <f>Data_Provincias!HJ57</f>
        <v>8</v>
      </c>
      <c r="AL31" s="100">
        <f>Data_Provincias!BB57</f>
        <v>84</v>
      </c>
      <c r="AM31" s="100">
        <f>Data_Provincias!HK57</f>
        <v>9</v>
      </c>
      <c r="AN31" s="100">
        <f>Data_Provincias!BC57</f>
        <v>15</v>
      </c>
      <c r="AO31" s="100">
        <f>Data_Provincias!HL57</f>
        <v>1</v>
      </c>
      <c r="AP31" s="100">
        <f>Data_Provincias!BD57</f>
        <v>94</v>
      </c>
      <c r="AQ31" s="100">
        <f>Data_Provincias!HM57</f>
        <v>2</v>
      </c>
      <c r="AR31" s="100">
        <f>Data_Provincias!BE57</f>
        <v>21</v>
      </c>
      <c r="AS31" s="100">
        <f>Data_Provincias!HN57</f>
        <v>3</v>
      </c>
      <c r="AT31" s="100">
        <f>Data_Provincias!BF57</f>
        <v>49</v>
      </c>
      <c r="AU31" s="100">
        <f>Data_Provincias!HO57</f>
        <v>7</v>
      </c>
      <c r="AV31" s="100">
        <f>Data_Provincias!BG57</f>
        <v>76</v>
      </c>
      <c r="AW31" s="100">
        <f>Data_Provincias!HP57</f>
        <v>5</v>
      </c>
      <c r="AX31" s="100">
        <f>Data_Provincias!BH57</f>
        <v>476</v>
      </c>
      <c r="AY31" s="100">
        <f>Data_Provincias!HQ57</f>
        <v>16</v>
      </c>
      <c r="AZ31" s="100">
        <f>Data_Provincias!BI57</f>
        <v>14</v>
      </c>
      <c r="BA31" s="100">
        <f>Data_Provincias!HR57</f>
        <v>0</v>
      </c>
      <c r="BB31" s="100">
        <f>Data_Provincias!BJ57</f>
        <v>28</v>
      </c>
      <c r="BC31" s="100">
        <f>Data_Provincias!HS57</f>
        <v>1</v>
      </c>
      <c r="BD31" s="100">
        <f>Data_Provincias!BK57</f>
        <v>99</v>
      </c>
      <c r="BE31" s="100">
        <f>Data_Provincias!HT57</f>
        <v>3</v>
      </c>
      <c r="BF31" s="100">
        <f>Data_Provincias!BL57</f>
        <v>8</v>
      </c>
      <c r="BG31" s="100">
        <f>Data_Provincias!HU57</f>
        <v>2</v>
      </c>
      <c r="BH31" s="100">
        <f>Data_Provincias!BM57</f>
        <v>8</v>
      </c>
      <c r="BI31" s="100">
        <f>Data_Provincias!HV57</f>
        <v>1</v>
      </c>
      <c r="BJ31" s="100">
        <f>Data_Provincias!BN57</f>
        <v>2</v>
      </c>
      <c r="BK31" s="100">
        <f>Data_Provincias!HW57</f>
        <v>1</v>
      </c>
      <c r="BL31" s="100">
        <f>Data_Provincias!BO57</f>
        <v>627</v>
      </c>
      <c r="BM31" s="100">
        <f>Data_Provincias!HX57</f>
        <v>32</v>
      </c>
      <c r="BN31" s="100">
        <f>Data_Provincias!BP57</f>
        <v>3755</v>
      </c>
      <c r="BO31" s="101">
        <f>Data_Provincias!HY57</f>
        <v>196</v>
      </c>
    </row>
    <row r="32" spans="1:67" x14ac:dyDescent="0.25">
      <c r="A32" s="98">
        <v>43937</v>
      </c>
      <c r="B32" s="100">
        <f>Data_Provincias!AJ58</f>
        <v>1078</v>
      </c>
      <c r="C32" s="100">
        <f>Data_Provincias!GS58</f>
        <v>26</v>
      </c>
      <c r="D32" s="100">
        <f>Data_Provincias!AK58</f>
        <v>20</v>
      </c>
      <c r="E32" s="100">
        <f>Data_Provincias!GT58</f>
        <v>1</v>
      </c>
      <c r="F32" s="100">
        <f>Data_Provincias!AL58</f>
        <v>4</v>
      </c>
      <c r="G32" s="100">
        <f>Data_Provincias!GU58</f>
        <v>0</v>
      </c>
      <c r="H32" s="100">
        <f>Data_Provincias!AM58</f>
        <v>25</v>
      </c>
      <c r="I32" s="100">
        <f>Data_Provincias!GV58</f>
        <v>1</v>
      </c>
      <c r="J32" s="100">
        <f>Data_Provincias!AN58</f>
        <v>1</v>
      </c>
      <c r="K32" s="100">
        <f>Data_Provincias!GW58</f>
        <v>0</v>
      </c>
      <c r="L32" s="100">
        <f>Data_Provincias!AO58</f>
        <v>416</v>
      </c>
      <c r="M32" s="100">
        <f>Data_Provincias!GX58</f>
        <v>64</v>
      </c>
      <c r="N32" s="100">
        <f>Data_Provincias!AP58</f>
        <v>0</v>
      </c>
      <c r="O32" s="100">
        <f>Data_Provincias!GY58</f>
        <v>0</v>
      </c>
      <c r="P32" s="100">
        <f>Data_Provincias!AQ58</f>
        <v>4</v>
      </c>
      <c r="Q32" s="100">
        <f>Data_Provincias!GZ58</f>
        <v>0</v>
      </c>
      <c r="R32" s="100">
        <f>Data_Provincias!AR58</f>
        <v>118</v>
      </c>
      <c r="S32" s="100">
        <f>Data_Provincias!HA58</f>
        <v>4</v>
      </c>
      <c r="T32" s="100">
        <f>Data_Provincias!AS58</f>
        <v>1</v>
      </c>
      <c r="U32" s="100">
        <f>Data_Provincias!HB58</f>
        <v>0</v>
      </c>
      <c r="V32" s="100">
        <f>Data_Provincias!AT58</f>
        <v>86</v>
      </c>
      <c r="W32" s="100">
        <f>Data_Provincias!HC58</f>
        <v>1</v>
      </c>
      <c r="X32" s="100">
        <f>Data_Provincias!AU58</f>
        <v>80</v>
      </c>
      <c r="Y32" s="100">
        <f>Data_Provincias!HD58</f>
        <v>2</v>
      </c>
      <c r="Z32" s="100">
        <f>Data_Provincias!AV58</f>
        <v>280</v>
      </c>
      <c r="AA32" s="100">
        <f>Data_Provincias!HE58</f>
        <v>6</v>
      </c>
      <c r="AB32" s="100">
        <f>Data_Provincias!AW58</f>
        <v>59</v>
      </c>
      <c r="AC32" s="100">
        <f>Data_Provincias!HF58</f>
        <v>1</v>
      </c>
      <c r="AD32" s="100">
        <f>Data_Provincias!AX58</f>
        <v>14</v>
      </c>
      <c r="AE32" s="100">
        <f>Data_Provincias!HG58</f>
        <v>0</v>
      </c>
      <c r="AF32" s="100">
        <f>Data_Provincias!AY58</f>
        <v>3</v>
      </c>
      <c r="AG32" s="100">
        <f>Data_Provincias!HH58</f>
        <v>0</v>
      </c>
      <c r="AH32" s="100">
        <f>Data_Provincias!AZ58</f>
        <v>27</v>
      </c>
      <c r="AI32" s="100">
        <f>Data_Provincias!HI58</f>
        <v>1</v>
      </c>
      <c r="AJ32" s="100">
        <f>Data_Provincias!BA58</f>
        <v>125</v>
      </c>
      <c r="AK32" s="100">
        <f>Data_Provincias!HJ58</f>
        <v>8</v>
      </c>
      <c r="AL32" s="100">
        <f>Data_Provincias!BB58</f>
        <v>94</v>
      </c>
      <c r="AM32" s="100">
        <f>Data_Provincias!HK58</f>
        <v>9</v>
      </c>
      <c r="AN32" s="100">
        <f>Data_Provincias!BC58</f>
        <v>19</v>
      </c>
      <c r="AO32" s="100">
        <f>Data_Provincias!HL58</f>
        <v>1</v>
      </c>
      <c r="AP32" s="100">
        <f>Data_Provincias!BD58</f>
        <v>100</v>
      </c>
      <c r="AQ32" s="100">
        <f>Data_Provincias!HM58</f>
        <v>3</v>
      </c>
      <c r="AR32" s="100">
        <f>Data_Provincias!BE58</f>
        <v>28</v>
      </c>
      <c r="AS32" s="100">
        <f>Data_Provincias!HN58</f>
        <v>3</v>
      </c>
      <c r="AT32" s="100">
        <f>Data_Provincias!BF58</f>
        <v>51</v>
      </c>
      <c r="AU32" s="100">
        <f>Data_Provincias!HO58</f>
        <v>7</v>
      </c>
      <c r="AV32" s="100">
        <f>Data_Provincias!BG58</f>
        <v>108</v>
      </c>
      <c r="AW32" s="100">
        <f>Data_Provincias!HP58</f>
        <v>5</v>
      </c>
      <c r="AX32" s="100">
        <f>Data_Provincias!BH58</f>
        <v>528</v>
      </c>
      <c r="AY32" s="100">
        <f>Data_Provincias!HQ58</f>
        <v>16</v>
      </c>
      <c r="AZ32" s="100">
        <f>Data_Provincias!BI58</f>
        <v>14</v>
      </c>
      <c r="BA32" s="100">
        <f>Data_Provincias!HR58</f>
        <v>0</v>
      </c>
      <c r="BB32" s="100">
        <f>Data_Provincias!BJ58</f>
        <v>28</v>
      </c>
      <c r="BC32" s="100">
        <f>Data_Provincias!HS58</f>
        <v>1</v>
      </c>
      <c r="BD32" s="100">
        <f>Data_Provincias!BK58</f>
        <v>121</v>
      </c>
      <c r="BE32" s="100">
        <f>Data_Provincias!HT58</f>
        <v>3</v>
      </c>
      <c r="BF32" s="100">
        <f>Data_Provincias!BL58</f>
        <v>10</v>
      </c>
      <c r="BG32" s="100">
        <f>Data_Provincias!HU58</f>
        <v>2</v>
      </c>
      <c r="BH32" s="100">
        <f>Data_Provincias!BM58</f>
        <v>8</v>
      </c>
      <c r="BI32" s="100">
        <f>Data_Provincias!HV58</f>
        <v>1</v>
      </c>
      <c r="BJ32" s="100">
        <f>Data_Provincias!BN58</f>
        <v>3</v>
      </c>
      <c r="BK32" s="100">
        <f>Data_Provincias!HW58</f>
        <v>1</v>
      </c>
      <c r="BL32" s="100">
        <f>Data_Provincias!BO58</f>
        <v>673</v>
      </c>
      <c r="BM32" s="100">
        <f>Data_Provincias!HX58</f>
        <v>33</v>
      </c>
      <c r="BN32" s="100">
        <f>Data_Provincias!BP58</f>
        <v>4126</v>
      </c>
      <c r="BO32" s="101">
        <f>Data_Provincias!HY58</f>
        <v>200</v>
      </c>
    </row>
    <row r="33" spans="1:67" x14ac:dyDescent="0.25">
      <c r="A33" s="98">
        <v>43938</v>
      </c>
      <c r="B33" s="100">
        <f>Data_Provincias!AJ59</f>
        <v>1107</v>
      </c>
      <c r="C33" s="100">
        <f>Data_Provincias!GS59</f>
        <v>28</v>
      </c>
      <c r="D33" s="100">
        <f>Data_Provincias!AK59</f>
        <v>20</v>
      </c>
      <c r="E33" s="100">
        <f>Data_Provincias!GT59</f>
        <v>1</v>
      </c>
      <c r="F33" s="100">
        <f>Data_Provincias!AL59</f>
        <v>4</v>
      </c>
      <c r="G33" s="100">
        <f>Data_Provincias!GU59</f>
        <v>0</v>
      </c>
      <c r="H33" s="100">
        <f>Data_Provincias!AM59</f>
        <v>25</v>
      </c>
      <c r="I33" s="100">
        <f>Data_Provincias!GV59</f>
        <v>1</v>
      </c>
      <c r="J33" s="100">
        <f>Data_Provincias!AN59</f>
        <v>1</v>
      </c>
      <c r="K33" s="100">
        <f>Data_Provincias!GW59</f>
        <v>0</v>
      </c>
      <c r="L33" s="100">
        <f>Data_Provincias!AO59</f>
        <v>439</v>
      </c>
      <c r="M33" s="100">
        <f>Data_Provincias!GX59</f>
        <v>66</v>
      </c>
      <c r="N33" s="100">
        <f>Data_Provincias!AP59</f>
        <v>0</v>
      </c>
      <c r="O33" s="100">
        <f>Data_Provincias!GY59</f>
        <v>0</v>
      </c>
      <c r="P33" s="100">
        <f>Data_Provincias!AQ59</f>
        <v>4</v>
      </c>
      <c r="Q33" s="100">
        <f>Data_Provincias!GZ59</f>
        <v>0</v>
      </c>
      <c r="R33" s="100">
        <f>Data_Provincias!AR59</f>
        <v>122</v>
      </c>
      <c r="S33" s="100">
        <f>Data_Provincias!HA59</f>
        <v>4</v>
      </c>
      <c r="T33" s="100">
        <f>Data_Provincias!AS59</f>
        <v>1</v>
      </c>
      <c r="U33" s="100">
        <f>Data_Provincias!HB59</f>
        <v>0</v>
      </c>
      <c r="V33" s="100">
        <f>Data_Provincias!AT59</f>
        <v>88</v>
      </c>
      <c r="W33" s="100">
        <f>Data_Provincias!HC59</f>
        <v>1</v>
      </c>
      <c r="X33" s="100">
        <f>Data_Provincias!AU59</f>
        <v>88</v>
      </c>
      <c r="Y33" s="100">
        <f>Data_Provincias!HD59</f>
        <v>2</v>
      </c>
      <c r="Z33" s="100">
        <f>Data_Provincias!AV59</f>
        <v>308</v>
      </c>
      <c r="AA33" s="100">
        <f>Data_Provincias!HE59</f>
        <v>7</v>
      </c>
      <c r="AB33" s="100">
        <f>Data_Provincias!AW59</f>
        <v>60</v>
      </c>
      <c r="AC33" s="100">
        <f>Data_Provincias!HF59</f>
        <v>2</v>
      </c>
      <c r="AD33" s="100">
        <f>Data_Provincias!AX59</f>
        <v>14</v>
      </c>
      <c r="AE33" s="100">
        <f>Data_Provincias!HG59</f>
        <v>0</v>
      </c>
      <c r="AF33" s="100">
        <f>Data_Provincias!AY59</f>
        <v>3</v>
      </c>
      <c r="AG33" s="100">
        <f>Data_Provincias!HH59</f>
        <v>0</v>
      </c>
      <c r="AH33" s="100">
        <f>Data_Provincias!AZ59</f>
        <v>32</v>
      </c>
      <c r="AI33" s="100">
        <f>Data_Provincias!HI59</f>
        <v>1</v>
      </c>
      <c r="AJ33" s="100">
        <f>Data_Provincias!BA59</f>
        <v>128</v>
      </c>
      <c r="AK33" s="100">
        <f>Data_Provincias!HJ59</f>
        <v>9</v>
      </c>
      <c r="AL33" s="100">
        <f>Data_Provincias!BB59</f>
        <v>107</v>
      </c>
      <c r="AM33" s="100">
        <f>Data_Provincias!HK59</f>
        <v>9</v>
      </c>
      <c r="AN33" s="100">
        <f>Data_Provincias!BC59</f>
        <v>19</v>
      </c>
      <c r="AO33" s="100">
        <f>Data_Provincias!HL59</f>
        <v>1</v>
      </c>
      <c r="AP33" s="100">
        <f>Data_Provincias!BD59</f>
        <v>108</v>
      </c>
      <c r="AQ33" s="100">
        <f>Data_Provincias!HM59</f>
        <v>3</v>
      </c>
      <c r="AR33" s="100">
        <f>Data_Provincias!BE59</f>
        <v>29</v>
      </c>
      <c r="AS33" s="100">
        <f>Data_Provincias!HN59</f>
        <v>3</v>
      </c>
      <c r="AT33" s="100">
        <f>Data_Provincias!BF59</f>
        <v>51</v>
      </c>
      <c r="AU33" s="100">
        <f>Data_Provincias!HO59</f>
        <v>7</v>
      </c>
      <c r="AV33" s="100">
        <f>Data_Provincias!BG59</f>
        <v>115</v>
      </c>
      <c r="AW33" s="100">
        <f>Data_Provincias!HP59</f>
        <v>5</v>
      </c>
      <c r="AX33" s="100">
        <f>Data_Provincias!BH59</f>
        <v>553</v>
      </c>
      <c r="AY33" s="100">
        <f>Data_Provincias!HQ59</f>
        <v>23</v>
      </c>
      <c r="AZ33" s="100">
        <f>Data_Provincias!BI59</f>
        <v>14</v>
      </c>
      <c r="BA33" s="100">
        <f>Data_Provincias!HR59</f>
        <v>0</v>
      </c>
      <c r="BB33" s="100">
        <f>Data_Provincias!BJ59</f>
        <v>28</v>
      </c>
      <c r="BC33" s="100">
        <f>Data_Provincias!HS59</f>
        <v>1</v>
      </c>
      <c r="BD33" s="100">
        <f>Data_Provincias!BK59</f>
        <v>127</v>
      </c>
      <c r="BE33" s="100">
        <f>Data_Provincias!HT59</f>
        <v>3</v>
      </c>
      <c r="BF33" s="100">
        <f>Data_Provincias!BL59</f>
        <v>10</v>
      </c>
      <c r="BG33" s="100">
        <f>Data_Provincias!HU59</f>
        <v>3</v>
      </c>
      <c r="BH33" s="100">
        <f>Data_Provincias!BM59</f>
        <v>8</v>
      </c>
      <c r="BI33" s="100">
        <f>Data_Provincias!HV59</f>
        <v>1</v>
      </c>
      <c r="BJ33" s="100">
        <f>Data_Provincias!BN59</f>
        <v>3</v>
      </c>
      <c r="BK33" s="100">
        <f>Data_Provincias!HW59</f>
        <v>2</v>
      </c>
      <c r="BL33" s="100">
        <f>Data_Provincias!BO59</f>
        <v>719</v>
      </c>
      <c r="BM33" s="100">
        <f>Data_Provincias!HX59</f>
        <v>34</v>
      </c>
      <c r="BN33" s="100">
        <f>Data_Provincias!BP59</f>
        <v>4335</v>
      </c>
      <c r="BO33" s="101">
        <f>Data_Provincias!HY59</f>
        <v>217</v>
      </c>
    </row>
    <row r="34" spans="1:67" x14ac:dyDescent="0.25">
      <c r="A34" s="98">
        <v>43939</v>
      </c>
      <c r="B34" s="100">
        <f>Data_Provincias!AJ60</f>
        <v>1198</v>
      </c>
      <c r="C34" s="100">
        <f>Data_Provincias!GS60</f>
        <v>30</v>
      </c>
      <c r="D34" s="100">
        <f>Data_Provincias!AK60</f>
        <v>22</v>
      </c>
      <c r="E34" s="100">
        <f>Data_Provincias!GT60</f>
        <v>1</v>
      </c>
      <c r="F34" s="100">
        <f>Data_Provincias!AL60</f>
        <v>4</v>
      </c>
      <c r="G34" s="100">
        <f>Data_Provincias!GU60</f>
        <v>0</v>
      </c>
      <c r="H34" s="100">
        <f>Data_Provincias!AM60</f>
        <v>25</v>
      </c>
      <c r="I34" s="100">
        <f>Data_Provincias!GV60</f>
        <v>1</v>
      </c>
      <c r="J34" s="100">
        <f>Data_Provincias!AN60</f>
        <v>1</v>
      </c>
      <c r="K34" s="100">
        <f>Data_Provincias!GW60</f>
        <v>0</v>
      </c>
      <c r="L34" s="100">
        <f>Data_Provincias!AO60</f>
        <v>461</v>
      </c>
      <c r="M34" s="100">
        <f>Data_Provincias!GX60</f>
        <v>68</v>
      </c>
      <c r="N34" s="100">
        <f>Data_Provincias!AP60</f>
        <v>0</v>
      </c>
      <c r="O34" s="100">
        <f>Data_Provincias!GY60</f>
        <v>0</v>
      </c>
      <c r="P34" s="100">
        <f>Data_Provincias!AQ60</f>
        <v>4</v>
      </c>
      <c r="Q34" s="100">
        <f>Data_Provincias!GZ60</f>
        <v>0</v>
      </c>
      <c r="R34" s="100">
        <f>Data_Provincias!AR60</f>
        <v>137</v>
      </c>
      <c r="S34" s="100">
        <f>Data_Provincias!HA60</f>
        <v>4</v>
      </c>
      <c r="T34" s="100">
        <f>Data_Provincias!AS60</f>
        <v>1</v>
      </c>
      <c r="U34" s="100">
        <f>Data_Provincias!HB60</f>
        <v>0</v>
      </c>
      <c r="V34" s="100">
        <f>Data_Provincias!AT60</f>
        <v>90</v>
      </c>
      <c r="W34" s="100">
        <f>Data_Provincias!HC60</f>
        <v>1</v>
      </c>
      <c r="X34" s="100">
        <f>Data_Provincias!AU60</f>
        <v>89</v>
      </c>
      <c r="Y34" s="100">
        <f>Data_Provincias!HD60</f>
        <v>2</v>
      </c>
      <c r="Z34" s="100">
        <f>Data_Provincias!AV60</f>
        <v>330</v>
      </c>
      <c r="AA34" s="100">
        <f>Data_Provincias!HE60</f>
        <v>7</v>
      </c>
      <c r="AB34" s="100">
        <f>Data_Provincias!AW60</f>
        <v>64</v>
      </c>
      <c r="AC34" s="100">
        <f>Data_Provincias!HF60</f>
        <v>2</v>
      </c>
      <c r="AD34" s="100">
        <f>Data_Provincias!AX60</f>
        <v>15</v>
      </c>
      <c r="AE34" s="100">
        <f>Data_Provincias!HG60</f>
        <v>0</v>
      </c>
      <c r="AF34" s="100">
        <f>Data_Provincias!AY60</f>
        <v>3</v>
      </c>
      <c r="AG34" s="100">
        <f>Data_Provincias!HH60</f>
        <v>0</v>
      </c>
      <c r="AH34" s="100">
        <f>Data_Provincias!AZ60</f>
        <v>34</v>
      </c>
      <c r="AI34" s="100">
        <f>Data_Provincias!HI60</f>
        <v>1</v>
      </c>
      <c r="AJ34" s="100">
        <f>Data_Provincias!BA60</f>
        <v>143</v>
      </c>
      <c r="AK34" s="100">
        <f>Data_Provincias!HJ60</f>
        <v>9</v>
      </c>
      <c r="AL34" s="100">
        <f>Data_Provincias!BB60</f>
        <v>121</v>
      </c>
      <c r="AM34" s="100">
        <f>Data_Provincias!HK60</f>
        <v>9</v>
      </c>
      <c r="AN34" s="100">
        <f>Data_Provincias!BC60</f>
        <v>19</v>
      </c>
      <c r="AO34" s="100">
        <f>Data_Provincias!HL60</f>
        <v>1</v>
      </c>
      <c r="AP34" s="100">
        <f>Data_Provincias!BD60</f>
        <v>114</v>
      </c>
      <c r="AQ34" s="100">
        <f>Data_Provincias!HM60</f>
        <v>3</v>
      </c>
      <c r="AR34" s="100">
        <f>Data_Provincias!BE60</f>
        <v>32</v>
      </c>
      <c r="AS34" s="100">
        <f>Data_Provincias!HN60</f>
        <v>3</v>
      </c>
      <c r="AT34" s="100">
        <f>Data_Provincias!BF60</f>
        <v>53</v>
      </c>
      <c r="AU34" s="100">
        <f>Data_Provincias!HO60</f>
        <v>7</v>
      </c>
      <c r="AV34" s="100">
        <f>Data_Provincias!BG60</f>
        <v>118</v>
      </c>
      <c r="AW34" s="100">
        <f>Data_Provincias!HP60</f>
        <v>5</v>
      </c>
      <c r="AX34" s="100">
        <f>Data_Provincias!BH60</f>
        <v>594</v>
      </c>
      <c r="AY34" s="100">
        <f>Data_Provincias!HQ60</f>
        <v>28</v>
      </c>
      <c r="AZ34" s="100">
        <f>Data_Provincias!BI60</f>
        <v>16</v>
      </c>
      <c r="BA34" s="100">
        <f>Data_Provincias!HR60</f>
        <v>0</v>
      </c>
      <c r="BB34" s="100">
        <f>Data_Provincias!BJ60</f>
        <v>28</v>
      </c>
      <c r="BC34" s="100">
        <f>Data_Provincias!HS60</f>
        <v>1</v>
      </c>
      <c r="BD34" s="100">
        <f>Data_Provincias!BK60</f>
        <v>133</v>
      </c>
      <c r="BE34" s="100">
        <f>Data_Provincias!HT60</f>
        <v>3</v>
      </c>
      <c r="BF34" s="100">
        <f>Data_Provincias!BL60</f>
        <v>11</v>
      </c>
      <c r="BG34" s="100">
        <f>Data_Provincias!HU60</f>
        <v>3</v>
      </c>
      <c r="BH34" s="100">
        <f>Data_Provincias!BM60</f>
        <v>9</v>
      </c>
      <c r="BI34" s="100">
        <f>Data_Provincias!HV60</f>
        <v>1</v>
      </c>
      <c r="BJ34" s="100">
        <f>Data_Provincias!BN60</f>
        <v>4</v>
      </c>
      <c r="BK34" s="100">
        <f>Data_Provincias!HW60</f>
        <v>2</v>
      </c>
      <c r="BL34" s="100">
        <f>Data_Provincias!BO60</f>
        <v>807</v>
      </c>
      <c r="BM34" s="100">
        <f>Data_Provincias!HX60</f>
        <v>34</v>
      </c>
      <c r="BN34" s="100">
        <f>Data_Provincias!BP60</f>
        <v>4680</v>
      </c>
      <c r="BO34" s="101">
        <f>Data_Provincias!HY60</f>
        <v>226</v>
      </c>
    </row>
    <row r="35" spans="1:67" x14ac:dyDescent="0.25">
      <c r="A35" s="98">
        <v>43940</v>
      </c>
      <c r="B35" s="100">
        <f>Data_Provincias!AJ61</f>
        <v>1281</v>
      </c>
      <c r="C35" s="100">
        <f>Data_Provincias!GS61</f>
        <v>32</v>
      </c>
      <c r="D35" s="100">
        <f>Data_Provincias!AK61</f>
        <v>23</v>
      </c>
      <c r="E35" s="100">
        <f>Data_Provincias!GT61</f>
        <v>1</v>
      </c>
      <c r="F35" s="100">
        <f>Data_Provincias!AL61</f>
        <v>4</v>
      </c>
      <c r="G35" s="100">
        <f>Data_Provincias!GU61</f>
        <v>0</v>
      </c>
      <c r="H35" s="100">
        <f>Data_Provincias!AM61</f>
        <v>25</v>
      </c>
      <c r="I35" s="100">
        <f>Data_Provincias!GV61</f>
        <v>1</v>
      </c>
      <c r="J35" s="100">
        <f>Data_Provincias!AN61</f>
        <v>1</v>
      </c>
      <c r="K35" s="100">
        <f>Data_Provincias!GW61</f>
        <v>0</v>
      </c>
      <c r="L35" s="100">
        <f>Data_Provincias!AO61</f>
        <v>486</v>
      </c>
      <c r="M35" s="100">
        <f>Data_Provincias!GX61</f>
        <v>68</v>
      </c>
      <c r="N35" s="100">
        <f>Data_Provincias!AP61</f>
        <v>0</v>
      </c>
      <c r="O35" s="100">
        <f>Data_Provincias!GY61</f>
        <v>0</v>
      </c>
      <c r="P35" s="100">
        <f>Data_Provincias!AQ61</f>
        <v>4</v>
      </c>
      <c r="Q35" s="100">
        <f>Data_Provincias!GZ61</f>
        <v>0</v>
      </c>
      <c r="R35" s="100">
        <f>Data_Provincias!AR61</f>
        <v>138</v>
      </c>
      <c r="S35" s="100">
        <f>Data_Provincias!HA61</f>
        <v>4</v>
      </c>
      <c r="T35" s="100">
        <f>Data_Provincias!AS61</f>
        <v>1</v>
      </c>
      <c r="U35" s="100">
        <f>Data_Provincias!HB61</f>
        <v>0</v>
      </c>
      <c r="V35" s="100">
        <f>Data_Provincias!AT61</f>
        <v>93</v>
      </c>
      <c r="W35" s="100">
        <f>Data_Provincias!HC61</f>
        <v>1</v>
      </c>
      <c r="X35" s="100">
        <f>Data_Provincias!AU61</f>
        <v>92</v>
      </c>
      <c r="Y35" s="100">
        <f>Data_Provincias!HD61</f>
        <v>2</v>
      </c>
      <c r="Z35" s="100">
        <f>Data_Provincias!AV61</f>
        <v>351</v>
      </c>
      <c r="AA35" s="100">
        <f>Data_Provincias!HE61</f>
        <v>7</v>
      </c>
      <c r="AB35" s="100">
        <f>Data_Provincias!AW61</f>
        <v>68</v>
      </c>
      <c r="AC35" s="100">
        <f>Data_Provincias!HF61</f>
        <v>3</v>
      </c>
      <c r="AD35" s="100">
        <f>Data_Provincias!AX61</f>
        <v>16</v>
      </c>
      <c r="AE35" s="100">
        <f>Data_Provincias!HG61</f>
        <v>0</v>
      </c>
      <c r="AF35" s="100">
        <f>Data_Provincias!AY61</f>
        <v>3</v>
      </c>
      <c r="AG35" s="100">
        <f>Data_Provincias!HH61</f>
        <v>0</v>
      </c>
      <c r="AH35" s="100">
        <f>Data_Provincias!AZ61</f>
        <v>35</v>
      </c>
      <c r="AI35" s="100">
        <f>Data_Provincias!HI61</f>
        <v>1</v>
      </c>
      <c r="AJ35" s="100">
        <f>Data_Provincias!BA61</f>
        <v>157</v>
      </c>
      <c r="AK35" s="100">
        <f>Data_Provincias!HJ61</f>
        <v>9</v>
      </c>
      <c r="AL35" s="100">
        <f>Data_Provincias!BB61</f>
        <v>121</v>
      </c>
      <c r="AM35" s="100">
        <f>Data_Provincias!HK61</f>
        <v>9</v>
      </c>
      <c r="AN35" s="100">
        <f>Data_Provincias!BC61</f>
        <v>19</v>
      </c>
      <c r="AO35" s="100">
        <f>Data_Provincias!HL61</f>
        <v>1</v>
      </c>
      <c r="AP35" s="100">
        <f>Data_Provincias!BD61</f>
        <v>115</v>
      </c>
      <c r="AQ35" s="100">
        <f>Data_Provincias!HM61</f>
        <v>3</v>
      </c>
      <c r="AR35" s="100">
        <f>Data_Provincias!BE61</f>
        <v>38</v>
      </c>
      <c r="AS35" s="100">
        <f>Data_Provincias!HN61</f>
        <v>3</v>
      </c>
      <c r="AT35" s="100">
        <f>Data_Provincias!BF61</f>
        <v>54</v>
      </c>
      <c r="AU35" s="100">
        <f>Data_Provincias!HO61</f>
        <v>7</v>
      </c>
      <c r="AV35" s="100">
        <f>Data_Provincias!BG61</f>
        <v>122</v>
      </c>
      <c r="AW35" s="100">
        <f>Data_Provincias!HP61</f>
        <v>5</v>
      </c>
      <c r="AX35" s="100">
        <f>Data_Provincias!BH61</f>
        <v>635</v>
      </c>
      <c r="AY35" s="100">
        <f>Data_Provincias!HQ61</f>
        <v>33</v>
      </c>
      <c r="AZ35" s="100">
        <f>Data_Provincias!BI61</f>
        <v>17</v>
      </c>
      <c r="BA35" s="100">
        <f>Data_Provincias!HR61</f>
        <v>0</v>
      </c>
      <c r="BB35" s="100">
        <f>Data_Provincias!BJ61</f>
        <v>28</v>
      </c>
      <c r="BC35" s="100">
        <f>Data_Provincias!HS61</f>
        <v>1</v>
      </c>
      <c r="BD35" s="100">
        <f>Data_Provincias!BK61</f>
        <v>142</v>
      </c>
      <c r="BE35" s="100">
        <f>Data_Provincias!HT61</f>
        <v>3</v>
      </c>
      <c r="BF35" s="100">
        <f>Data_Provincias!BL61</f>
        <v>11</v>
      </c>
      <c r="BG35" s="100">
        <f>Data_Provincias!HU61</f>
        <v>3</v>
      </c>
      <c r="BH35" s="100">
        <f>Data_Provincias!BM61</f>
        <v>9</v>
      </c>
      <c r="BI35" s="100">
        <f>Data_Provincias!HV61</f>
        <v>1</v>
      </c>
      <c r="BJ35" s="100">
        <f>Data_Provincias!BN61</f>
        <v>4</v>
      </c>
      <c r="BK35" s="100">
        <f>Data_Provincias!HW61</f>
        <v>2</v>
      </c>
      <c r="BL35" s="100">
        <f>Data_Provincias!BO61</f>
        <v>871</v>
      </c>
      <c r="BM35" s="100">
        <f>Data_Provincias!HX61</f>
        <v>35</v>
      </c>
      <c r="BN35" s="100">
        <f>Data_Provincias!BP61</f>
        <v>4964</v>
      </c>
      <c r="BO35" s="101">
        <f>Data_Provincias!HY61</f>
        <v>235</v>
      </c>
    </row>
    <row r="36" spans="1:67" x14ac:dyDescent="0.25">
      <c r="A36" s="98">
        <v>43941</v>
      </c>
      <c r="B36" s="100">
        <f>Data_Provincias!AJ62</f>
        <v>1295</v>
      </c>
      <c r="C36" s="100">
        <f>Data_Provincias!GS62</f>
        <v>32</v>
      </c>
      <c r="D36" s="100">
        <f>Data_Provincias!AK62</f>
        <v>23</v>
      </c>
      <c r="E36" s="100">
        <f>Data_Provincias!GT62</f>
        <v>1</v>
      </c>
      <c r="F36" s="100">
        <f>Data_Provincias!AL62</f>
        <v>4</v>
      </c>
      <c r="G36" s="100">
        <f>Data_Provincias!GU62</f>
        <v>0</v>
      </c>
      <c r="H36" s="100">
        <f>Data_Provincias!AM62</f>
        <v>33</v>
      </c>
      <c r="I36" s="100">
        <f>Data_Provincias!GV62</f>
        <v>1</v>
      </c>
      <c r="J36" s="100">
        <f>Data_Provincias!AN62</f>
        <v>1</v>
      </c>
      <c r="K36" s="100">
        <f>Data_Provincias!GW62</f>
        <v>0</v>
      </c>
      <c r="L36" s="100">
        <f>Data_Provincias!AO62</f>
        <v>486</v>
      </c>
      <c r="M36" s="100">
        <f>Data_Provincias!GX62</f>
        <v>68</v>
      </c>
      <c r="N36" s="100">
        <f>Data_Provincias!AP62</f>
        <v>0</v>
      </c>
      <c r="O36" s="100">
        <f>Data_Provincias!GY62</f>
        <v>0</v>
      </c>
      <c r="P36" s="100">
        <f>Data_Provincias!AQ62</f>
        <v>4</v>
      </c>
      <c r="Q36" s="100">
        <f>Data_Provincias!GZ62</f>
        <v>0</v>
      </c>
      <c r="R36" s="100">
        <f>Data_Provincias!AR62</f>
        <v>138</v>
      </c>
      <c r="S36" s="100">
        <f>Data_Provincias!HA62</f>
        <v>5</v>
      </c>
      <c r="T36" s="100">
        <f>Data_Provincias!AS62</f>
        <v>1</v>
      </c>
      <c r="U36" s="100">
        <f>Data_Provincias!HB62</f>
        <v>0</v>
      </c>
      <c r="V36" s="100">
        <f>Data_Provincias!AT62</f>
        <v>93</v>
      </c>
      <c r="W36" s="100">
        <f>Data_Provincias!HC62</f>
        <v>1</v>
      </c>
      <c r="X36" s="100">
        <f>Data_Provincias!AU62</f>
        <v>92</v>
      </c>
      <c r="Y36" s="100">
        <f>Data_Provincias!HD62</f>
        <v>2</v>
      </c>
      <c r="Z36" s="100">
        <f>Data_Provincias!AV62</f>
        <v>361</v>
      </c>
      <c r="AA36" s="100">
        <f>Data_Provincias!HE62</f>
        <v>7</v>
      </c>
      <c r="AB36" s="100">
        <f>Data_Provincias!AW62</f>
        <v>69</v>
      </c>
      <c r="AC36" s="100">
        <f>Data_Provincias!HF62</f>
        <v>3</v>
      </c>
      <c r="AD36" s="100">
        <f>Data_Provincias!AX62</f>
        <v>16</v>
      </c>
      <c r="AE36" s="100">
        <f>Data_Provincias!HG62</f>
        <v>0</v>
      </c>
      <c r="AF36" s="100">
        <f>Data_Provincias!AY62</f>
        <v>3</v>
      </c>
      <c r="AG36" s="100">
        <f>Data_Provincias!HH62</f>
        <v>0</v>
      </c>
      <c r="AH36" s="100">
        <f>Data_Provincias!AZ62</f>
        <v>35</v>
      </c>
      <c r="AI36" s="100">
        <f>Data_Provincias!HI62</f>
        <v>1</v>
      </c>
      <c r="AJ36" s="100">
        <f>Data_Provincias!BA62</f>
        <v>166</v>
      </c>
      <c r="AK36" s="100">
        <f>Data_Provincias!HJ62</f>
        <v>9</v>
      </c>
      <c r="AL36" s="100">
        <f>Data_Provincias!BB62</f>
        <v>125</v>
      </c>
      <c r="AM36" s="100">
        <f>Data_Provincias!HK62</f>
        <v>11</v>
      </c>
      <c r="AN36" s="100">
        <f>Data_Provincias!BC62</f>
        <v>19</v>
      </c>
      <c r="AO36" s="100">
        <f>Data_Provincias!HL62</f>
        <v>1</v>
      </c>
      <c r="AP36" s="100">
        <f>Data_Provincias!BD62</f>
        <v>117</v>
      </c>
      <c r="AQ36" s="100">
        <f>Data_Provincias!HM62</f>
        <v>3</v>
      </c>
      <c r="AR36" s="100">
        <f>Data_Provincias!BE62</f>
        <v>38</v>
      </c>
      <c r="AS36" s="100">
        <f>Data_Provincias!HN62</f>
        <v>3</v>
      </c>
      <c r="AT36" s="100">
        <f>Data_Provincias!BF62</f>
        <v>54</v>
      </c>
      <c r="AU36" s="100">
        <f>Data_Provincias!HO62</f>
        <v>7</v>
      </c>
      <c r="AV36" s="100">
        <f>Data_Provincias!BG62</f>
        <v>127</v>
      </c>
      <c r="AW36" s="100">
        <f>Data_Provincias!HP62</f>
        <v>5</v>
      </c>
      <c r="AX36" s="100">
        <f>Data_Provincias!BH62</f>
        <v>638</v>
      </c>
      <c r="AY36" s="100">
        <f>Data_Provincias!HQ62</f>
        <v>38</v>
      </c>
      <c r="AZ36" s="100">
        <f>Data_Provincias!BI62</f>
        <v>17</v>
      </c>
      <c r="BA36" s="100">
        <f>Data_Provincias!HR62</f>
        <v>1</v>
      </c>
      <c r="BB36" s="100">
        <f>Data_Provincias!BJ62</f>
        <v>32</v>
      </c>
      <c r="BC36" s="100">
        <f>Data_Provincias!HS62</f>
        <v>1</v>
      </c>
      <c r="BD36" s="100">
        <f>Data_Provincias!BK62</f>
        <v>153</v>
      </c>
      <c r="BE36" s="100">
        <f>Data_Provincias!HT62</f>
        <v>3</v>
      </c>
      <c r="BF36" s="100">
        <f>Data_Provincias!BL62</f>
        <v>11</v>
      </c>
      <c r="BG36" s="100">
        <f>Data_Provincias!HU62</f>
        <v>3</v>
      </c>
      <c r="BH36" s="100">
        <f>Data_Provincias!BM62</f>
        <v>9</v>
      </c>
      <c r="BI36" s="100">
        <f>Data_Provincias!HV62</f>
        <v>1</v>
      </c>
      <c r="BJ36" s="100">
        <f>Data_Provincias!BN62</f>
        <v>4</v>
      </c>
      <c r="BK36" s="100">
        <f>Data_Provincias!HW62</f>
        <v>2</v>
      </c>
      <c r="BL36" s="100">
        <f>Data_Provincias!BO62</f>
        <v>880</v>
      </c>
      <c r="BM36" s="100">
        <f>Data_Provincias!HX62</f>
        <v>36</v>
      </c>
      <c r="BN36" s="100">
        <f>Data_Provincias!BP62</f>
        <v>5044</v>
      </c>
      <c r="BO36" s="101">
        <f>Data_Provincias!HY62</f>
        <v>245</v>
      </c>
    </row>
    <row r="37" spans="1:67" x14ac:dyDescent="0.25">
      <c r="A37" s="98">
        <v>43942</v>
      </c>
      <c r="B37" s="20">
        <f>Data_Provincias!AJ63</f>
        <v>1337</v>
      </c>
      <c r="C37" s="100">
        <f>Data_Provincias!GS63</f>
        <v>34</v>
      </c>
      <c r="E37" s="100">
        <f>Data_Provincias!GT63</f>
        <v>1</v>
      </c>
      <c r="G37" s="100">
        <f>Data_Provincias!GU63</f>
        <v>0</v>
      </c>
      <c r="I37" s="100">
        <f>Data_Provincias!GV63</f>
        <v>1</v>
      </c>
      <c r="K37" s="100">
        <f>Data_Provincias!GW63</f>
        <v>0</v>
      </c>
      <c r="M37" s="100">
        <f>Data_Provincias!GX63</f>
        <v>72</v>
      </c>
      <c r="O37" s="100">
        <f>Data_Provincias!GY63</f>
        <v>0</v>
      </c>
      <c r="Q37" s="100">
        <f>Data_Provincias!GZ63</f>
        <v>0</v>
      </c>
      <c r="S37" s="100">
        <f>Data_Provincias!HA63</f>
        <v>5</v>
      </c>
      <c r="U37" s="100">
        <f>Data_Provincias!HB63</f>
        <v>0</v>
      </c>
      <c r="W37" s="100">
        <f>Data_Provincias!HC63</f>
        <v>1</v>
      </c>
      <c r="Y37" s="100">
        <f>Data_Provincias!HD63</f>
        <v>2</v>
      </c>
      <c r="AA37" s="100">
        <f>Data_Provincias!HE63</f>
        <v>7</v>
      </c>
      <c r="AC37" s="100">
        <f>Data_Provincias!HF63</f>
        <v>3</v>
      </c>
      <c r="AE37" s="100">
        <f>Data_Provincias!HG63</f>
        <v>0</v>
      </c>
      <c r="AG37" s="100">
        <f>Data_Provincias!HH63</f>
        <v>0</v>
      </c>
      <c r="AI37" s="100">
        <f>Data_Provincias!HI63</f>
        <v>1</v>
      </c>
      <c r="AK37" s="100">
        <f>Data_Provincias!HJ63</f>
        <v>11</v>
      </c>
      <c r="AM37" s="100">
        <f>Data_Provincias!HK63</f>
        <v>11</v>
      </c>
      <c r="AO37" s="100">
        <f>Data_Provincias!HL63</f>
        <v>1</v>
      </c>
      <c r="AQ37" s="100">
        <f>Data_Provincias!HM63</f>
        <v>3</v>
      </c>
      <c r="AS37" s="100">
        <f>Data_Provincias!HN63</f>
        <v>3</v>
      </c>
      <c r="AU37" s="100">
        <f>Data_Provincias!HO63</f>
        <v>7</v>
      </c>
      <c r="AW37" s="100">
        <f>Data_Provincias!HP63</f>
        <v>6</v>
      </c>
      <c r="AY37" s="100">
        <f>Data_Provincias!HQ63</f>
        <v>41</v>
      </c>
      <c r="BA37" s="100">
        <f>Data_Provincias!HR63</f>
        <v>1</v>
      </c>
      <c r="BC37" s="100">
        <f>Data_Provincias!HS63</f>
        <v>2</v>
      </c>
      <c r="BE37" s="100">
        <f>Data_Provincias!HT63</f>
        <v>3</v>
      </c>
      <c r="BG37" s="100">
        <f>Data_Provincias!HU63</f>
        <v>3</v>
      </c>
      <c r="BI37" s="100">
        <f>Data_Provincias!HV63</f>
        <v>1</v>
      </c>
      <c r="BK37" s="100">
        <f>Data_Provincias!HW63</f>
        <v>2</v>
      </c>
      <c r="BM37" s="100">
        <f>Data_Provincias!HX63</f>
        <v>38</v>
      </c>
      <c r="BO37" s="101">
        <f>Data_Provincias!HY63</f>
        <v>260</v>
      </c>
    </row>
    <row r="38" spans="1:67" x14ac:dyDescent="0.25">
      <c r="A38" s="98">
        <v>43943</v>
      </c>
      <c r="B38" s="20">
        <f>Data_Provincias!AJ64</f>
        <v>1401</v>
      </c>
      <c r="C38" s="100">
        <f>Data_Provincias!GS64</f>
        <v>35</v>
      </c>
      <c r="E38" s="100">
        <f>Data_Provincias!GT64</f>
        <v>1</v>
      </c>
      <c r="G38" s="100">
        <f>Data_Provincias!GU64</f>
        <v>0</v>
      </c>
      <c r="I38" s="100">
        <f>Data_Provincias!GV64</f>
        <v>1</v>
      </c>
      <c r="K38" s="100">
        <f>Data_Provincias!GW64</f>
        <v>0</v>
      </c>
      <c r="M38" s="100">
        <f>Data_Provincias!GX64</f>
        <v>73</v>
      </c>
      <c r="O38" s="100">
        <f>Data_Provincias!GY64</f>
        <v>0</v>
      </c>
      <c r="Q38" s="100">
        <f>Data_Provincias!GZ64</f>
        <v>0</v>
      </c>
      <c r="S38" s="100">
        <f>Data_Provincias!HA64</f>
        <v>5</v>
      </c>
      <c r="U38" s="100">
        <f>Data_Provincias!HB64</f>
        <v>0</v>
      </c>
      <c r="W38" s="100">
        <f>Data_Provincias!HC64</f>
        <v>1</v>
      </c>
      <c r="Y38" s="100">
        <f>Data_Provincias!HD64</f>
        <v>2</v>
      </c>
      <c r="AA38" s="100">
        <f>Data_Provincias!HE64</f>
        <v>7</v>
      </c>
      <c r="AC38" s="100">
        <f>Data_Provincias!HF64</f>
        <v>3</v>
      </c>
      <c r="AE38" s="100">
        <f>Data_Provincias!HG64</f>
        <v>0</v>
      </c>
      <c r="AG38" s="100">
        <f>Data_Provincias!HH64</f>
        <v>0</v>
      </c>
      <c r="AI38" s="100">
        <f>Data_Provincias!HI64</f>
        <v>1</v>
      </c>
      <c r="AK38" s="100">
        <f>Data_Provincias!HJ64</f>
        <v>11</v>
      </c>
      <c r="AM38" s="100">
        <f>Data_Provincias!HK64</f>
        <v>11</v>
      </c>
      <c r="AO38" s="100">
        <f>Data_Provincias!HL64</f>
        <v>1</v>
      </c>
      <c r="AQ38" s="100">
        <f>Data_Provincias!HM64</f>
        <v>3</v>
      </c>
      <c r="AS38" s="100">
        <f>Data_Provincias!HN64</f>
        <v>3</v>
      </c>
      <c r="AU38" s="100">
        <f>Data_Provincias!HO64</f>
        <v>7</v>
      </c>
      <c r="AW38" s="100">
        <f>Data_Provincias!HP64</f>
        <v>6</v>
      </c>
      <c r="AY38" s="100">
        <f>Data_Provincias!HQ64</f>
        <v>43</v>
      </c>
      <c r="BA38" s="100">
        <f>Data_Provincias!HR64</f>
        <v>1</v>
      </c>
      <c r="BC38" s="100">
        <f>Data_Provincias!HS64</f>
        <v>2</v>
      </c>
      <c r="BE38" s="100">
        <f>Data_Provincias!HT64</f>
        <v>3</v>
      </c>
      <c r="BG38" s="100">
        <f>Data_Provincias!HU64</f>
        <v>3</v>
      </c>
      <c r="BI38" s="100">
        <f>Data_Provincias!HV64</f>
        <v>2</v>
      </c>
      <c r="BK38" s="100">
        <f>Data_Provincias!HW64</f>
        <v>2</v>
      </c>
      <c r="BM38" s="100">
        <f>Data_Provincias!HX64</f>
        <v>38</v>
      </c>
      <c r="BO38" s="101">
        <f>Data_Provincias!HY64</f>
        <v>265</v>
      </c>
    </row>
    <row r="39" spans="1:67" x14ac:dyDescent="0.25">
      <c r="A39" s="98">
        <v>43944</v>
      </c>
      <c r="B39" s="20">
        <f>Data_Provincias!AJ65</f>
        <v>1457</v>
      </c>
      <c r="C39" s="100">
        <f>Data_Provincias!GS65</f>
        <v>35</v>
      </c>
      <c r="E39" s="100">
        <f>Data_Provincias!GT65</f>
        <v>1</v>
      </c>
      <c r="G39" s="100">
        <f>Data_Provincias!GU65</f>
        <v>0</v>
      </c>
      <c r="I39" s="100">
        <f>Data_Provincias!GV65</f>
        <v>1</v>
      </c>
      <c r="K39" s="100">
        <f>Data_Provincias!GW65</f>
        <v>0</v>
      </c>
      <c r="M39" s="100">
        <f>Data_Provincias!GX65</f>
        <v>74</v>
      </c>
      <c r="O39" s="100">
        <f>Data_Provincias!GY65</f>
        <v>0</v>
      </c>
      <c r="Q39" s="100">
        <f>Data_Provincias!GZ65</f>
        <v>0</v>
      </c>
      <c r="S39" s="100">
        <f>Data_Provincias!HA65</f>
        <v>5</v>
      </c>
      <c r="U39" s="100">
        <f>Data_Provincias!HB65</f>
        <v>0</v>
      </c>
      <c r="W39" s="100">
        <f>Data_Provincias!HC65</f>
        <v>1</v>
      </c>
      <c r="Y39" s="100">
        <f>Data_Provincias!HD65</f>
        <v>2</v>
      </c>
      <c r="AA39" s="100">
        <f>Data_Provincias!HE65</f>
        <v>7</v>
      </c>
      <c r="AC39" s="100">
        <f>Data_Provincias!HF65</f>
        <v>3</v>
      </c>
      <c r="AE39" s="100">
        <f>Data_Provincias!HG65</f>
        <v>0</v>
      </c>
      <c r="AG39" s="100">
        <f>Data_Provincias!HH65</f>
        <v>0</v>
      </c>
      <c r="AI39" s="100">
        <f>Data_Provincias!HI65</f>
        <v>1</v>
      </c>
      <c r="AK39" s="100">
        <f>Data_Provincias!HJ65</f>
        <v>11</v>
      </c>
      <c r="AM39" s="100">
        <f>Data_Provincias!HK65</f>
        <v>11</v>
      </c>
      <c r="AO39" s="100">
        <f>Data_Provincias!HL65</f>
        <v>1</v>
      </c>
      <c r="AQ39" s="100">
        <f>Data_Provincias!HM65</f>
        <v>4</v>
      </c>
      <c r="AS39" s="100">
        <f>Data_Provincias!HN65</f>
        <v>3</v>
      </c>
      <c r="AU39" s="100">
        <f>Data_Provincias!HO65</f>
        <v>7</v>
      </c>
      <c r="AW39" s="100">
        <f>Data_Provincias!HP65</f>
        <v>6</v>
      </c>
      <c r="AY39" s="100">
        <f>Data_Provincias!HQ65</f>
        <v>43</v>
      </c>
      <c r="BA39" s="100">
        <f>Data_Provincias!HR65</f>
        <v>1</v>
      </c>
      <c r="BC39" s="100">
        <f>Data_Provincias!HS65</f>
        <v>2</v>
      </c>
      <c r="BE39" s="100">
        <f>Data_Provincias!HT65</f>
        <v>3</v>
      </c>
      <c r="BG39" s="100">
        <f>Data_Provincias!HU65</f>
        <v>3</v>
      </c>
      <c r="BI39" s="100">
        <f>Data_Provincias!HV65</f>
        <v>2</v>
      </c>
      <c r="BK39" s="100">
        <f>Data_Provincias!HW65</f>
        <v>2</v>
      </c>
      <c r="BM39" s="100">
        <f>Data_Provincias!HX65</f>
        <v>38</v>
      </c>
      <c r="BO39" s="101">
        <f>Data_Provincias!HY65</f>
        <v>267</v>
      </c>
    </row>
    <row r="40" spans="1:67" x14ac:dyDescent="0.25">
      <c r="A40" s="98">
        <v>43945</v>
      </c>
      <c r="B40" s="20">
        <f>Data_Provincias!AJ66</f>
        <v>1571</v>
      </c>
      <c r="C40" s="100">
        <f>Data_Provincias!GS66</f>
        <v>37</v>
      </c>
      <c r="E40" s="100">
        <f>Data_Provincias!GT66</f>
        <v>1</v>
      </c>
      <c r="G40" s="100">
        <f>Data_Provincias!GU66</f>
        <v>0</v>
      </c>
      <c r="I40" s="100">
        <f>Data_Provincias!GV66</f>
        <v>1</v>
      </c>
      <c r="K40" s="100">
        <f>Data_Provincias!GW66</f>
        <v>0</v>
      </c>
      <c r="M40" s="100">
        <f>Data_Provincias!GX66</f>
        <v>76</v>
      </c>
      <c r="O40" s="100">
        <f>Data_Provincias!GY66</f>
        <v>0</v>
      </c>
      <c r="Q40" s="100">
        <f>Data_Provincias!GZ66</f>
        <v>0</v>
      </c>
      <c r="S40" s="100">
        <f>Data_Provincias!HA66</f>
        <v>5</v>
      </c>
      <c r="U40" s="100">
        <f>Data_Provincias!HB66</f>
        <v>0</v>
      </c>
      <c r="W40" s="100">
        <f>Data_Provincias!HC66</f>
        <v>1</v>
      </c>
      <c r="Y40" s="100">
        <f>Data_Provincias!HD66</f>
        <v>2</v>
      </c>
      <c r="AA40" s="100">
        <f>Data_Provincias!HE66</f>
        <v>7</v>
      </c>
      <c r="AC40" s="100">
        <f>Data_Provincias!HF66</f>
        <v>3</v>
      </c>
      <c r="AE40" s="100">
        <f>Data_Provincias!HG66</f>
        <v>0</v>
      </c>
      <c r="AG40" s="100">
        <f>Data_Provincias!HH66</f>
        <v>0</v>
      </c>
      <c r="AI40" s="100">
        <f>Data_Provincias!HI66</f>
        <v>1</v>
      </c>
      <c r="AK40" s="100">
        <f>Data_Provincias!HJ66</f>
        <v>13</v>
      </c>
      <c r="AM40" s="100">
        <f>Data_Provincias!HK66</f>
        <v>11</v>
      </c>
      <c r="AO40" s="100">
        <f>Data_Provincias!HL66</f>
        <v>1</v>
      </c>
      <c r="AQ40" s="100">
        <f>Data_Provincias!HM66</f>
        <v>7</v>
      </c>
      <c r="AS40" s="100">
        <f>Data_Provincias!HN66</f>
        <v>3</v>
      </c>
      <c r="AU40" s="100">
        <f>Data_Provincias!HO66</f>
        <v>8</v>
      </c>
      <c r="AW40" s="100">
        <f>Data_Provincias!HP66</f>
        <v>6</v>
      </c>
      <c r="AY40" s="100">
        <f>Data_Provincias!HQ66</f>
        <v>45</v>
      </c>
      <c r="BA40" s="100">
        <f>Data_Provincias!HR66</f>
        <v>1</v>
      </c>
      <c r="BC40" s="100">
        <f>Data_Provincias!HS66</f>
        <v>2</v>
      </c>
      <c r="BE40" s="100">
        <f>Data_Provincias!HT66</f>
        <v>3</v>
      </c>
      <c r="BG40" s="100">
        <f>Data_Provincias!HU66</f>
        <v>3</v>
      </c>
      <c r="BI40" s="100">
        <f>Data_Provincias!HV66</f>
        <v>2</v>
      </c>
      <c r="BK40" s="100">
        <f>Data_Provincias!HW66</f>
        <v>2</v>
      </c>
      <c r="BM40" s="100">
        <f>Data_Provincias!HX66</f>
        <v>41</v>
      </c>
      <c r="BO40" s="101">
        <f>Data_Provincias!HY66</f>
        <v>282</v>
      </c>
    </row>
    <row r="41" spans="1:67" x14ac:dyDescent="0.25">
      <c r="A41" s="98">
        <v>43946</v>
      </c>
      <c r="B41" s="20">
        <f>Data_Provincias!AJ67</f>
        <v>1545</v>
      </c>
      <c r="C41" s="100">
        <f>Data_Provincias!GS67</f>
        <v>37</v>
      </c>
      <c r="E41" s="100">
        <f>Data_Provincias!GT67</f>
        <v>1</v>
      </c>
      <c r="G41" s="100">
        <f>Data_Provincias!GU67</f>
        <v>0</v>
      </c>
      <c r="I41" s="100">
        <f>Data_Provincias!GV67</f>
        <v>1</v>
      </c>
      <c r="K41" s="100">
        <f>Data_Provincias!GW67</f>
        <v>0</v>
      </c>
      <c r="M41" s="100">
        <f>Data_Provincias!GX67</f>
        <v>76</v>
      </c>
      <c r="O41" s="100">
        <f>Data_Provincias!GY67</f>
        <v>0</v>
      </c>
      <c r="Q41" s="100">
        <f>Data_Provincias!GZ67</f>
        <v>0</v>
      </c>
      <c r="S41" s="100">
        <f>Data_Provincias!HA67</f>
        <v>5</v>
      </c>
      <c r="U41" s="100">
        <f>Data_Provincias!HB67</f>
        <v>0</v>
      </c>
      <c r="W41" s="100">
        <f>Data_Provincias!HC67</f>
        <v>1</v>
      </c>
      <c r="Y41" s="100">
        <f>Data_Provincias!HD67</f>
        <v>2</v>
      </c>
      <c r="AA41" s="100">
        <f>Data_Provincias!HE67</f>
        <v>7</v>
      </c>
      <c r="AC41" s="100">
        <f>Data_Provincias!HF67</f>
        <v>3</v>
      </c>
      <c r="AE41" s="100">
        <f>Data_Provincias!HG67</f>
        <v>0</v>
      </c>
      <c r="AG41" s="100">
        <f>Data_Provincias!HH67</f>
        <v>0</v>
      </c>
      <c r="AI41" s="100">
        <f>Data_Provincias!HI67</f>
        <v>1</v>
      </c>
      <c r="AK41" s="100">
        <f>Data_Provincias!HJ67</f>
        <v>13</v>
      </c>
      <c r="AM41" s="100">
        <f>Data_Provincias!HK67</f>
        <v>11</v>
      </c>
      <c r="AO41" s="100">
        <f>Data_Provincias!HL67</f>
        <v>1</v>
      </c>
      <c r="AQ41" s="100">
        <f>Data_Provincias!HM67</f>
        <v>6</v>
      </c>
      <c r="AS41" s="100">
        <f>Data_Provincias!HN67</f>
        <v>3</v>
      </c>
      <c r="AU41" s="100">
        <f>Data_Provincias!HO67</f>
        <v>7</v>
      </c>
      <c r="AW41" s="100">
        <f>Data_Provincias!HP67</f>
        <v>6</v>
      </c>
      <c r="AY41" s="100">
        <f>Data_Provincias!HQ67</f>
        <v>44</v>
      </c>
      <c r="BA41" s="100">
        <f>Data_Provincias!HR67</f>
        <v>1</v>
      </c>
      <c r="BC41" s="100">
        <f>Data_Provincias!HS67</f>
        <v>2</v>
      </c>
      <c r="BE41" s="100">
        <f>Data_Provincias!HT67</f>
        <v>3</v>
      </c>
      <c r="BG41" s="100">
        <f>Data_Provincias!HU67</f>
        <v>3</v>
      </c>
      <c r="BI41" s="100">
        <f>Data_Provincias!HV67</f>
        <v>2</v>
      </c>
      <c r="BK41" s="100">
        <f>Data_Provincias!HW67</f>
        <v>2</v>
      </c>
      <c r="BM41" s="100">
        <f>Data_Provincias!HX67</f>
        <v>40</v>
      </c>
      <c r="BO41" s="101">
        <f>Data_Provincias!HY67</f>
        <v>278</v>
      </c>
    </row>
    <row r="42" spans="1:67" x14ac:dyDescent="0.25">
      <c r="A42" s="98">
        <v>43947</v>
      </c>
      <c r="B42" s="20">
        <f>Data_Provincias!AJ68</f>
        <v>1571</v>
      </c>
      <c r="C42" s="100">
        <f>Data_Provincias!GS68</f>
        <v>37</v>
      </c>
      <c r="E42" s="100">
        <f>Data_Provincias!GT68</f>
        <v>1</v>
      </c>
      <c r="G42" s="100">
        <f>Data_Provincias!GU68</f>
        <v>0</v>
      </c>
      <c r="I42" s="100">
        <f>Data_Provincias!GV68</f>
        <v>1</v>
      </c>
      <c r="K42" s="100">
        <f>Data_Provincias!GW68</f>
        <v>0</v>
      </c>
      <c r="M42" s="100">
        <f>Data_Provincias!GX68</f>
        <v>76</v>
      </c>
      <c r="O42" s="100">
        <f>Data_Provincias!GY68</f>
        <v>0</v>
      </c>
      <c r="Q42" s="100">
        <f>Data_Provincias!GZ68</f>
        <v>0</v>
      </c>
      <c r="S42" s="100">
        <f>Data_Provincias!HA68</f>
        <v>5</v>
      </c>
      <c r="U42" s="100">
        <f>Data_Provincias!HB68</f>
        <v>0</v>
      </c>
      <c r="W42" s="100">
        <f>Data_Provincias!HC68</f>
        <v>1</v>
      </c>
      <c r="Y42" s="100">
        <f>Data_Provincias!HD68</f>
        <v>2</v>
      </c>
      <c r="AA42" s="100">
        <f>Data_Provincias!HE68</f>
        <v>7</v>
      </c>
      <c r="AC42" s="100">
        <f>Data_Provincias!HF68</f>
        <v>3</v>
      </c>
      <c r="AE42" s="100">
        <f>Data_Provincias!HG68</f>
        <v>0</v>
      </c>
      <c r="AG42" s="100">
        <f>Data_Provincias!HH68</f>
        <v>0</v>
      </c>
      <c r="AI42" s="100">
        <f>Data_Provincias!HI68</f>
        <v>1</v>
      </c>
      <c r="AK42" s="100">
        <f>Data_Provincias!HJ68</f>
        <v>13</v>
      </c>
      <c r="AM42" s="100">
        <f>Data_Provincias!HK68</f>
        <v>11</v>
      </c>
      <c r="AO42" s="100">
        <f>Data_Provincias!HL68</f>
        <v>1</v>
      </c>
      <c r="AQ42" s="100">
        <f>Data_Provincias!HM68</f>
        <v>7</v>
      </c>
      <c r="AS42" s="100">
        <f>Data_Provincias!HN68</f>
        <v>3</v>
      </c>
      <c r="AU42" s="100">
        <f>Data_Provincias!HO68</f>
        <v>8</v>
      </c>
      <c r="AW42" s="100">
        <f>Data_Provincias!HP68</f>
        <v>6</v>
      </c>
      <c r="AY42" s="100">
        <f>Data_Provincias!HQ68</f>
        <v>45</v>
      </c>
      <c r="BA42" s="100">
        <f>Data_Provincias!HR68</f>
        <v>1</v>
      </c>
      <c r="BC42" s="100">
        <f>Data_Provincias!HS68</f>
        <v>2</v>
      </c>
      <c r="BE42" s="100">
        <f>Data_Provincias!HT68</f>
        <v>3</v>
      </c>
      <c r="BG42" s="100">
        <f>Data_Provincias!HU68</f>
        <v>3</v>
      </c>
      <c r="BI42" s="100">
        <f>Data_Provincias!HV68</f>
        <v>2</v>
      </c>
      <c r="BK42" s="100">
        <f>Data_Provincias!HW68</f>
        <v>2</v>
      </c>
      <c r="BM42" s="100">
        <f>Data_Provincias!HX68</f>
        <v>41</v>
      </c>
      <c r="BO42" s="101">
        <f>Data_Provincias!HY68</f>
        <v>282</v>
      </c>
    </row>
    <row r="43" spans="1:67" x14ac:dyDescent="0.25">
      <c r="A43" s="98">
        <v>43948</v>
      </c>
      <c r="B43" s="20">
        <f>Data_Provincias!AJ69</f>
        <v>1605</v>
      </c>
      <c r="C43" s="100">
        <f>Data_Provincias!GS69</f>
        <v>38</v>
      </c>
      <c r="E43" s="100">
        <f>Data_Provincias!GT69</f>
        <v>1</v>
      </c>
      <c r="G43" s="100">
        <f>Data_Provincias!GU69</f>
        <v>0</v>
      </c>
      <c r="I43" s="100">
        <f>Data_Provincias!GV69</f>
        <v>1</v>
      </c>
      <c r="K43" s="100">
        <f>Data_Provincias!GW69</f>
        <v>0</v>
      </c>
      <c r="M43" s="100">
        <f>Data_Provincias!GX69</f>
        <v>76</v>
      </c>
      <c r="O43" s="100">
        <f>Data_Provincias!GY69</f>
        <v>0</v>
      </c>
      <c r="Q43" s="100">
        <f>Data_Provincias!GZ69</f>
        <v>0</v>
      </c>
      <c r="S43" s="100">
        <f>Data_Provincias!HA69</f>
        <v>5</v>
      </c>
      <c r="U43" s="100">
        <f>Data_Provincias!HB69</f>
        <v>0</v>
      </c>
      <c r="W43" s="100">
        <f>Data_Provincias!HC69</f>
        <v>1</v>
      </c>
      <c r="Y43" s="100">
        <f>Data_Provincias!HD69</f>
        <v>2</v>
      </c>
      <c r="AA43" s="100">
        <f>Data_Provincias!HE69</f>
        <v>7</v>
      </c>
      <c r="AC43" s="100">
        <f>Data_Provincias!HF69</f>
        <v>3</v>
      </c>
      <c r="AE43" s="100">
        <f>Data_Provincias!HG69</f>
        <v>0</v>
      </c>
      <c r="AG43" s="100">
        <f>Data_Provincias!HH69</f>
        <v>0</v>
      </c>
      <c r="AI43" s="100">
        <f>Data_Provincias!HI69</f>
        <v>1</v>
      </c>
      <c r="AK43" s="100">
        <f>Data_Provincias!HJ69</f>
        <v>13</v>
      </c>
      <c r="AM43" s="100">
        <f>Data_Provincias!HK69</f>
        <v>11</v>
      </c>
      <c r="AO43" s="100">
        <f>Data_Provincias!HL69</f>
        <v>1</v>
      </c>
      <c r="AQ43" s="100">
        <f>Data_Provincias!HM69</f>
        <v>7</v>
      </c>
      <c r="AS43" s="100">
        <f>Data_Provincias!HN69</f>
        <v>3</v>
      </c>
      <c r="AU43" s="100">
        <f>Data_Provincias!HO69</f>
        <v>8</v>
      </c>
      <c r="AW43" s="100">
        <f>Data_Provincias!HP69</f>
        <v>6</v>
      </c>
      <c r="AY43" s="100">
        <f>Data_Provincias!HQ69</f>
        <v>47</v>
      </c>
      <c r="BA43" s="100">
        <f>Data_Provincias!HR69</f>
        <v>1</v>
      </c>
      <c r="BC43" s="100">
        <f>Data_Provincias!HS69</f>
        <v>2</v>
      </c>
      <c r="BE43" s="100">
        <f>Data_Provincias!HT69</f>
        <v>4</v>
      </c>
      <c r="BG43" s="100">
        <f>Data_Provincias!HU69</f>
        <v>3</v>
      </c>
      <c r="BI43" s="100">
        <f>Data_Provincias!HV69</f>
        <v>2</v>
      </c>
      <c r="BK43" s="100">
        <f>Data_Provincias!HW69</f>
        <v>2</v>
      </c>
      <c r="BM43" s="100">
        <f>Data_Provincias!HX69</f>
        <v>41</v>
      </c>
      <c r="BO43" s="101">
        <f>Data_Provincias!HY69</f>
        <v>286</v>
      </c>
    </row>
    <row r="44" spans="1:67" x14ac:dyDescent="0.25">
      <c r="A44" s="98">
        <v>43949</v>
      </c>
      <c r="B44" s="20">
        <f>Data_Provincias!AJ70</f>
        <v>1630</v>
      </c>
      <c r="C44" s="100">
        <f>Data_Provincias!GS70</f>
        <v>38</v>
      </c>
      <c r="E44" s="100">
        <f>Data_Provincias!GT70</f>
        <v>2</v>
      </c>
      <c r="G44" s="100">
        <f>Data_Provincias!GU70</f>
        <v>0</v>
      </c>
      <c r="I44" s="100">
        <f>Data_Provincias!GV70</f>
        <v>1</v>
      </c>
      <c r="K44" s="100">
        <f>Data_Provincias!GW70</f>
        <v>0</v>
      </c>
      <c r="M44" s="100">
        <f>Data_Provincias!GX70</f>
        <v>76</v>
      </c>
      <c r="O44" s="100">
        <f>Data_Provincias!GY70</f>
        <v>0</v>
      </c>
      <c r="Q44" s="100">
        <f>Data_Provincias!GZ70</f>
        <v>0</v>
      </c>
      <c r="S44" s="100">
        <f>Data_Provincias!HA70</f>
        <v>5</v>
      </c>
      <c r="U44" s="100">
        <f>Data_Provincias!HB70</f>
        <v>0</v>
      </c>
      <c r="W44" s="100">
        <f>Data_Provincias!HC70</f>
        <v>1</v>
      </c>
      <c r="Y44" s="100">
        <f>Data_Provincias!HD70</f>
        <v>2</v>
      </c>
      <c r="AA44" s="100">
        <f>Data_Provincias!HE70</f>
        <v>7</v>
      </c>
      <c r="AC44" s="100">
        <f>Data_Provincias!HF70</f>
        <v>3</v>
      </c>
      <c r="AE44" s="100">
        <f>Data_Provincias!HG70</f>
        <v>0</v>
      </c>
      <c r="AG44" s="100">
        <f>Data_Provincias!HH70</f>
        <v>0</v>
      </c>
      <c r="AI44" s="100">
        <f>Data_Provincias!HI70</f>
        <v>1</v>
      </c>
      <c r="AK44" s="100">
        <f>Data_Provincias!HJ70</f>
        <v>13</v>
      </c>
      <c r="AM44" s="100">
        <f>Data_Provincias!HK70</f>
        <v>12</v>
      </c>
      <c r="AO44" s="100">
        <f>Data_Provincias!HL70</f>
        <v>1</v>
      </c>
      <c r="AQ44" s="100">
        <f>Data_Provincias!HM70</f>
        <v>8</v>
      </c>
      <c r="AS44" s="100">
        <f>Data_Provincias!HN70</f>
        <v>3</v>
      </c>
      <c r="AU44" s="100">
        <f>Data_Provincias!HO70</f>
        <v>8</v>
      </c>
      <c r="AW44" s="100">
        <f>Data_Provincias!HP70</f>
        <v>6</v>
      </c>
      <c r="AY44" s="100">
        <f>Data_Provincias!HQ70</f>
        <v>47</v>
      </c>
      <c r="BA44" s="100">
        <f>Data_Provincias!HR70</f>
        <v>1</v>
      </c>
      <c r="BC44" s="100">
        <f>Data_Provincias!HS70</f>
        <v>2</v>
      </c>
      <c r="BE44" s="100">
        <f>Data_Provincias!HT70</f>
        <v>4</v>
      </c>
      <c r="BG44" s="100">
        <f>Data_Provincias!HU70</f>
        <v>4</v>
      </c>
      <c r="BI44" s="100">
        <f>Data_Provincias!HV70</f>
        <v>2</v>
      </c>
      <c r="BK44" s="100">
        <f>Data_Provincias!HW70</f>
        <v>2</v>
      </c>
      <c r="BM44" s="100">
        <f>Data_Provincias!HX70</f>
        <v>44</v>
      </c>
      <c r="BO44" s="101">
        <f>Data_Provincias!HY70</f>
        <v>293</v>
      </c>
    </row>
    <row r="45" spans="1:67" x14ac:dyDescent="0.25">
      <c r="A45" s="98">
        <v>43950</v>
      </c>
      <c r="B45" s="20">
        <f>Data_Provincias!AJ71</f>
        <v>1724</v>
      </c>
      <c r="C45" s="100">
        <f>Data_Provincias!GS71</f>
        <v>40</v>
      </c>
      <c r="E45" s="100">
        <f>Data_Provincias!GT71</f>
        <v>2</v>
      </c>
      <c r="G45" s="100">
        <f>Data_Provincias!GU71</f>
        <v>0</v>
      </c>
      <c r="I45" s="100">
        <f>Data_Provincias!GV71</f>
        <v>1</v>
      </c>
      <c r="K45" s="100">
        <f>Data_Provincias!GW71</f>
        <v>0</v>
      </c>
      <c r="M45" s="100">
        <f>Data_Provincias!GX71</f>
        <v>76</v>
      </c>
      <c r="O45" s="100">
        <f>Data_Provincias!GY71</f>
        <v>0</v>
      </c>
      <c r="Q45" s="100">
        <f>Data_Provincias!GZ71</f>
        <v>0</v>
      </c>
      <c r="S45" s="100">
        <f>Data_Provincias!HA71</f>
        <v>6</v>
      </c>
      <c r="U45" s="100">
        <f>Data_Provincias!HB71</f>
        <v>0</v>
      </c>
      <c r="W45" s="100">
        <f>Data_Provincias!HC71</f>
        <v>1</v>
      </c>
      <c r="Y45" s="100">
        <f>Data_Provincias!HD71</f>
        <v>2</v>
      </c>
      <c r="AA45" s="100">
        <f>Data_Provincias!HE71</f>
        <v>7</v>
      </c>
      <c r="AC45" s="100">
        <f>Data_Provincias!HF71</f>
        <v>3</v>
      </c>
      <c r="AE45" s="100">
        <f>Data_Provincias!HG71</f>
        <v>0</v>
      </c>
      <c r="AG45" s="100">
        <f>Data_Provincias!HH71</f>
        <v>0</v>
      </c>
      <c r="AI45" s="100">
        <f>Data_Provincias!HI71</f>
        <v>1</v>
      </c>
      <c r="AK45" s="100">
        <f>Data_Provincias!HJ71</f>
        <v>13</v>
      </c>
      <c r="AM45" s="100">
        <f>Data_Provincias!HK71</f>
        <v>13</v>
      </c>
      <c r="AO45" s="100">
        <f>Data_Provincias!HL71</f>
        <v>1</v>
      </c>
      <c r="AQ45" s="100">
        <f>Data_Provincias!HM71</f>
        <v>8</v>
      </c>
      <c r="AS45" s="100">
        <f>Data_Provincias!HN71</f>
        <v>3</v>
      </c>
      <c r="AU45" s="100">
        <f>Data_Provincias!HO71</f>
        <v>9</v>
      </c>
      <c r="AW45" s="100">
        <f>Data_Provincias!HP71</f>
        <v>6</v>
      </c>
      <c r="AY45" s="100">
        <f>Data_Provincias!HQ71</f>
        <v>48</v>
      </c>
      <c r="BA45" s="100">
        <f>Data_Provincias!HR71</f>
        <v>1</v>
      </c>
      <c r="BC45" s="100">
        <f>Data_Provincias!HS71</f>
        <v>2</v>
      </c>
      <c r="BE45" s="100">
        <f>Data_Provincias!HT71</f>
        <v>4</v>
      </c>
      <c r="BG45" s="100">
        <f>Data_Provincias!HU71</f>
        <v>4</v>
      </c>
      <c r="BI45" s="100">
        <f>Data_Provincias!HV71</f>
        <v>2</v>
      </c>
      <c r="BK45" s="100">
        <f>Data_Provincias!HW71</f>
        <v>2</v>
      </c>
      <c r="BM45" s="100">
        <f>Data_Provincias!HX71</f>
        <v>46</v>
      </c>
      <c r="BO45" s="101">
        <f>Data_Provincias!HY71</f>
        <v>301</v>
      </c>
    </row>
    <row r="46" spans="1:67" x14ac:dyDescent="0.25">
      <c r="A46" s="98">
        <v>43951</v>
      </c>
      <c r="B46" s="20">
        <f>Data_Provincias!AJ72</f>
        <v>1814</v>
      </c>
      <c r="C46" s="100">
        <f>Data_Provincias!GS72</f>
        <v>41</v>
      </c>
      <c r="E46" s="100">
        <f>Data_Provincias!GT72</f>
        <v>2</v>
      </c>
      <c r="G46" s="100">
        <f>Data_Provincias!GU72</f>
        <v>0</v>
      </c>
      <c r="I46" s="100">
        <f>Data_Provincias!GV72</f>
        <v>1</v>
      </c>
      <c r="K46" s="100">
        <f>Data_Provincias!GW72</f>
        <v>0</v>
      </c>
      <c r="M46" s="100">
        <f>Data_Provincias!GX72</f>
        <v>76</v>
      </c>
      <c r="O46" s="100">
        <f>Data_Provincias!GY72</f>
        <v>0</v>
      </c>
      <c r="Q46" s="100">
        <f>Data_Provincias!GZ72</f>
        <v>0</v>
      </c>
      <c r="S46" s="100">
        <f>Data_Provincias!HA72</f>
        <v>7</v>
      </c>
      <c r="U46" s="100">
        <f>Data_Provincias!HB72</f>
        <v>0</v>
      </c>
      <c r="W46" s="100">
        <f>Data_Provincias!HC72</f>
        <v>1</v>
      </c>
      <c r="Y46" s="100">
        <f>Data_Provincias!HD72</f>
        <v>2</v>
      </c>
      <c r="AA46" s="100">
        <f>Data_Provincias!HE72</f>
        <v>8</v>
      </c>
      <c r="AC46" s="100">
        <f>Data_Provincias!HF72</f>
        <v>3</v>
      </c>
      <c r="AE46" s="100">
        <f>Data_Provincias!HG72</f>
        <v>0</v>
      </c>
      <c r="AG46" s="100">
        <f>Data_Provincias!HH72</f>
        <v>0</v>
      </c>
      <c r="AI46" s="100">
        <f>Data_Provincias!HI72</f>
        <v>1</v>
      </c>
      <c r="AK46" s="100">
        <f>Data_Provincias!HJ72</f>
        <v>13</v>
      </c>
      <c r="AM46" s="100">
        <f>Data_Provincias!HK72</f>
        <v>13</v>
      </c>
      <c r="AO46" s="100">
        <f>Data_Provincias!HL72</f>
        <v>1</v>
      </c>
      <c r="AQ46" s="100">
        <f>Data_Provincias!HM72</f>
        <v>9</v>
      </c>
      <c r="AS46" s="100">
        <f>Data_Provincias!HN72</f>
        <v>3</v>
      </c>
      <c r="AU46" s="100">
        <f>Data_Provincias!HO72</f>
        <v>9</v>
      </c>
      <c r="AW46" s="100">
        <f>Data_Provincias!HP72</f>
        <v>6</v>
      </c>
      <c r="AY46" s="100">
        <f>Data_Provincias!HQ72</f>
        <v>51</v>
      </c>
      <c r="BA46" s="100">
        <f>Data_Provincias!HR72</f>
        <v>1</v>
      </c>
      <c r="BC46" s="100">
        <f>Data_Provincias!HS72</f>
        <v>4</v>
      </c>
      <c r="BE46" s="100">
        <f>Data_Provincias!HT72</f>
        <v>4</v>
      </c>
      <c r="BG46" s="100">
        <f>Data_Provincias!HU72</f>
        <v>4</v>
      </c>
      <c r="BI46" s="100">
        <f>Data_Provincias!HV72</f>
        <v>2</v>
      </c>
      <c r="BK46" s="100">
        <f>Data_Provincias!HW72</f>
        <v>2</v>
      </c>
      <c r="BM46" s="100">
        <f>Data_Provincias!HX72</f>
        <v>49</v>
      </c>
      <c r="BO46" s="101">
        <f>Data_Provincias!HY72</f>
        <v>313</v>
      </c>
    </row>
    <row r="47" spans="1:67" x14ac:dyDescent="0.25">
      <c r="A47" s="98">
        <v>43952</v>
      </c>
      <c r="B47" s="20">
        <f>Data_Provincias!AJ73</f>
        <v>1870</v>
      </c>
      <c r="C47" s="100">
        <f>Data_Provincias!GS73</f>
        <v>42</v>
      </c>
      <c r="E47" s="100">
        <f>Data_Provincias!GT73</f>
        <v>2</v>
      </c>
      <c r="G47" s="100">
        <f>Data_Provincias!GU73</f>
        <v>0</v>
      </c>
      <c r="I47" s="100">
        <f>Data_Provincias!GV73</f>
        <v>1</v>
      </c>
      <c r="K47" s="100">
        <f>Data_Provincias!GW73</f>
        <v>0</v>
      </c>
      <c r="M47" s="100">
        <f>Data_Provincias!GX73</f>
        <v>76</v>
      </c>
      <c r="O47" s="100">
        <f>Data_Provincias!GY73</f>
        <v>0</v>
      </c>
      <c r="Q47" s="100">
        <f>Data_Provincias!GZ73</f>
        <v>0</v>
      </c>
      <c r="S47" s="100">
        <f>Data_Provincias!HA73</f>
        <v>7</v>
      </c>
      <c r="U47" s="100">
        <f>Data_Provincias!HB73</f>
        <v>0</v>
      </c>
      <c r="W47" s="100">
        <f>Data_Provincias!HC73</f>
        <v>1</v>
      </c>
      <c r="Y47" s="100">
        <f>Data_Provincias!HD73</f>
        <v>2</v>
      </c>
      <c r="AA47" s="100">
        <f>Data_Provincias!HE73</f>
        <v>9</v>
      </c>
      <c r="AC47" s="100">
        <f>Data_Provincias!HF73</f>
        <v>4</v>
      </c>
      <c r="AE47" s="100">
        <f>Data_Provincias!HG73</f>
        <v>0</v>
      </c>
      <c r="AG47" s="100">
        <f>Data_Provincias!HH73</f>
        <v>0</v>
      </c>
      <c r="AI47" s="100">
        <f>Data_Provincias!HI73</f>
        <v>1</v>
      </c>
      <c r="AK47" s="100">
        <f>Data_Provincias!HJ73</f>
        <v>14</v>
      </c>
      <c r="AM47" s="100">
        <f>Data_Provincias!HK73</f>
        <v>13</v>
      </c>
      <c r="AO47" s="100">
        <f>Data_Provincias!HL73</f>
        <v>1</v>
      </c>
      <c r="AQ47" s="100">
        <f>Data_Provincias!HM73</f>
        <v>10</v>
      </c>
      <c r="AS47" s="100">
        <f>Data_Provincias!HN73</f>
        <v>3</v>
      </c>
      <c r="AU47" s="100">
        <f>Data_Provincias!HO73</f>
        <v>9</v>
      </c>
      <c r="AW47" s="100">
        <f>Data_Provincias!HP73</f>
        <v>6</v>
      </c>
      <c r="AY47" s="100">
        <f>Data_Provincias!HQ73</f>
        <v>54</v>
      </c>
      <c r="BA47" s="100">
        <f>Data_Provincias!HR73</f>
        <v>1</v>
      </c>
      <c r="BC47" s="100">
        <f>Data_Provincias!HS73</f>
        <v>4</v>
      </c>
      <c r="BE47" s="100">
        <f>Data_Provincias!HT73</f>
        <v>4</v>
      </c>
      <c r="BG47" s="100">
        <f>Data_Provincias!HU73</f>
        <v>4</v>
      </c>
      <c r="BI47" s="100">
        <f>Data_Provincias!HV73</f>
        <v>2</v>
      </c>
      <c r="BK47" s="100">
        <f>Data_Provincias!HW73</f>
        <v>2</v>
      </c>
      <c r="BM47" s="100">
        <f>Data_Provincias!HX73</f>
        <v>54</v>
      </c>
      <c r="BO47" s="101">
        <f>Data_Provincias!HY73</f>
        <v>326</v>
      </c>
    </row>
    <row r="48" spans="1:67" x14ac:dyDescent="0.25">
      <c r="A48" s="98">
        <v>43953</v>
      </c>
      <c r="B48" s="20">
        <f>Data_Provincias!AJ74</f>
        <v>1932</v>
      </c>
      <c r="C48" s="100">
        <f>Data_Provincias!GS74</f>
        <v>46</v>
      </c>
      <c r="E48" s="100">
        <f>Data_Provincias!GT74</f>
        <v>2</v>
      </c>
      <c r="G48" s="100">
        <f>Data_Provincias!GU74</f>
        <v>0</v>
      </c>
      <c r="I48" s="100">
        <f>Data_Provincias!GV74</f>
        <v>1</v>
      </c>
      <c r="K48" s="100">
        <f>Data_Provincias!GW74</f>
        <v>0</v>
      </c>
      <c r="M48" s="100">
        <f>Data_Provincias!GX74</f>
        <v>76</v>
      </c>
      <c r="O48" s="100">
        <f>Data_Provincias!GY74</f>
        <v>0</v>
      </c>
      <c r="Q48" s="100">
        <f>Data_Provincias!GZ74</f>
        <v>0</v>
      </c>
      <c r="S48" s="100">
        <f>Data_Provincias!HA74</f>
        <v>7</v>
      </c>
      <c r="U48" s="100">
        <f>Data_Provincias!HB74</f>
        <v>0</v>
      </c>
      <c r="W48" s="100">
        <f>Data_Provincias!HC74</f>
        <v>1</v>
      </c>
      <c r="Y48" s="100">
        <f>Data_Provincias!HD74</f>
        <v>2</v>
      </c>
      <c r="AA48" s="100">
        <f>Data_Provincias!HE74</f>
        <v>10</v>
      </c>
      <c r="AC48" s="100">
        <f>Data_Provincias!HF74</f>
        <v>4</v>
      </c>
      <c r="AE48" s="100">
        <f>Data_Provincias!HG74</f>
        <v>0</v>
      </c>
      <c r="AG48" s="100">
        <f>Data_Provincias!HH74</f>
        <v>0</v>
      </c>
      <c r="AI48" s="100">
        <f>Data_Provincias!HI74</f>
        <v>1</v>
      </c>
      <c r="AK48" s="100">
        <f>Data_Provincias!HJ74</f>
        <v>14</v>
      </c>
      <c r="AM48" s="100">
        <f>Data_Provincias!HK74</f>
        <v>13</v>
      </c>
      <c r="AO48" s="100">
        <f>Data_Provincias!HL74</f>
        <v>1</v>
      </c>
      <c r="AQ48" s="100">
        <f>Data_Provincias!HM74</f>
        <v>11</v>
      </c>
      <c r="AS48" s="100">
        <f>Data_Provincias!HN74</f>
        <v>3</v>
      </c>
      <c r="AU48" s="100">
        <f>Data_Provincias!HO74</f>
        <v>9</v>
      </c>
      <c r="AW48" s="100">
        <f>Data_Provincias!HP74</f>
        <v>6</v>
      </c>
      <c r="AY48" s="100">
        <f>Data_Provincias!HQ74</f>
        <v>54</v>
      </c>
      <c r="BA48" s="100">
        <f>Data_Provincias!HR74</f>
        <v>1</v>
      </c>
      <c r="BC48" s="100">
        <f>Data_Provincias!HS74</f>
        <v>4</v>
      </c>
      <c r="BE48" s="100">
        <f>Data_Provincias!HT74</f>
        <v>4</v>
      </c>
      <c r="BG48" s="100">
        <f>Data_Provincias!HU74</f>
        <v>5</v>
      </c>
      <c r="BI48" s="100">
        <f>Data_Provincias!HV74</f>
        <v>2</v>
      </c>
      <c r="BK48" s="100">
        <f>Data_Provincias!HW74</f>
        <v>2</v>
      </c>
      <c r="BM48" s="100">
        <f>Data_Provincias!HX74</f>
        <v>54</v>
      </c>
      <c r="BO48" s="101">
        <f>Data_Provincias!HY74</f>
        <v>333</v>
      </c>
    </row>
    <row r="49" spans="1:67" x14ac:dyDescent="0.25">
      <c r="A49" s="98">
        <v>43954</v>
      </c>
      <c r="B49" s="20">
        <f>Data_Provincias!AJ75</f>
        <v>2004</v>
      </c>
      <c r="C49" s="100">
        <f>Data_Provincias!GS75</f>
        <v>47</v>
      </c>
      <c r="E49" s="100">
        <f>Data_Provincias!GT75</f>
        <v>2</v>
      </c>
      <c r="G49" s="100">
        <f>Data_Provincias!GU75</f>
        <v>0</v>
      </c>
      <c r="I49" s="100">
        <f>Data_Provincias!GV75</f>
        <v>1</v>
      </c>
      <c r="K49" s="100">
        <f>Data_Provincias!GW75</f>
        <v>0</v>
      </c>
      <c r="M49" s="100">
        <f>Data_Provincias!GX75</f>
        <v>76</v>
      </c>
      <c r="O49" s="100">
        <f>Data_Provincias!GY75</f>
        <v>0</v>
      </c>
      <c r="Q49" s="100">
        <f>Data_Provincias!GZ75</f>
        <v>0</v>
      </c>
      <c r="S49" s="100">
        <f>Data_Provincias!HA75</f>
        <v>7</v>
      </c>
      <c r="U49" s="100">
        <f>Data_Provincias!HB75</f>
        <v>0</v>
      </c>
      <c r="W49" s="100">
        <f>Data_Provincias!HC75</f>
        <v>1</v>
      </c>
      <c r="Y49" s="100">
        <f>Data_Provincias!HD75</f>
        <v>2</v>
      </c>
      <c r="AA49" s="100">
        <f>Data_Provincias!HE75</f>
        <v>17</v>
      </c>
      <c r="AC49" s="100">
        <f>Data_Provincias!HF75</f>
        <v>4</v>
      </c>
      <c r="AE49" s="100">
        <f>Data_Provincias!HG75</f>
        <v>0</v>
      </c>
      <c r="AG49" s="100">
        <f>Data_Provincias!HH75</f>
        <v>0</v>
      </c>
      <c r="AI49" s="100">
        <f>Data_Provincias!HI75</f>
        <v>1</v>
      </c>
      <c r="AK49" s="100">
        <f>Data_Provincias!HJ75</f>
        <v>17</v>
      </c>
      <c r="AM49" s="100">
        <f>Data_Provincias!HK75</f>
        <v>13</v>
      </c>
      <c r="AO49" s="100">
        <f>Data_Provincias!HL75</f>
        <v>1</v>
      </c>
      <c r="AQ49" s="100">
        <f>Data_Provincias!HM75</f>
        <v>11</v>
      </c>
      <c r="AS49" s="100">
        <f>Data_Provincias!HN75</f>
        <v>3</v>
      </c>
      <c r="AU49" s="100">
        <f>Data_Provincias!HO75</f>
        <v>9</v>
      </c>
      <c r="AW49" s="100">
        <f>Data_Provincias!HP75</f>
        <v>6</v>
      </c>
      <c r="AY49" s="100">
        <f>Data_Provincias!HQ75</f>
        <v>54</v>
      </c>
      <c r="BA49" s="100">
        <f>Data_Provincias!HR75</f>
        <v>1</v>
      </c>
      <c r="BC49" s="100">
        <f>Data_Provincias!HS75</f>
        <v>4</v>
      </c>
      <c r="BE49" s="100">
        <f>Data_Provincias!HT75</f>
        <v>4</v>
      </c>
      <c r="BG49" s="100">
        <f>Data_Provincias!HU75</f>
        <v>6</v>
      </c>
      <c r="BI49" s="100">
        <f>Data_Provincias!HV75</f>
        <v>2</v>
      </c>
      <c r="BK49" s="100">
        <f>Data_Provincias!HW75</f>
        <v>2</v>
      </c>
      <c r="BM49" s="100">
        <f>Data_Provincias!HX75</f>
        <v>55</v>
      </c>
      <c r="BO49" s="101">
        <f>Data_Provincias!HY75</f>
        <v>346</v>
      </c>
    </row>
    <row r="50" spans="1:67" x14ac:dyDescent="0.25">
      <c r="A50" s="98">
        <v>43955</v>
      </c>
      <c r="B50" s="20">
        <f>Data_Provincias!AJ76</f>
        <v>2036</v>
      </c>
      <c r="C50" s="100">
        <f>Data_Provincias!GS76</f>
        <v>47</v>
      </c>
      <c r="E50" s="100">
        <f>Data_Provincias!GT76</f>
        <v>2</v>
      </c>
      <c r="G50" s="100">
        <f>Data_Provincias!GU76</f>
        <v>0</v>
      </c>
      <c r="I50" s="100">
        <f>Data_Provincias!GV76</f>
        <v>1</v>
      </c>
      <c r="K50" s="100">
        <f>Data_Provincias!GW76</f>
        <v>0</v>
      </c>
      <c r="M50" s="100">
        <f>Data_Provincias!GX76</f>
        <v>76</v>
      </c>
      <c r="O50" s="100">
        <f>Data_Provincias!GY76</f>
        <v>0</v>
      </c>
      <c r="Q50" s="100">
        <f>Data_Provincias!GZ76</f>
        <v>0</v>
      </c>
      <c r="S50" s="100">
        <f>Data_Provincias!HA76</f>
        <v>8</v>
      </c>
      <c r="U50" s="100">
        <f>Data_Provincias!HB76</f>
        <v>0</v>
      </c>
      <c r="W50" s="100">
        <f>Data_Provincias!HC76</f>
        <v>1</v>
      </c>
      <c r="Y50" s="100">
        <f>Data_Provincias!HD76</f>
        <v>2</v>
      </c>
      <c r="AA50" s="100">
        <f>Data_Provincias!HE76</f>
        <v>19</v>
      </c>
      <c r="AC50" s="100">
        <f>Data_Provincias!HF76</f>
        <v>4</v>
      </c>
      <c r="AE50" s="100">
        <f>Data_Provincias!HG76</f>
        <v>0</v>
      </c>
      <c r="AG50" s="100">
        <f>Data_Provincias!HH76</f>
        <v>0</v>
      </c>
      <c r="AI50" s="100">
        <f>Data_Provincias!HI76</f>
        <v>1</v>
      </c>
      <c r="AK50" s="100">
        <f>Data_Provincias!HJ76</f>
        <v>18</v>
      </c>
      <c r="AM50" s="100">
        <f>Data_Provincias!HK76</f>
        <v>13</v>
      </c>
      <c r="AO50" s="100">
        <f>Data_Provincias!HL76</f>
        <v>1</v>
      </c>
      <c r="AQ50" s="100">
        <f>Data_Provincias!HM76</f>
        <v>11</v>
      </c>
      <c r="AS50" s="100">
        <f>Data_Provincias!HN76</f>
        <v>3</v>
      </c>
      <c r="AU50" s="100">
        <f>Data_Provincias!HO76</f>
        <v>9</v>
      </c>
      <c r="AW50" s="100">
        <f>Data_Provincias!HP76</f>
        <v>6</v>
      </c>
      <c r="AY50" s="100">
        <f>Data_Provincias!HQ76</f>
        <v>58</v>
      </c>
      <c r="BA50" s="100">
        <f>Data_Provincias!HR76</f>
        <v>1</v>
      </c>
      <c r="BC50" s="100">
        <f>Data_Provincias!HS76</f>
        <v>4</v>
      </c>
      <c r="BE50" s="100">
        <f>Data_Provincias!HT76</f>
        <v>4</v>
      </c>
      <c r="BG50" s="100">
        <f>Data_Provincias!HU76</f>
        <v>6</v>
      </c>
      <c r="BI50" s="100">
        <f>Data_Provincias!HV76</f>
        <v>2</v>
      </c>
      <c r="BK50" s="100">
        <f>Data_Provincias!HW76</f>
        <v>2</v>
      </c>
      <c r="BM50" s="100">
        <f>Data_Provincias!HX76</f>
        <v>55</v>
      </c>
      <c r="BO50" s="101">
        <f>Data_Provincias!HY76</f>
        <v>354</v>
      </c>
    </row>
    <row r="51" spans="1:67" x14ac:dyDescent="0.25">
      <c r="A51" s="98">
        <v>43956</v>
      </c>
      <c r="B51" s="20">
        <f>Data_Provincias!AJ77</f>
        <v>0</v>
      </c>
      <c r="C51" s="100">
        <f>Data_Provincias!GS77</f>
        <v>0</v>
      </c>
      <c r="E51" s="100">
        <f>Data_Provincias!GT77</f>
        <v>0</v>
      </c>
      <c r="G51" s="100">
        <f>Data_Provincias!GU77</f>
        <v>0</v>
      </c>
      <c r="I51" s="100">
        <f>Data_Provincias!GV77</f>
        <v>0</v>
      </c>
      <c r="K51" s="100">
        <f>Data_Provincias!GW77</f>
        <v>0</v>
      </c>
      <c r="M51" s="100">
        <f>Data_Provincias!GX77</f>
        <v>0</v>
      </c>
      <c r="O51" s="100">
        <f>Data_Provincias!GY77</f>
        <v>0</v>
      </c>
      <c r="Q51" s="100">
        <f>Data_Provincias!GZ77</f>
        <v>0</v>
      </c>
      <c r="S51" s="100">
        <f>Data_Provincias!HA77</f>
        <v>0</v>
      </c>
      <c r="U51" s="100">
        <f>Data_Provincias!HB77</f>
        <v>0</v>
      </c>
      <c r="W51" s="100">
        <f>Data_Provincias!HC77</f>
        <v>0</v>
      </c>
      <c r="Y51" s="100">
        <f>Data_Provincias!HD77</f>
        <v>0</v>
      </c>
      <c r="AA51" s="100">
        <f>Data_Provincias!HE77</f>
        <v>0</v>
      </c>
      <c r="AC51" s="100">
        <f>Data_Provincias!HF77</f>
        <v>0</v>
      </c>
      <c r="AE51" s="100">
        <f>Data_Provincias!HG77</f>
        <v>0</v>
      </c>
      <c r="AG51" s="100">
        <f>Data_Provincias!HH77</f>
        <v>0</v>
      </c>
      <c r="AI51" s="100">
        <f>Data_Provincias!HI77</f>
        <v>0</v>
      </c>
      <c r="AK51" s="100">
        <f>Data_Provincias!HJ77</f>
        <v>0</v>
      </c>
      <c r="AM51" s="100">
        <f>Data_Provincias!HK77</f>
        <v>0</v>
      </c>
      <c r="AO51" s="100">
        <f>Data_Provincias!HL77</f>
        <v>0</v>
      </c>
      <c r="AQ51" s="100">
        <f>Data_Provincias!HM77</f>
        <v>0</v>
      </c>
      <c r="AS51" s="100">
        <f>Data_Provincias!HN77</f>
        <v>0</v>
      </c>
      <c r="AU51" s="100">
        <f>Data_Provincias!HO77</f>
        <v>0</v>
      </c>
      <c r="AW51" s="100">
        <f>Data_Provincias!HP77</f>
        <v>0</v>
      </c>
      <c r="AY51" s="100">
        <f>Data_Provincias!HQ77</f>
        <v>0</v>
      </c>
      <c r="BA51" s="100">
        <f>Data_Provincias!HR77</f>
        <v>0</v>
      </c>
      <c r="BC51" s="100">
        <f>Data_Provincias!HS77</f>
        <v>0</v>
      </c>
      <c r="BE51" s="100">
        <f>Data_Provincias!HT77</f>
        <v>0</v>
      </c>
      <c r="BG51" s="100">
        <f>Data_Provincias!HU77</f>
        <v>0</v>
      </c>
      <c r="BI51" s="100">
        <f>Data_Provincias!HV77</f>
        <v>0</v>
      </c>
      <c r="BK51" s="100">
        <f>Data_Provincias!HW77</f>
        <v>0</v>
      </c>
      <c r="BM51" s="100">
        <f>Data_Provincias!HX77</f>
        <v>0</v>
      </c>
      <c r="BO51" s="101">
        <f>Data_Provincias!HY77</f>
        <v>0</v>
      </c>
    </row>
    <row r="52" spans="1:67" x14ac:dyDescent="0.25">
      <c r="A52" s="98">
        <v>43957</v>
      </c>
      <c r="B52" s="20">
        <f>Data_Provincias!AJ78</f>
        <v>0</v>
      </c>
      <c r="C52" s="100">
        <f>Data_Provincias!GS78</f>
        <v>0</v>
      </c>
      <c r="E52" s="100">
        <f>Data_Provincias!GT78</f>
        <v>0</v>
      </c>
      <c r="G52" s="100">
        <f>Data_Provincias!GU78</f>
        <v>0</v>
      </c>
      <c r="I52" s="100">
        <f>Data_Provincias!GV78</f>
        <v>0</v>
      </c>
      <c r="K52" s="100">
        <f>Data_Provincias!GW78</f>
        <v>0</v>
      </c>
      <c r="M52" s="100">
        <f>Data_Provincias!GX78</f>
        <v>0</v>
      </c>
      <c r="O52" s="100">
        <f>Data_Provincias!GY78</f>
        <v>0</v>
      </c>
      <c r="Q52" s="100">
        <f>Data_Provincias!GZ78</f>
        <v>0</v>
      </c>
      <c r="S52" s="100">
        <f>Data_Provincias!HA78</f>
        <v>0</v>
      </c>
      <c r="U52" s="100">
        <f>Data_Provincias!HB78</f>
        <v>0</v>
      </c>
      <c r="W52" s="100">
        <f>Data_Provincias!HC78</f>
        <v>0</v>
      </c>
      <c r="Y52" s="100">
        <f>Data_Provincias!HD78</f>
        <v>0</v>
      </c>
      <c r="AA52" s="100">
        <f>Data_Provincias!HE78</f>
        <v>0</v>
      </c>
      <c r="AC52" s="100">
        <f>Data_Provincias!HF78</f>
        <v>0</v>
      </c>
      <c r="AE52" s="100">
        <f>Data_Provincias!HG78</f>
        <v>0</v>
      </c>
      <c r="AG52" s="100">
        <f>Data_Provincias!HH78</f>
        <v>0</v>
      </c>
      <c r="AI52" s="100">
        <f>Data_Provincias!HI78</f>
        <v>0</v>
      </c>
      <c r="AK52" s="100">
        <f>Data_Provincias!HJ78</f>
        <v>0</v>
      </c>
      <c r="AM52" s="100">
        <f>Data_Provincias!HK78</f>
        <v>0</v>
      </c>
      <c r="AO52" s="100">
        <f>Data_Provincias!HL78</f>
        <v>0</v>
      </c>
      <c r="AQ52" s="100">
        <f>Data_Provincias!HM78</f>
        <v>0</v>
      </c>
      <c r="AS52" s="100">
        <f>Data_Provincias!HN78</f>
        <v>0</v>
      </c>
      <c r="AU52" s="100">
        <f>Data_Provincias!HO78</f>
        <v>0</v>
      </c>
      <c r="AW52" s="100">
        <f>Data_Provincias!HP78</f>
        <v>0</v>
      </c>
      <c r="AY52" s="100">
        <f>Data_Provincias!HQ78</f>
        <v>0</v>
      </c>
      <c r="BA52" s="100">
        <f>Data_Provincias!HR78</f>
        <v>0</v>
      </c>
      <c r="BC52" s="100">
        <f>Data_Provincias!HS78</f>
        <v>0</v>
      </c>
      <c r="BE52" s="100">
        <f>Data_Provincias!HT78</f>
        <v>0</v>
      </c>
      <c r="BG52" s="100">
        <f>Data_Provincias!HU78</f>
        <v>0</v>
      </c>
      <c r="BI52" s="100">
        <f>Data_Provincias!HV78</f>
        <v>0</v>
      </c>
      <c r="BK52" s="100">
        <f>Data_Provincias!HW78</f>
        <v>0</v>
      </c>
      <c r="BM52" s="100">
        <f>Data_Provincias!HX78</f>
        <v>0</v>
      </c>
      <c r="BO52" s="101">
        <f>Data_Provincias!HY78</f>
        <v>0</v>
      </c>
    </row>
    <row r="53" spans="1:67" x14ac:dyDescent="0.25">
      <c r="A53" s="98">
        <v>43958</v>
      </c>
      <c r="B53" s="20">
        <f>Data_Provincias!AJ79</f>
        <v>0</v>
      </c>
      <c r="C53" s="100">
        <f>Data_Provincias!GS79</f>
        <v>0</v>
      </c>
      <c r="E53" s="100">
        <f>Data_Provincias!GT79</f>
        <v>0</v>
      </c>
      <c r="G53" s="100">
        <f>Data_Provincias!GU79</f>
        <v>0</v>
      </c>
      <c r="I53" s="100">
        <f>Data_Provincias!GV79</f>
        <v>0</v>
      </c>
      <c r="K53" s="100">
        <f>Data_Provincias!GW79</f>
        <v>0</v>
      </c>
      <c r="M53" s="100">
        <f>Data_Provincias!GX79</f>
        <v>0</v>
      </c>
      <c r="O53" s="100">
        <f>Data_Provincias!GY79</f>
        <v>0</v>
      </c>
      <c r="Q53" s="100">
        <f>Data_Provincias!GZ79</f>
        <v>0</v>
      </c>
      <c r="S53" s="100">
        <f>Data_Provincias!HA79</f>
        <v>0</v>
      </c>
      <c r="U53" s="100">
        <f>Data_Provincias!HB79</f>
        <v>0</v>
      </c>
      <c r="W53" s="100">
        <f>Data_Provincias!HC79</f>
        <v>0</v>
      </c>
      <c r="Y53" s="100">
        <f>Data_Provincias!HD79</f>
        <v>0</v>
      </c>
      <c r="AA53" s="100">
        <f>Data_Provincias!HE79</f>
        <v>0</v>
      </c>
      <c r="AC53" s="100">
        <f>Data_Provincias!HF79</f>
        <v>0</v>
      </c>
      <c r="AE53" s="100">
        <f>Data_Provincias!HG79</f>
        <v>0</v>
      </c>
      <c r="AG53" s="100">
        <f>Data_Provincias!HH79</f>
        <v>0</v>
      </c>
      <c r="AI53" s="100">
        <f>Data_Provincias!HI79</f>
        <v>0</v>
      </c>
      <c r="AK53" s="100">
        <f>Data_Provincias!HJ79</f>
        <v>0</v>
      </c>
      <c r="AM53" s="100">
        <f>Data_Provincias!HK79</f>
        <v>0</v>
      </c>
      <c r="AO53" s="100">
        <f>Data_Provincias!HL79</f>
        <v>0</v>
      </c>
      <c r="AQ53" s="100">
        <f>Data_Provincias!HM79</f>
        <v>0</v>
      </c>
      <c r="AS53" s="100">
        <f>Data_Provincias!HN79</f>
        <v>0</v>
      </c>
      <c r="AU53" s="100">
        <f>Data_Provincias!HO79</f>
        <v>0</v>
      </c>
      <c r="AW53" s="100">
        <f>Data_Provincias!HP79</f>
        <v>0</v>
      </c>
      <c r="AY53" s="100">
        <f>Data_Provincias!HQ79</f>
        <v>0</v>
      </c>
      <c r="BA53" s="100">
        <f>Data_Provincias!HR79</f>
        <v>0</v>
      </c>
      <c r="BC53" s="100">
        <f>Data_Provincias!HS79</f>
        <v>0</v>
      </c>
      <c r="BE53" s="100">
        <f>Data_Provincias!HT79</f>
        <v>0</v>
      </c>
      <c r="BG53" s="100">
        <f>Data_Provincias!HU79</f>
        <v>0</v>
      </c>
      <c r="BI53" s="100">
        <f>Data_Provincias!HV79</f>
        <v>0</v>
      </c>
      <c r="BK53" s="100">
        <f>Data_Provincias!HW79</f>
        <v>0</v>
      </c>
      <c r="BM53" s="100">
        <f>Data_Provincias!HX79</f>
        <v>0</v>
      </c>
      <c r="BO53" s="101">
        <f>Data_Provincias!HY79</f>
        <v>0</v>
      </c>
    </row>
    <row r="54" spans="1:67" x14ac:dyDescent="0.25">
      <c r="A54" s="98">
        <v>43959</v>
      </c>
      <c r="B54" s="20">
        <f>Data_Provincias!AJ80</f>
        <v>0</v>
      </c>
      <c r="C54" s="100">
        <f>Data_Provincias!GS80</f>
        <v>0</v>
      </c>
      <c r="E54" s="100">
        <f>Data_Provincias!GT80</f>
        <v>0</v>
      </c>
      <c r="G54" s="100">
        <f>Data_Provincias!GU80</f>
        <v>0</v>
      </c>
      <c r="I54" s="100">
        <f>Data_Provincias!GV80</f>
        <v>0</v>
      </c>
      <c r="K54" s="100">
        <f>Data_Provincias!GW80</f>
        <v>0</v>
      </c>
      <c r="M54" s="100">
        <f>Data_Provincias!GX80</f>
        <v>0</v>
      </c>
      <c r="O54" s="100">
        <f>Data_Provincias!GY80</f>
        <v>0</v>
      </c>
      <c r="Q54" s="100">
        <f>Data_Provincias!GZ80</f>
        <v>0</v>
      </c>
      <c r="S54" s="100">
        <f>Data_Provincias!HA80</f>
        <v>0</v>
      </c>
      <c r="U54" s="100">
        <f>Data_Provincias!HB80</f>
        <v>0</v>
      </c>
      <c r="W54" s="100">
        <f>Data_Provincias!HC80</f>
        <v>0</v>
      </c>
      <c r="Y54" s="100">
        <f>Data_Provincias!HD80</f>
        <v>0</v>
      </c>
      <c r="AA54" s="100">
        <f>Data_Provincias!HE80</f>
        <v>0</v>
      </c>
      <c r="AC54" s="100">
        <f>Data_Provincias!HF80</f>
        <v>0</v>
      </c>
      <c r="AE54" s="100">
        <f>Data_Provincias!HG80</f>
        <v>0</v>
      </c>
      <c r="AG54" s="100">
        <f>Data_Provincias!HH80</f>
        <v>0</v>
      </c>
      <c r="AI54" s="100">
        <f>Data_Provincias!HI80</f>
        <v>0</v>
      </c>
      <c r="AK54" s="100">
        <f>Data_Provincias!HJ80</f>
        <v>0</v>
      </c>
      <c r="AM54" s="100">
        <f>Data_Provincias!HK80</f>
        <v>0</v>
      </c>
      <c r="AO54" s="100">
        <f>Data_Provincias!HL80</f>
        <v>0</v>
      </c>
      <c r="AQ54" s="100">
        <f>Data_Provincias!HM80</f>
        <v>0</v>
      </c>
      <c r="AS54" s="100">
        <f>Data_Provincias!HN80</f>
        <v>0</v>
      </c>
      <c r="AU54" s="100">
        <f>Data_Provincias!HO80</f>
        <v>0</v>
      </c>
      <c r="AW54" s="100">
        <f>Data_Provincias!HP80</f>
        <v>0</v>
      </c>
      <c r="AY54" s="100">
        <f>Data_Provincias!HQ80</f>
        <v>0</v>
      </c>
      <c r="BA54" s="100">
        <f>Data_Provincias!HR80</f>
        <v>0</v>
      </c>
      <c r="BC54" s="100">
        <f>Data_Provincias!HS80</f>
        <v>0</v>
      </c>
      <c r="BE54" s="100">
        <f>Data_Provincias!HT80</f>
        <v>0</v>
      </c>
      <c r="BG54" s="100">
        <f>Data_Provincias!HU80</f>
        <v>0</v>
      </c>
      <c r="BI54" s="100">
        <f>Data_Provincias!HV80</f>
        <v>0</v>
      </c>
      <c r="BK54" s="100">
        <f>Data_Provincias!HW80</f>
        <v>0</v>
      </c>
      <c r="BM54" s="100">
        <f>Data_Provincias!HX80</f>
        <v>0</v>
      </c>
      <c r="BO54" s="101">
        <f>Data_Provincias!HY80</f>
        <v>0</v>
      </c>
    </row>
    <row r="55" spans="1:67" x14ac:dyDescent="0.25">
      <c r="A55" s="98">
        <v>43960</v>
      </c>
      <c r="B55" s="20">
        <f>Data_Provincias!AJ81</f>
        <v>0</v>
      </c>
      <c r="C55" s="100">
        <f>Data_Provincias!GS81</f>
        <v>0</v>
      </c>
      <c r="E55" s="100">
        <f>Data_Provincias!GT81</f>
        <v>0</v>
      </c>
      <c r="G55" s="100">
        <f>Data_Provincias!GU81</f>
        <v>0</v>
      </c>
      <c r="I55" s="100">
        <f>Data_Provincias!GV81</f>
        <v>0</v>
      </c>
      <c r="K55" s="100">
        <f>Data_Provincias!GW81</f>
        <v>0</v>
      </c>
      <c r="M55" s="100">
        <f>Data_Provincias!GX81</f>
        <v>0</v>
      </c>
      <c r="O55" s="100">
        <f>Data_Provincias!GY81</f>
        <v>0</v>
      </c>
      <c r="Q55" s="100">
        <f>Data_Provincias!GZ81</f>
        <v>0</v>
      </c>
      <c r="S55" s="100">
        <f>Data_Provincias!HA81</f>
        <v>0</v>
      </c>
      <c r="U55" s="100">
        <f>Data_Provincias!HB81</f>
        <v>0</v>
      </c>
      <c r="W55" s="100">
        <f>Data_Provincias!HC81</f>
        <v>0</v>
      </c>
      <c r="Y55" s="100">
        <f>Data_Provincias!HD81</f>
        <v>0</v>
      </c>
      <c r="AA55" s="100">
        <f>Data_Provincias!HE81</f>
        <v>0</v>
      </c>
      <c r="AC55" s="100">
        <f>Data_Provincias!HF81</f>
        <v>0</v>
      </c>
      <c r="AE55" s="100">
        <f>Data_Provincias!HG81</f>
        <v>0</v>
      </c>
      <c r="AG55" s="100">
        <f>Data_Provincias!HH81</f>
        <v>0</v>
      </c>
      <c r="AI55" s="100">
        <f>Data_Provincias!HI81</f>
        <v>0</v>
      </c>
      <c r="AK55" s="100">
        <f>Data_Provincias!HJ81</f>
        <v>0</v>
      </c>
      <c r="AM55" s="100">
        <f>Data_Provincias!HK81</f>
        <v>0</v>
      </c>
      <c r="AO55" s="100">
        <f>Data_Provincias!HL81</f>
        <v>0</v>
      </c>
      <c r="AQ55" s="100">
        <f>Data_Provincias!HM81</f>
        <v>0</v>
      </c>
      <c r="AS55" s="100">
        <f>Data_Provincias!HN81</f>
        <v>0</v>
      </c>
      <c r="AU55" s="100">
        <f>Data_Provincias!HO81</f>
        <v>0</v>
      </c>
      <c r="AW55" s="100">
        <f>Data_Provincias!HP81</f>
        <v>0</v>
      </c>
      <c r="AY55" s="100">
        <f>Data_Provincias!HQ81</f>
        <v>0</v>
      </c>
      <c r="BA55" s="100">
        <f>Data_Provincias!HR81</f>
        <v>0</v>
      </c>
      <c r="BC55" s="100">
        <f>Data_Provincias!HS81</f>
        <v>0</v>
      </c>
      <c r="BE55" s="100">
        <f>Data_Provincias!HT81</f>
        <v>0</v>
      </c>
      <c r="BG55" s="100">
        <f>Data_Provincias!HU81</f>
        <v>0</v>
      </c>
      <c r="BI55" s="100">
        <f>Data_Provincias!HV81</f>
        <v>0</v>
      </c>
      <c r="BK55" s="100">
        <f>Data_Provincias!HW81</f>
        <v>0</v>
      </c>
      <c r="BM55" s="100">
        <f>Data_Provincias!HX81</f>
        <v>0</v>
      </c>
      <c r="BO55" s="101">
        <f>Data_Provincias!HY81</f>
        <v>0</v>
      </c>
    </row>
    <row r="56" spans="1:67" x14ac:dyDescent="0.25">
      <c r="A56" s="98">
        <v>43961</v>
      </c>
      <c r="B56" s="20">
        <f>Data_Provincias!AJ82</f>
        <v>0</v>
      </c>
      <c r="C56" s="100">
        <f>Data_Provincias!GS82</f>
        <v>0</v>
      </c>
      <c r="E56" s="100">
        <f>Data_Provincias!GT82</f>
        <v>0</v>
      </c>
      <c r="G56" s="100">
        <f>Data_Provincias!GU82</f>
        <v>0</v>
      </c>
      <c r="I56" s="100">
        <f>Data_Provincias!GV82</f>
        <v>0</v>
      </c>
      <c r="K56" s="100">
        <f>Data_Provincias!GW82</f>
        <v>0</v>
      </c>
      <c r="M56" s="100">
        <f>Data_Provincias!GX82</f>
        <v>0</v>
      </c>
      <c r="O56" s="100">
        <f>Data_Provincias!GY82</f>
        <v>0</v>
      </c>
      <c r="Q56" s="100">
        <f>Data_Provincias!GZ82</f>
        <v>0</v>
      </c>
      <c r="S56" s="100">
        <f>Data_Provincias!HA82</f>
        <v>0</v>
      </c>
      <c r="U56" s="100">
        <f>Data_Provincias!HB82</f>
        <v>0</v>
      </c>
      <c r="W56" s="100">
        <f>Data_Provincias!HC82</f>
        <v>0</v>
      </c>
      <c r="Y56" s="100">
        <f>Data_Provincias!HD82</f>
        <v>0</v>
      </c>
      <c r="AA56" s="100">
        <f>Data_Provincias!HE82</f>
        <v>0</v>
      </c>
      <c r="AC56" s="100">
        <f>Data_Provincias!HF82</f>
        <v>0</v>
      </c>
      <c r="AE56" s="100">
        <f>Data_Provincias!HG82</f>
        <v>0</v>
      </c>
      <c r="AG56" s="100">
        <f>Data_Provincias!HH82</f>
        <v>0</v>
      </c>
      <c r="AI56" s="100">
        <f>Data_Provincias!HI82</f>
        <v>0</v>
      </c>
      <c r="AK56" s="100">
        <f>Data_Provincias!HJ82</f>
        <v>0</v>
      </c>
      <c r="AM56" s="100">
        <f>Data_Provincias!HK82</f>
        <v>0</v>
      </c>
      <c r="AO56" s="100">
        <f>Data_Provincias!HL82</f>
        <v>0</v>
      </c>
      <c r="AQ56" s="100">
        <f>Data_Provincias!HM82</f>
        <v>0</v>
      </c>
      <c r="AS56" s="100">
        <f>Data_Provincias!HN82</f>
        <v>0</v>
      </c>
      <c r="AU56" s="100">
        <f>Data_Provincias!HO82</f>
        <v>0</v>
      </c>
      <c r="AW56" s="100">
        <f>Data_Provincias!HP82</f>
        <v>0</v>
      </c>
      <c r="AY56" s="100">
        <f>Data_Provincias!HQ82</f>
        <v>0</v>
      </c>
      <c r="BA56" s="100">
        <f>Data_Provincias!HR82</f>
        <v>0</v>
      </c>
      <c r="BC56" s="100">
        <f>Data_Provincias!HS82</f>
        <v>0</v>
      </c>
      <c r="BE56" s="100">
        <f>Data_Provincias!HT82</f>
        <v>0</v>
      </c>
      <c r="BG56" s="100">
        <f>Data_Provincias!HU82</f>
        <v>0</v>
      </c>
      <c r="BI56" s="100">
        <f>Data_Provincias!HV82</f>
        <v>0</v>
      </c>
      <c r="BK56" s="100">
        <f>Data_Provincias!HW82</f>
        <v>0</v>
      </c>
      <c r="BM56" s="100">
        <f>Data_Provincias!HX82</f>
        <v>0</v>
      </c>
      <c r="BO56" s="101">
        <f>Data_Provincias!HY82</f>
        <v>0</v>
      </c>
    </row>
    <row r="57" spans="1:67" x14ac:dyDescent="0.25">
      <c r="A57" s="98">
        <v>43962</v>
      </c>
      <c r="B57" s="20">
        <f>Data_Provincias!AJ83</f>
        <v>0</v>
      </c>
      <c r="C57" s="100">
        <f>Data_Provincias!GS83</f>
        <v>0</v>
      </c>
      <c r="E57" s="100">
        <f>Data_Provincias!GT83</f>
        <v>0</v>
      </c>
      <c r="G57" s="100">
        <f>Data_Provincias!GU83</f>
        <v>0</v>
      </c>
      <c r="I57" s="100">
        <f>Data_Provincias!GV83</f>
        <v>0</v>
      </c>
      <c r="K57" s="100">
        <f>Data_Provincias!GW83</f>
        <v>0</v>
      </c>
      <c r="M57" s="100">
        <f>Data_Provincias!GX83</f>
        <v>0</v>
      </c>
      <c r="O57" s="100">
        <f>Data_Provincias!GY83</f>
        <v>0</v>
      </c>
      <c r="Q57" s="100">
        <f>Data_Provincias!GZ83</f>
        <v>0</v>
      </c>
      <c r="S57" s="100">
        <f>Data_Provincias!HA83</f>
        <v>0</v>
      </c>
      <c r="U57" s="100">
        <f>Data_Provincias!HB83</f>
        <v>0</v>
      </c>
      <c r="W57" s="100">
        <f>Data_Provincias!HC83</f>
        <v>0</v>
      </c>
      <c r="Y57" s="100">
        <f>Data_Provincias!HD83</f>
        <v>0</v>
      </c>
      <c r="AA57" s="100">
        <f>Data_Provincias!HE83</f>
        <v>0</v>
      </c>
      <c r="AC57" s="100">
        <f>Data_Provincias!HF83</f>
        <v>0</v>
      </c>
      <c r="AE57" s="100">
        <f>Data_Provincias!HG83</f>
        <v>0</v>
      </c>
      <c r="AG57" s="100">
        <f>Data_Provincias!HH83</f>
        <v>0</v>
      </c>
      <c r="AI57" s="100">
        <f>Data_Provincias!HI83</f>
        <v>0</v>
      </c>
      <c r="AK57" s="100">
        <f>Data_Provincias!HJ83</f>
        <v>0</v>
      </c>
      <c r="AM57" s="100">
        <f>Data_Provincias!HK83</f>
        <v>0</v>
      </c>
      <c r="AO57" s="100">
        <f>Data_Provincias!HL83</f>
        <v>0</v>
      </c>
      <c r="AQ57" s="100">
        <f>Data_Provincias!HM83</f>
        <v>0</v>
      </c>
      <c r="AS57" s="100">
        <f>Data_Provincias!HN83</f>
        <v>0</v>
      </c>
      <c r="AU57" s="100">
        <f>Data_Provincias!HO83</f>
        <v>0</v>
      </c>
      <c r="AW57" s="100">
        <f>Data_Provincias!HP83</f>
        <v>0</v>
      </c>
      <c r="AY57" s="100">
        <f>Data_Provincias!HQ83</f>
        <v>0</v>
      </c>
      <c r="BA57" s="100">
        <f>Data_Provincias!HR83</f>
        <v>0</v>
      </c>
      <c r="BC57" s="100">
        <f>Data_Provincias!HS83</f>
        <v>0</v>
      </c>
      <c r="BE57" s="100">
        <f>Data_Provincias!HT83</f>
        <v>0</v>
      </c>
      <c r="BG57" s="100">
        <f>Data_Provincias!HU83</f>
        <v>0</v>
      </c>
      <c r="BI57" s="100">
        <f>Data_Provincias!HV83</f>
        <v>0</v>
      </c>
      <c r="BK57" s="100">
        <f>Data_Provincias!HW83</f>
        <v>0</v>
      </c>
      <c r="BM57" s="100">
        <f>Data_Provincias!HX83</f>
        <v>0</v>
      </c>
      <c r="BO57" s="101">
        <f>Data_Provincias!HY83</f>
        <v>0</v>
      </c>
    </row>
    <row r="58" spans="1:67" x14ac:dyDescent="0.25">
      <c r="A58" s="98">
        <v>43963</v>
      </c>
      <c r="B58" s="20">
        <f>Data_Provincias!AJ84</f>
        <v>0</v>
      </c>
      <c r="C58" s="100">
        <f>Data_Provincias!GS84</f>
        <v>0</v>
      </c>
      <c r="E58" s="100">
        <f>Data_Provincias!GT84</f>
        <v>0</v>
      </c>
      <c r="G58" s="100">
        <f>Data_Provincias!GU84</f>
        <v>0</v>
      </c>
      <c r="I58" s="100">
        <f>Data_Provincias!GV84</f>
        <v>0</v>
      </c>
      <c r="K58" s="100">
        <f>Data_Provincias!GW84</f>
        <v>0</v>
      </c>
      <c r="M58" s="100">
        <f>Data_Provincias!GX84</f>
        <v>0</v>
      </c>
      <c r="O58" s="100">
        <f>Data_Provincias!GY84</f>
        <v>0</v>
      </c>
      <c r="Q58" s="100">
        <f>Data_Provincias!GZ84</f>
        <v>0</v>
      </c>
      <c r="S58" s="100">
        <f>Data_Provincias!HA84</f>
        <v>0</v>
      </c>
      <c r="U58" s="100">
        <f>Data_Provincias!HB84</f>
        <v>0</v>
      </c>
      <c r="W58" s="100">
        <f>Data_Provincias!HC84</f>
        <v>0</v>
      </c>
      <c r="Y58" s="100">
        <f>Data_Provincias!HD84</f>
        <v>0</v>
      </c>
      <c r="AA58" s="100">
        <f>Data_Provincias!HE84</f>
        <v>0</v>
      </c>
      <c r="AC58" s="100">
        <f>Data_Provincias!HF84</f>
        <v>0</v>
      </c>
      <c r="AE58" s="100">
        <f>Data_Provincias!HG84</f>
        <v>0</v>
      </c>
      <c r="AG58" s="100">
        <f>Data_Provincias!HH84</f>
        <v>0</v>
      </c>
      <c r="AI58" s="100">
        <f>Data_Provincias!HI84</f>
        <v>0</v>
      </c>
      <c r="AK58" s="100">
        <f>Data_Provincias!HJ84</f>
        <v>0</v>
      </c>
      <c r="AM58" s="100">
        <f>Data_Provincias!HK84</f>
        <v>0</v>
      </c>
      <c r="AO58" s="100">
        <f>Data_Provincias!HL84</f>
        <v>0</v>
      </c>
      <c r="AQ58" s="100">
        <f>Data_Provincias!HM84</f>
        <v>0</v>
      </c>
      <c r="AS58" s="100">
        <f>Data_Provincias!HN84</f>
        <v>0</v>
      </c>
      <c r="AU58" s="100">
        <f>Data_Provincias!HO84</f>
        <v>0</v>
      </c>
      <c r="AW58" s="100">
        <f>Data_Provincias!HP84</f>
        <v>0</v>
      </c>
      <c r="AY58" s="100">
        <f>Data_Provincias!HQ84</f>
        <v>0</v>
      </c>
      <c r="BA58" s="100">
        <f>Data_Provincias!HR84</f>
        <v>0</v>
      </c>
      <c r="BC58" s="100">
        <f>Data_Provincias!HS84</f>
        <v>0</v>
      </c>
      <c r="BE58" s="100">
        <f>Data_Provincias!HT84</f>
        <v>0</v>
      </c>
      <c r="BG58" s="100">
        <f>Data_Provincias!HU84</f>
        <v>0</v>
      </c>
      <c r="BI58" s="100">
        <f>Data_Provincias!HV84</f>
        <v>0</v>
      </c>
      <c r="BK58" s="100">
        <f>Data_Provincias!HW84</f>
        <v>0</v>
      </c>
      <c r="BM58" s="100">
        <f>Data_Provincias!HX84</f>
        <v>0</v>
      </c>
      <c r="BO58" s="101">
        <f>Data_Provincias!HY84</f>
        <v>0</v>
      </c>
    </row>
    <row r="59" spans="1:67" x14ac:dyDescent="0.25">
      <c r="A59" s="98">
        <v>43964</v>
      </c>
      <c r="B59" s="20">
        <f>Data_Provincias!AJ85</f>
        <v>0</v>
      </c>
      <c r="C59" s="100">
        <f>Data_Provincias!GS85</f>
        <v>0</v>
      </c>
      <c r="E59" s="100">
        <f>Data_Provincias!GT85</f>
        <v>0</v>
      </c>
      <c r="G59" s="100">
        <f>Data_Provincias!GU85</f>
        <v>0</v>
      </c>
      <c r="I59" s="100">
        <f>Data_Provincias!GV85</f>
        <v>0</v>
      </c>
      <c r="K59" s="100">
        <f>Data_Provincias!GW85</f>
        <v>0</v>
      </c>
      <c r="M59" s="100">
        <f>Data_Provincias!GX85</f>
        <v>0</v>
      </c>
      <c r="O59" s="100">
        <f>Data_Provincias!GY85</f>
        <v>0</v>
      </c>
      <c r="Q59" s="100">
        <f>Data_Provincias!GZ85</f>
        <v>0</v>
      </c>
      <c r="S59" s="100">
        <f>Data_Provincias!HA85</f>
        <v>0</v>
      </c>
      <c r="U59" s="100">
        <f>Data_Provincias!HB85</f>
        <v>0</v>
      </c>
      <c r="W59" s="100">
        <f>Data_Provincias!HC85</f>
        <v>0</v>
      </c>
      <c r="Y59" s="100">
        <f>Data_Provincias!HD85</f>
        <v>0</v>
      </c>
      <c r="AA59" s="100">
        <f>Data_Provincias!HE85</f>
        <v>0</v>
      </c>
      <c r="AC59" s="100">
        <f>Data_Provincias!HF85</f>
        <v>0</v>
      </c>
      <c r="AE59" s="100">
        <f>Data_Provincias!HG85</f>
        <v>0</v>
      </c>
      <c r="AG59" s="100">
        <f>Data_Provincias!HH85</f>
        <v>0</v>
      </c>
      <c r="AI59" s="100">
        <f>Data_Provincias!HI85</f>
        <v>0</v>
      </c>
      <c r="AK59" s="100">
        <f>Data_Provincias!HJ85</f>
        <v>0</v>
      </c>
      <c r="AM59" s="100">
        <f>Data_Provincias!HK85</f>
        <v>0</v>
      </c>
      <c r="AO59" s="100">
        <f>Data_Provincias!HL85</f>
        <v>0</v>
      </c>
      <c r="AQ59" s="100">
        <f>Data_Provincias!HM85</f>
        <v>0</v>
      </c>
      <c r="AS59" s="100">
        <f>Data_Provincias!HN85</f>
        <v>0</v>
      </c>
      <c r="AU59" s="100">
        <f>Data_Provincias!HO85</f>
        <v>0</v>
      </c>
      <c r="AW59" s="100">
        <f>Data_Provincias!HP85</f>
        <v>0</v>
      </c>
      <c r="AY59" s="100">
        <f>Data_Provincias!HQ85</f>
        <v>0</v>
      </c>
      <c r="BA59" s="100">
        <f>Data_Provincias!HR85</f>
        <v>0</v>
      </c>
      <c r="BC59" s="100">
        <f>Data_Provincias!HS85</f>
        <v>0</v>
      </c>
      <c r="BE59" s="100">
        <f>Data_Provincias!HT85</f>
        <v>0</v>
      </c>
      <c r="BG59" s="100">
        <f>Data_Provincias!HU85</f>
        <v>0</v>
      </c>
      <c r="BI59" s="100">
        <f>Data_Provincias!HV85</f>
        <v>0</v>
      </c>
      <c r="BK59" s="100">
        <f>Data_Provincias!HW85</f>
        <v>0</v>
      </c>
      <c r="BM59" s="100">
        <f>Data_Provincias!HX85</f>
        <v>0</v>
      </c>
      <c r="BO59" s="101">
        <f>Data_Provincias!HY85</f>
        <v>0</v>
      </c>
    </row>
    <row r="60" spans="1:67" x14ac:dyDescent="0.25">
      <c r="A60" s="98">
        <v>43965</v>
      </c>
      <c r="B60" s="20">
        <f>Data_Provincias!AJ86</f>
        <v>0</v>
      </c>
      <c r="C60" s="100">
        <f>Data_Provincias!GS86</f>
        <v>0</v>
      </c>
      <c r="E60" s="100">
        <f>Data_Provincias!GT86</f>
        <v>0</v>
      </c>
      <c r="G60" s="100">
        <f>Data_Provincias!GU86</f>
        <v>0</v>
      </c>
      <c r="I60" s="100">
        <f>Data_Provincias!GV86</f>
        <v>0</v>
      </c>
      <c r="K60" s="100">
        <f>Data_Provincias!GW86</f>
        <v>0</v>
      </c>
      <c r="M60" s="100">
        <f>Data_Provincias!GX86</f>
        <v>0</v>
      </c>
      <c r="O60" s="100">
        <f>Data_Provincias!GY86</f>
        <v>0</v>
      </c>
      <c r="Q60" s="100">
        <f>Data_Provincias!GZ86</f>
        <v>0</v>
      </c>
      <c r="S60" s="100">
        <f>Data_Provincias!HA86</f>
        <v>0</v>
      </c>
      <c r="U60" s="100">
        <f>Data_Provincias!HB86</f>
        <v>0</v>
      </c>
      <c r="W60" s="100">
        <f>Data_Provincias!HC86</f>
        <v>0</v>
      </c>
      <c r="Y60" s="100">
        <f>Data_Provincias!HD86</f>
        <v>0</v>
      </c>
      <c r="AA60" s="100">
        <f>Data_Provincias!HE86</f>
        <v>0</v>
      </c>
      <c r="AC60" s="100">
        <f>Data_Provincias!HF86</f>
        <v>0</v>
      </c>
      <c r="AE60" s="100">
        <f>Data_Provincias!HG86</f>
        <v>0</v>
      </c>
      <c r="AG60" s="100">
        <f>Data_Provincias!HH86</f>
        <v>0</v>
      </c>
      <c r="AI60" s="100">
        <f>Data_Provincias!HI86</f>
        <v>0</v>
      </c>
      <c r="AK60" s="100">
        <f>Data_Provincias!HJ86</f>
        <v>0</v>
      </c>
      <c r="AM60" s="100">
        <f>Data_Provincias!HK86</f>
        <v>0</v>
      </c>
      <c r="AO60" s="100">
        <f>Data_Provincias!HL86</f>
        <v>0</v>
      </c>
      <c r="AQ60" s="100">
        <f>Data_Provincias!HM86</f>
        <v>0</v>
      </c>
      <c r="AS60" s="100">
        <f>Data_Provincias!HN86</f>
        <v>0</v>
      </c>
      <c r="AU60" s="100">
        <f>Data_Provincias!HO86</f>
        <v>0</v>
      </c>
      <c r="AW60" s="100">
        <f>Data_Provincias!HP86</f>
        <v>0</v>
      </c>
      <c r="AY60" s="100">
        <f>Data_Provincias!HQ86</f>
        <v>0</v>
      </c>
      <c r="BA60" s="100">
        <f>Data_Provincias!HR86</f>
        <v>0</v>
      </c>
      <c r="BC60" s="100">
        <f>Data_Provincias!HS86</f>
        <v>0</v>
      </c>
      <c r="BE60" s="100">
        <f>Data_Provincias!HT86</f>
        <v>0</v>
      </c>
      <c r="BG60" s="100">
        <f>Data_Provincias!HU86</f>
        <v>0</v>
      </c>
      <c r="BI60" s="100">
        <f>Data_Provincias!HV86</f>
        <v>0</v>
      </c>
      <c r="BK60" s="100">
        <f>Data_Provincias!HW86</f>
        <v>0</v>
      </c>
      <c r="BM60" s="100">
        <f>Data_Provincias!HX86</f>
        <v>0</v>
      </c>
      <c r="BO60" s="101">
        <f>Data_Provincias!HY86</f>
        <v>0</v>
      </c>
    </row>
    <row r="61" spans="1:67" x14ac:dyDescent="0.25">
      <c r="A61" s="98">
        <v>43966</v>
      </c>
      <c r="B61" s="20">
        <f>Data_Provincias!AJ87</f>
        <v>0</v>
      </c>
      <c r="C61" s="100">
        <f>Data_Provincias!GS87</f>
        <v>0</v>
      </c>
      <c r="E61" s="100">
        <f>Data_Provincias!GT87</f>
        <v>0</v>
      </c>
      <c r="G61" s="100">
        <f>Data_Provincias!GU87</f>
        <v>0</v>
      </c>
      <c r="I61" s="100">
        <f>Data_Provincias!GV87</f>
        <v>0</v>
      </c>
      <c r="K61" s="100">
        <f>Data_Provincias!GW87</f>
        <v>0</v>
      </c>
      <c r="M61" s="100">
        <f>Data_Provincias!GX87</f>
        <v>0</v>
      </c>
      <c r="O61" s="100">
        <f>Data_Provincias!GY87</f>
        <v>0</v>
      </c>
      <c r="Q61" s="100">
        <f>Data_Provincias!GZ87</f>
        <v>0</v>
      </c>
      <c r="S61" s="100">
        <f>Data_Provincias!HA87</f>
        <v>0</v>
      </c>
      <c r="U61" s="100">
        <f>Data_Provincias!HB87</f>
        <v>0</v>
      </c>
      <c r="W61" s="100">
        <f>Data_Provincias!HC87</f>
        <v>0</v>
      </c>
      <c r="Y61" s="100">
        <f>Data_Provincias!HD87</f>
        <v>0</v>
      </c>
      <c r="AA61" s="100">
        <f>Data_Provincias!HE87</f>
        <v>0</v>
      </c>
      <c r="AC61" s="100">
        <f>Data_Provincias!HF87</f>
        <v>0</v>
      </c>
      <c r="AE61" s="100">
        <f>Data_Provincias!HG87</f>
        <v>0</v>
      </c>
      <c r="AG61" s="100">
        <f>Data_Provincias!HH87</f>
        <v>0</v>
      </c>
      <c r="AI61" s="100">
        <f>Data_Provincias!HI87</f>
        <v>0</v>
      </c>
      <c r="AK61" s="100">
        <f>Data_Provincias!HJ87</f>
        <v>0</v>
      </c>
      <c r="AM61" s="100">
        <f>Data_Provincias!HK87</f>
        <v>0</v>
      </c>
      <c r="AO61" s="100">
        <f>Data_Provincias!HL87</f>
        <v>0</v>
      </c>
      <c r="AQ61" s="100">
        <f>Data_Provincias!HM87</f>
        <v>0</v>
      </c>
      <c r="AS61" s="100">
        <f>Data_Provincias!HN87</f>
        <v>0</v>
      </c>
      <c r="AU61" s="100">
        <f>Data_Provincias!HO87</f>
        <v>0</v>
      </c>
      <c r="AW61" s="100">
        <f>Data_Provincias!HP87</f>
        <v>0</v>
      </c>
      <c r="AY61" s="100">
        <f>Data_Provincias!HQ87</f>
        <v>0</v>
      </c>
      <c r="BA61" s="100">
        <f>Data_Provincias!HR87</f>
        <v>0</v>
      </c>
      <c r="BC61" s="100">
        <f>Data_Provincias!HS87</f>
        <v>0</v>
      </c>
      <c r="BE61" s="100">
        <f>Data_Provincias!HT87</f>
        <v>0</v>
      </c>
      <c r="BG61" s="100">
        <f>Data_Provincias!HU87</f>
        <v>0</v>
      </c>
      <c r="BI61" s="100">
        <f>Data_Provincias!HV87</f>
        <v>0</v>
      </c>
      <c r="BK61" s="100">
        <f>Data_Provincias!HW87</f>
        <v>0</v>
      </c>
      <c r="BM61" s="100">
        <f>Data_Provincias!HX87</f>
        <v>0</v>
      </c>
      <c r="BO61" s="101">
        <f>Data_Provincias!HY87</f>
        <v>0</v>
      </c>
    </row>
    <row r="62" spans="1:67" x14ac:dyDescent="0.25">
      <c r="A62" s="98">
        <v>43967</v>
      </c>
      <c r="B62" s="20">
        <f>Data_Provincias!AJ88</f>
        <v>0</v>
      </c>
      <c r="C62" s="100">
        <f>Data_Provincias!GS88</f>
        <v>0</v>
      </c>
      <c r="E62" s="100">
        <f>Data_Provincias!GT88</f>
        <v>0</v>
      </c>
      <c r="G62" s="100">
        <f>Data_Provincias!GU88</f>
        <v>0</v>
      </c>
      <c r="I62" s="100">
        <f>Data_Provincias!GV88</f>
        <v>0</v>
      </c>
      <c r="K62" s="100">
        <f>Data_Provincias!GW88</f>
        <v>0</v>
      </c>
      <c r="M62" s="100">
        <f>Data_Provincias!GX88</f>
        <v>0</v>
      </c>
      <c r="O62" s="100">
        <f>Data_Provincias!GY88</f>
        <v>0</v>
      </c>
      <c r="Q62" s="100">
        <f>Data_Provincias!GZ88</f>
        <v>0</v>
      </c>
      <c r="S62" s="100">
        <f>Data_Provincias!HA88</f>
        <v>0</v>
      </c>
      <c r="U62" s="100">
        <f>Data_Provincias!HB88</f>
        <v>0</v>
      </c>
      <c r="W62" s="100">
        <f>Data_Provincias!HC88</f>
        <v>0</v>
      </c>
      <c r="Y62" s="100">
        <f>Data_Provincias!HD88</f>
        <v>0</v>
      </c>
      <c r="AA62" s="100">
        <f>Data_Provincias!HE88</f>
        <v>0</v>
      </c>
      <c r="AC62" s="100">
        <f>Data_Provincias!HF88</f>
        <v>0</v>
      </c>
      <c r="AE62" s="100">
        <f>Data_Provincias!HG88</f>
        <v>0</v>
      </c>
      <c r="AG62" s="100">
        <f>Data_Provincias!HH88</f>
        <v>0</v>
      </c>
      <c r="AI62" s="100">
        <f>Data_Provincias!HI88</f>
        <v>0</v>
      </c>
      <c r="AK62" s="100">
        <f>Data_Provincias!HJ88</f>
        <v>0</v>
      </c>
      <c r="AM62" s="100">
        <f>Data_Provincias!HK88</f>
        <v>0</v>
      </c>
      <c r="AO62" s="100">
        <f>Data_Provincias!HL88</f>
        <v>0</v>
      </c>
      <c r="AQ62" s="100">
        <f>Data_Provincias!HM88</f>
        <v>0</v>
      </c>
      <c r="AS62" s="100">
        <f>Data_Provincias!HN88</f>
        <v>0</v>
      </c>
      <c r="AU62" s="100">
        <f>Data_Provincias!HO88</f>
        <v>0</v>
      </c>
      <c r="AW62" s="100">
        <f>Data_Provincias!HP88</f>
        <v>0</v>
      </c>
      <c r="AY62" s="100">
        <f>Data_Provincias!HQ88</f>
        <v>0</v>
      </c>
      <c r="BA62" s="100">
        <f>Data_Provincias!HR88</f>
        <v>0</v>
      </c>
      <c r="BC62" s="100">
        <f>Data_Provincias!HS88</f>
        <v>0</v>
      </c>
      <c r="BE62" s="100">
        <f>Data_Provincias!HT88</f>
        <v>0</v>
      </c>
      <c r="BG62" s="100">
        <f>Data_Provincias!HU88</f>
        <v>0</v>
      </c>
      <c r="BI62" s="100">
        <f>Data_Provincias!HV88</f>
        <v>0</v>
      </c>
      <c r="BK62" s="100">
        <f>Data_Provincias!HW88</f>
        <v>0</v>
      </c>
      <c r="BM62" s="100">
        <f>Data_Provincias!HX88</f>
        <v>0</v>
      </c>
      <c r="BO62" s="101">
        <f>Data_Provincias!HY88</f>
        <v>0</v>
      </c>
    </row>
    <row r="63" spans="1:67" x14ac:dyDescent="0.25">
      <c r="A63" s="98">
        <v>43968</v>
      </c>
      <c r="B63" s="20">
        <f>Data_Provincias!AJ89</f>
        <v>0</v>
      </c>
      <c r="C63" s="100">
        <f>Data_Provincias!GS89</f>
        <v>0</v>
      </c>
      <c r="E63" s="100">
        <f>Data_Provincias!GT89</f>
        <v>0</v>
      </c>
      <c r="G63" s="100">
        <f>Data_Provincias!GU89</f>
        <v>0</v>
      </c>
      <c r="I63" s="100">
        <f>Data_Provincias!GV89</f>
        <v>0</v>
      </c>
      <c r="K63" s="100">
        <f>Data_Provincias!GW89</f>
        <v>0</v>
      </c>
      <c r="M63" s="100">
        <f>Data_Provincias!GX89</f>
        <v>0</v>
      </c>
      <c r="O63" s="100">
        <f>Data_Provincias!GY89</f>
        <v>0</v>
      </c>
      <c r="Q63" s="100">
        <f>Data_Provincias!GZ89</f>
        <v>0</v>
      </c>
      <c r="S63" s="100">
        <f>Data_Provincias!HA89</f>
        <v>0</v>
      </c>
      <c r="U63" s="100">
        <f>Data_Provincias!HB89</f>
        <v>0</v>
      </c>
      <c r="W63" s="100">
        <f>Data_Provincias!HC89</f>
        <v>0</v>
      </c>
      <c r="Y63" s="100">
        <f>Data_Provincias!HD89</f>
        <v>0</v>
      </c>
      <c r="AA63" s="100">
        <f>Data_Provincias!HE89</f>
        <v>0</v>
      </c>
      <c r="AC63" s="100">
        <f>Data_Provincias!HF89</f>
        <v>0</v>
      </c>
      <c r="AE63" s="100">
        <f>Data_Provincias!HG89</f>
        <v>0</v>
      </c>
      <c r="AG63" s="100">
        <f>Data_Provincias!HH89</f>
        <v>0</v>
      </c>
      <c r="AI63" s="100">
        <f>Data_Provincias!HI89</f>
        <v>0</v>
      </c>
      <c r="AK63" s="100">
        <f>Data_Provincias!HJ89</f>
        <v>0</v>
      </c>
      <c r="AM63" s="100">
        <f>Data_Provincias!HK89</f>
        <v>0</v>
      </c>
      <c r="AO63" s="100">
        <f>Data_Provincias!HL89</f>
        <v>0</v>
      </c>
      <c r="AQ63" s="100">
        <f>Data_Provincias!HM89</f>
        <v>0</v>
      </c>
      <c r="AS63" s="100">
        <f>Data_Provincias!HN89</f>
        <v>0</v>
      </c>
      <c r="AU63" s="100">
        <f>Data_Provincias!HO89</f>
        <v>0</v>
      </c>
      <c r="AW63" s="100">
        <f>Data_Provincias!HP89</f>
        <v>0</v>
      </c>
      <c r="AY63" s="100">
        <f>Data_Provincias!HQ89</f>
        <v>0</v>
      </c>
      <c r="BA63" s="100">
        <f>Data_Provincias!HR89</f>
        <v>0</v>
      </c>
      <c r="BC63" s="100">
        <f>Data_Provincias!HS89</f>
        <v>0</v>
      </c>
      <c r="BE63" s="100">
        <f>Data_Provincias!HT89</f>
        <v>0</v>
      </c>
      <c r="BG63" s="100">
        <f>Data_Provincias!HU89</f>
        <v>0</v>
      </c>
      <c r="BI63" s="100">
        <f>Data_Provincias!HV89</f>
        <v>0</v>
      </c>
      <c r="BK63" s="100">
        <f>Data_Provincias!HW89</f>
        <v>0</v>
      </c>
      <c r="BM63" s="100">
        <f>Data_Provincias!HX89</f>
        <v>0</v>
      </c>
      <c r="BO63" s="101">
        <f>Data_Provincias!HY89</f>
        <v>0</v>
      </c>
    </row>
    <row r="64" spans="1:67" x14ac:dyDescent="0.25">
      <c r="A64" s="98">
        <v>43969</v>
      </c>
      <c r="B64" s="20">
        <f>Data_Provincias!AJ90</f>
        <v>0</v>
      </c>
      <c r="C64" s="100">
        <f>Data_Provincias!GS90</f>
        <v>0</v>
      </c>
      <c r="E64" s="100">
        <f>Data_Provincias!GT90</f>
        <v>0</v>
      </c>
      <c r="G64" s="100">
        <f>Data_Provincias!GU90</f>
        <v>0</v>
      </c>
      <c r="I64" s="100">
        <f>Data_Provincias!GV90</f>
        <v>0</v>
      </c>
      <c r="K64" s="100">
        <f>Data_Provincias!GW90</f>
        <v>0</v>
      </c>
      <c r="M64" s="100">
        <f>Data_Provincias!GX90</f>
        <v>0</v>
      </c>
      <c r="O64" s="100">
        <f>Data_Provincias!GY90</f>
        <v>0</v>
      </c>
      <c r="Q64" s="100">
        <f>Data_Provincias!GZ90</f>
        <v>0</v>
      </c>
      <c r="S64" s="100">
        <f>Data_Provincias!HA90</f>
        <v>0</v>
      </c>
      <c r="U64" s="100">
        <f>Data_Provincias!HB90</f>
        <v>0</v>
      </c>
      <c r="W64" s="100">
        <f>Data_Provincias!HC90</f>
        <v>0</v>
      </c>
      <c r="Y64" s="100">
        <f>Data_Provincias!HD90</f>
        <v>0</v>
      </c>
      <c r="AA64" s="100">
        <f>Data_Provincias!HE90</f>
        <v>0</v>
      </c>
      <c r="AC64" s="100">
        <f>Data_Provincias!HF90</f>
        <v>0</v>
      </c>
      <c r="AE64" s="100">
        <f>Data_Provincias!HG90</f>
        <v>0</v>
      </c>
      <c r="AG64" s="100">
        <f>Data_Provincias!HH90</f>
        <v>0</v>
      </c>
      <c r="AI64" s="100">
        <f>Data_Provincias!HI90</f>
        <v>0</v>
      </c>
      <c r="AK64" s="100">
        <f>Data_Provincias!HJ90</f>
        <v>0</v>
      </c>
      <c r="AM64" s="100">
        <f>Data_Provincias!HK90</f>
        <v>0</v>
      </c>
      <c r="AO64" s="100">
        <f>Data_Provincias!HL90</f>
        <v>0</v>
      </c>
      <c r="AQ64" s="100">
        <f>Data_Provincias!HM90</f>
        <v>0</v>
      </c>
      <c r="AS64" s="100">
        <f>Data_Provincias!HN90</f>
        <v>0</v>
      </c>
      <c r="AU64" s="100">
        <f>Data_Provincias!HO90</f>
        <v>0</v>
      </c>
      <c r="AW64" s="100">
        <f>Data_Provincias!HP90</f>
        <v>0</v>
      </c>
      <c r="AY64" s="100">
        <f>Data_Provincias!HQ90</f>
        <v>0</v>
      </c>
      <c r="BA64" s="100">
        <f>Data_Provincias!HR90</f>
        <v>0</v>
      </c>
      <c r="BC64" s="100">
        <f>Data_Provincias!HS90</f>
        <v>0</v>
      </c>
      <c r="BE64" s="100">
        <f>Data_Provincias!HT90</f>
        <v>0</v>
      </c>
      <c r="BG64" s="100">
        <f>Data_Provincias!HU90</f>
        <v>0</v>
      </c>
      <c r="BI64" s="100">
        <f>Data_Provincias!HV90</f>
        <v>0</v>
      </c>
      <c r="BK64" s="100">
        <f>Data_Provincias!HW90</f>
        <v>0</v>
      </c>
      <c r="BM64" s="100">
        <f>Data_Provincias!HX90</f>
        <v>0</v>
      </c>
      <c r="BO64" s="101">
        <f>Data_Provincias!HY90</f>
        <v>0</v>
      </c>
    </row>
    <row r="65" spans="1:67" x14ac:dyDescent="0.25">
      <c r="A65" s="98">
        <v>43970</v>
      </c>
      <c r="B65" s="20">
        <f>Data_Provincias!AJ91</f>
        <v>0</v>
      </c>
      <c r="C65" s="100">
        <f>Data_Provincias!GS91</f>
        <v>0</v>
      </c>
      <c r="E65" s="100">
        <f>Data_Provincias!GT91</f>
        <v>0</v>
      </c>
      <c r="G65" s="100">
        <f>Data_Provincias!GU91</f>
        <v>0</v>
      </c>
      <c r="I65" s="100">
        <f>Data_Provincias!GV91</f>
        <v>0</v>
      </c>
      <c r="K65" s="100">
        <f>Data_Provincias!GW91</f>
        <v>0</v>
      </c>
      <c r="M65" s="100">
        <f>Data_Provincias!GX91</f>
        <v>0</v>
      </c>
      <c r="O65" s="100">
        <f>Data_Provincias!GY91</f>
        <v>0</v>
      </c>
      <c r="Q65" s="100">
        <f>Data_Provincias!GZ91</f>
        <v>0</v>
      </c>
      <c r="S65" s="100">
        <f>Data_Provincias!HA91</f>
        <v>0</v>
      </c>
      <c r="U65" s="100">
        <f>Data_Provincias!HB91</f>
        <v>0</v>
      </c>
      <c r="W65" s="100">
        <f>Data_Provincias!HC91</f>
        <v>0</v>
      </c>
      <c r="Y65" s="100">
        <f>Data_Provincias!HD91</f>
        <v>0</v>
      </c>
      <c r="AA65" s="100">
        <f>Data_Provincias!HE91</f>
        <v>0</v>
      </c>
      <c r="AC65" s="100">
        <f>Data_Provincias!HF91</f>
        <v>0</v>
      </c>
      <c r="AE65" s="100">
        <f>Data_Provincias!HG91</f>
        <v>0</v>
      </c>
      <c r="AG65" s="100">
        <f>Data_Provincias!HH91</f>
        <v>0</v>
      </c>
      <c r="AI65" s="100">
        <f>Data_Provincias!HI91</f>
        <v>0</v>
      </c>
      <c r="AK65" s="100">
        <f>Data_Provincias!HJ91</f>
        <v>0</v>
      </c>
      <c r="AM65" s="100">
        <f>Data_Provincias!HK91</f>
        <v>0</v>
      </c>
      <c r="AO65" s="100">
        <f>Data_Provincias!HL91</f>
        <v>0</v>
      </c>
      <c r="AQ65" s="100">
        <f>Data_Provincias!HM91</f>
        <v>0</v>
      </c>
      <c r="AS65" s="100">
        <f>Data_Provincias!HN91</f>
        <v>0</v>
      </c>
      <c r="AU65" s="100">
        <f>Data_Provincias!HO91</f>
        <v>0</v>
      </c>
      <c r="AW65" s="100">
        <f>Data_Provincias!HP91</f>
        <v>0</v>
      </c>
      <c r="AY65" s="100">
        <f>Data_Provincias!HQ91</f>
        <v>0</v>
      </c>
      <c r="BA65" s="100">
        <f>Data_Provincias!HR91</f>
        <v>0</v>
      </c>
      <c r="BC65" s="100">
        <f>Data_Provincias!HS91</f>
        <v>0</v>
      </c>
      <c r="BE65" s="100">
        <f>Data_Provincias!HT91</f>
        <v>0</v>
      </c>
      <c r="BG65" s="100">
        <f>Data_Provincias!HU91</f>
        <v>0</v>
      </c>
      <c r="BI65" s="100">
        <f>Data_Provincias!HV91</f>
        <v>0</v>
      </c>
      <c r="BK65" s="100">
        <f>Data_Provincias!HW91</f>
        <v>0</v>
      </c>
      <c r="BM65" s="100">
        <f>Data_Provincias!HX91</f>
        <v>0</v>
      </c>
      <c r="BO65" s="101">
        <f>Data_Provincias!HY91</f>
        <v>0</v>
      </c>
    </row>
    <row r="66" spans="1:67" x14ac:dyDescent="0.25">
      <c r="A66" s="98">
        <v>43971</v>
      </c>
      <c r="B66" s="20">
        <f>Data_Provincias!AJ92</f>
        <v>0</v>
      </c>
      <c r="C66" s="100">
        <f>Data_Provincias!GS92</f>
        <v>0</v>
      </c>
      <c r="E66" s="100">
        <f>Data_Provincias!GT92</f>
        <v>0</v>
      </c>
      <c r="G66" s="100">
        <f>Data_Provincias!GU92</f>
        <v>0</v>
      </c>
      <c r="I66" s="100">
        <f>Data_Provincias!GV92</f>
        <v>0</v>
      </c>
      <c r="K66" s="100">
        <f>Data_Provincias!GW92</f>
        <v>0</v>
      </c>
      <c r="M66" s="100">
        <f>Data_Provincias!GX92</f>
        <v>0</v>
      </c>
      <c r="O66" s="100">
        <f>Data_Provincias!GY92</f>
        <v>0</v>
      </c>
      <c r="Q66" s="100">
        <f>Data_Provincias!GZ92</f>
        <v>0</v>
      </c>
      <c r="S66" s="100">
        <f>Data_Provincias!HA92</f>
        <v>0</v>
      </c>
      <c r="U66" s="100">
        <f>Data_Provincias!HB92</f>
        <v>0</v>
      </c>
      <c r="W66" s="100">
        <f>Data_Provincias!HC92</f>
        <v>0</v>
      </c>
      <c r="Y66" s="100">
        <f>Data_Provincias!HD92</f>
        <v>0</v>
      </c>
      <c r="AA66" s="100">
        <f>Data_Provincias!HE92</f>
        <v>0</v>
      </c>
      <c r="AC66" s="100">
        <f>Data_Provincias!HF92</f>
        <v>0</v>
      </c>
      <c r="AE66" s="100">
        <f>Data_Provincias!HG92</f>
        <v>0</v>
      </c>
      <c r="AG66" s="100">
        <f>Data_Provincias!HH92</f>
        <v>0</v>
      </c>
      <c r="AI66" s="100">
        <f>Data_Provincias!HI92</f>
        <v>0</v>
      </c>
      <c r="AK66" s="100">
        <f>Data_Provincias!HJ92</f>
        <v>0</v>
      </c>
      <c r="AM66" s="100">
        <f>Data_Provincias!HK92</f>
        <v>0</v>
      </c>
      <c r="AO66" s="100">
        <f>Data_Provincias!HL92</f>
        <v>0</v>
      </c>
      <c r="AQ66" s="100">
        <f>Data_Provincias!HM92</f>
        <v>0</v>
      </c>
      <c r="AS66" s="100">
        <f>Data_Provincias!HN92</f>
        <v>0</v>
      </c>
      <c r="AU66" s="100">
        <f>Data_Provincias!HO92</f>
        <v>0</v>
      </c>
      <c r="AW66" s="100">
        <f>Data_Provincias!HP92</f>
        <v>0</v>
      </c>
      <c r="AY66" s="100">
        <f>Data_Provincias!HQ92</f>
        <v>0</v>
      </c>
      <c r="BA66" s="100">
        <f>Data_Provincias!HR92</f>
        <v>0</v>
      </c>
      <c r="BC66" s="100">
        <f>Data_Provincias!HS92</f>
        <v>0</v>
      </c>
      <c r="BE66" s="100">
        <f>Data_Provincias!HT92</f>
        <v>0</v>
      </c>
      <c r="BG66" s="100">
        <f>Data_Provincias!HU92</f>
        <v>0</v>
      </c>
      <c r="BI66" s="100">
        <f>Data_Provincias!HV92</f>
        <v>0</v>
      </c>
      <c r="BK66" s="100">
        <f>Data_Provincias!HW92</f>
        <v>0</v>
      </c>
      <c r="BM66" s="100">
        <f>Data_Provincias!HX92</f>
        <v>0</v>
      </c>
      <c r="BO66" s="101">
        <f>Data_Provincias!HY92</f>
        <v>0</v>
      </c>
    </row>
    <row r="67" spans="1:67" x14ac:dyDescent="0.25">
      <c r="A67" s="98">
        <v>43972</v>
      </c>
      <c r="B67" s="20">
        <f>Data_Provincias!AJ93</f>
        <v>0</v>
      </c>
      <c r="C67" s="100">
        <f>Data_Provincias!GS93</f>
        <v>0</v>
      </c>
      <c r="E67" s="100">
        <f>Data_Provincias!GT93</f>
        <v>0</v>
      </c>
      <c r="G67" s="100">
        <f>Data_Provincias!GU93</f>
        <v>0</v>
      </c>
      <c r="I67" s="100">
        <f>Data_Provincias!GV93</f>
        <v>0</v>
      </c>
      <c r="K67" s="100">
        <f>Data_Provincias!GW93</f>
        <v>0</v>
      </c>
      <c r="M67" s="100">
        <f>Data_Provincias!GX93</f>
        <v>0</v>
      </c>
      <c r="O67" s="100">
        <f>Data_Provincias!GY93</f>
        <v>0</v>
      </c>
      <c r="Q67" s="100">
        <f>Data_Provincias!GZ93</f>
        <v>0</v>
      </c>
      <c r="S67" s="100">
        <f>Data_Provincias!HA93</f>
        <v>0</v>
      </c>
      <c r="U67" s="100">
        <f>Data_Provincias!HB93</f>
        <v>0</v>
      </c>
      <c r="W67" s="100">
        <f>Data_Provincias!HC93</f>
        <v>0</v>
      </c>
      <c r="Y67" s="100">
        <f>Data_Provincias!HD93</f>
        <v>0</v>
      </c>
      <c r="AA67" s="100">
        <f>Data_Provincias!HE93</f>
        <v>0</v>
      </c>
      <c r="AC67" s="100">
        <f>Data_Provincias!HF93</f>
        <v>0</v>
      </c>
      <c r="AE67" s="100">
        <f>Data_Provincias!HG93</f>
        <v>0</v>
      </c>
      <c r="AG67" s="100">
        <f>Data_Provincias!HH93</f>
        <v>0</v>
      </c>
      <c r="AI67" s="100">
        <f>Data_Provincias!HI93</f>
        <v>0</v>
      </c>
      <c r="AK67" s="100">
        <f>Data_Provincias!HJ93</f>
        <v>0</v>
      </c>
      <c r="AM67" s="100">
        <f>Data_Provincias!HK93</f>
        <v>0</v>
      </c>
      <c r="AO67" s="100">
        <f>Data_Provincias!HL93</f>
        <v>0</v>
      </c>
      <c r="AQ67" s="100">
        <f>Data_Provincias!HM93</f>
        <v>0</v>
      </c>
      <c r="AS67" s="100">
        <f>Data_Provincias!HN93</f>
        <v>0</v>
      </c>
      <c r="AU67" s="100">
        <f>Data_Provincias!HO93</f>
        <v>0</v>
      </c>
      <c r="AW67" s="100">
        <f>Data_Provincias!HP93</f>
        <v>0</v>
      </c>
      <c r="AY67" s="100">
        <f>Data_Provincias!HQ93</f>
        <v>0</v>
      </c>
      <c r="BA67" s="100">
        <f>Data_Provincias!HR93</f>
        <v>0</v>
      </c>
      <c r="BC67" s="100">
        <f>Data_Provincias!HS93</f>
        <v>0</v>
      </c>
      <c r="BE67" s="100">
        <f>Data_Provincias!HT93</f>
        <v>0</v>
      </c>
      <c r="BG67" s="100">
        <f>Data_Provincias!HU93</f>
        <v>0</v>
      </c>
      <c r="BI67" s="100">
        <f>Data_Provincias!HV93</f>
        <v>0</v>
      </c>
      <c r="BK67" s="100">
        <f>Data_Provincias!HW93</f>
        <v>0</v>
      </c>
      <c r="BM67" s="100">
        <f>Data_Provincias!HX93</f>
        <v>0</v>
      </c>
      <c r="BO67" s="101">
        <f>Data_Provincias!HY93</f>
        <v>0</v>
      </c>
    </row>
    <row r="68" spans="1:67" x14ac:dyDescent="0.25">
      <c r="A68" s="98">
        <v>43973</v>
      </c>
      <c r="B68" s="20">
        <f>Data_Provincias!AJ94</f>
        <v>0</v>
      </c>
      <c r="C68" s="100">
        <f>Data_Provincias!GS94</f>
        <v>0</v>
      </c>
      <c r="E68" s="100">
        <f>Data_Provincias!GT94</f>
        <v>0</v>
      </c>
      <c r="G68" s="100">
        <f>Data_Provincias!GU94</f>
        <v>0</v>
      </c>
      <c r="I68" s="100">
        <f>Data_Provincias!GV94</f>
        <v>0</v>
      </c>
      <c r="K68" s="100">
        <f>Data_Provincias!GW94</f>
        <v>0</v>
      </c>
      <c r="M68" s="100">
        <f>Data_Provincias!GX94</f>
        <v>0</v>
      </c>
      <c r="O68" s="100">
        <f>Data_Provincias!GY94</f>
        <v>0</v>
      </c>
      <c r="Q68" s="100">
        <f>Data_Provincias!GZ94</f>
        <v>0</v>
      </c>
      <c r="S68" s="100">
        <f>Data_Provincias!HA94</f>
        <v>0</v>
      </c>
      <c r="U68" s="100">
        <f>Data_Provincias!HB94</f>
        <v>0</v>
      </c>
      <c r="W68" s="100">
        <f>Data_Provincias!HC94</f>
        <v>0</v>
      </c>
      <c r="Y68" s="100">
        <f>Data_Provincias!HD94</f>
        <v>0</v>
      </c>
      <c r="AA68" s="100">
        <f>Data_Provincias!HE94</f>
        <v>0</v>
      </c>
      <c r="AC68" s="100">
        <f>Data_Provincias!HF94</f>
        <v>0</v>
      </c>
      <c r="AE68" s="100">
        <f>Data_Provincias!HG94</f>
        <v>0</v>
      </c>
      <c r="AG68" s="100">
        <f>Data_Provincias!HH94</f>
        <v>0</v>
      </c>
      <c r="AI68" s="100">
        <f>Data_Provincias!HI94</f>
        <v>0</v>
      </c>
      <c r="AK68" s="100">
        <f>Data_Provincias!HJ94</f>
        <v>0</v>
      </c>
      <c r="AM68" s="100">
        <f>Data_Provincias!HK94</f>
        <v>0</v>
      </c>
      <c r="AO68" s="100">
        <f>Data_Provincias!HL94</f>
        <v>0</v>
      </c>
      <c r="AQ68" s="100">
        <f>Data_Provincias!HM94</f>
        <v>0</v>
      </c>
      <c r="AS68" s="100">
        <f>Data_Provincias!HN94</f>
        <v>0</v>
      </c>
      <c r="AU68" s="100">
        <f>Data_Provincias!HO94</f>
        <v>0</v>
      </c>
      <c r="AW68" s="100">
        <f>Data_Provincias!HP94</f>
        <v>0</v>
      </c>
      <c r="AY68" s="100">
        <f>Data_Provincias!HQ94</f>
        <v>0</v>
      </c>
      <c r="BA68" s="100">
        <f>Data_Provincias!HR94</f>
        <v>0</v>
      </c>
      <c r="BC68" s="100">
        <f>Data_Provincias!HS94</f>
        <v>0</v>
      </c>
      <c r="BE68" s="100">
        <f>Data_Provincias!HT94</f>
        <v>0</v>
      </c>
      <c r="BG68" s="100">
        <f>Data_Provincias!HU94</f>
        <v>0</v>
      </c>
      <c r="BI68" s="100">
        <f>Data_Provincias!HV94</f>
        <v>0</v>
      </c>
      <c r="BK68" s="100">
        <f>Data_Provincias!HW94</f>
        <v>0</v>
      </c>
      <c r="BM68" s="100">
        <f>Data_Provincias!HX94</f>
        <v>0</v>
      </c>
      <c r="BO68" s="101">
        <f>Data_Provincias!HY94</f>
        <v>0</v>
      </c>
    </row>
    <row r="69" spans="1:67" x14ac:dyDescent="0.25">
      <c r="A69" s="98">
        <v>43974</v>
      </c>
      <c r="B69" s="20">
        <f>Data_Provincias!AJ95</f>
        <v>0</v>
      </c>
      <c r="C69" s="100">
        <f>Data_Provincias!GS95</f>
        <v>0</v>
      </c>
      <c r="E69" s="100">
        <f>Data_Provincias!GT95</f>
        <v>0</v>
      </c>
      <c r="G69" s="100">
        <f>Data_Provincias!GU95</f>
        <v>0</v>
      </c>
      <c r="I69" s="100">
        <f>Data_Provincias!GV95</f>
        <v>0</v>
      </c>
      <c r="K69" s="100">
        <f>Data_Provincias!GW95</f>
        <v>0</v>
      </c>
      <c r="M69" s="100">
        <f>Data_Provincias!GX95</f>
        <v>0</v>
      </c>
      <c r="O69" s="100">
        <f>Data_Provincias!GY95</f>
        <v>0</v>
      </c>
      <c r="Q69" s="100">
        <f>Data_Provincias!GZ95</f>
        <v>0</v>
      </c>
      <c r="S69" s="100">
        <f>Data_Provincias!HA95</f>
        <v>0</v>
      </c>
      <c r="U69" s="100">
        <f>Data_Provincias!HB95</f>
        <v>0</v>
      </c>
      <c r="W69" s="100">
        <f>Data_Provincias!HC95</f>
        <v>0</v>
      </c>
      <c r="Y69" s="100">
        <f>Data_Provincias!HD95</f>
        <v>0</v>
      </c>
      <c r="AA69" s="100">
        <f>Data_Provincias!HE95</f>
        <v>0</v>
      </c>
      <c r="AC69" s="100">
        <f>Data_Provincias!HF95</f>
        <v>0</v>
      </c>
      <c r="AE69" s="100">
        <f>Data_Provincias!HG95</f>
        <v>0</v>
      </c>
      <c r="AG69" s="100">
        <f>Data_Provincias!HH95</f>
        <v>0</v>
      </c>
      <c r="AI69" s="100">
        <f>Data_Provincias!HI95</f>
        <v>0</v>
      </c>
      <c r="AK69" s="100">
        <f>Data_Provincias!HJ95</f>
        <v>0</v>
      </c>
      <c r="AM69" s="100">
        <f>Data_Provincias!HK95</f>
        <v>0</v>
      </c>
      <c r="AO69" s="100">
        <f>Data_Provincias!HL95</f>
        <v>0</v>
      </c>
      <c r="AQ69" s="100">
        <f>Data_Provincias!HM95</f>
        <v>0</v>
      </c>
      <c r="AS69" s="100">
        <f>Data_Provincias!HN95</f>
        <v>0</v>
      </c>
      <c r="AU69" s="100">
        <f>Data_Provincias!HO95</f>
        <v>0</v>
      </c>
      <c r="AW69" s="100">
        <f>Data_Provincias!HP95</f>
        <v>0</v>
      </c>
      <c r="AY69" s="100">
        <f>Data_Provincias!HQ95</f>
        <v>0</v>
      </c>
      <c r="BA69" s="100">
        <f>Data_Provincias!HR95</f>
        <v>0</v>
      </c>
      <c r="BC69" s="100">
        <f>Data_Provincias!HS95</f>
        <v>0</v>
      </c>
      <c r="BE69" s="100">
        <f>Data_Provincias!HT95</f>
        <v>0</v>
      </c>
      <c r="BG69" s="100">
        <f>Data_Provincias!HU95</f>
        <v>0</v>
      </c>
      <c r="BI69" s="100">
        <f>Data_Provincias!HV95</f>
        <v>0</v>
      </c>
      <c r="BK69" s="100">
        <f>Data_Provincias!HW95</f>
        <v>0</v>
      </c>
      <c r="BM69" s="100">
        <f>Data_Provincias!HX95</f>
        <v>0</v>
      </c>
      <c r="BO69" s="101">
        <f>Data_Provincias!HY95</f>
        <v>0</v>
      </c>
    </row>
    <row r="70" spans="1:67" x14ac:dyDescent="0.25">
      <c r="A70" s="98">
        <v>43975</v>
      </c>
      <c r="B70" s="20">
        <f>Data_Provincias!AJ96</f>
        <v>0</v>
      </c>
      <c r="C70" s="100">
        <f>Data_Provincias!GS96</f>
        <v>0</v>
      </c>
      <c r="E70" s="100">
        <f>Data_Provincias!GT96</f>
        <v>0</v>
      </c>
      <c r="G70" s="100">
        <f>Data_Provincias!GU96</f>
        <v>0</v>
      </c>
      <c r="I70" s="100">
        <f>Data_Provincias!GV96</f>
        <v>0</v>
      </c>
      <c r="K70" s="100">
        <f>Data_Provincias!GW96</f>
        <v>0</v>
      </c>
      <c r="M70" s="100">
        <f>Data_Provincias!GX96</f>
        <v>0</v>
      </c>
      <c r="O70" s="100">
        <f>Data_Provincias!GY96</f>
        <v>0</v>
      </c>
      <c r="Q70" s="100">
        <f>Data_Provincias!GZ96</f>
        <v>0</v>
      </c>
      <c r="S70" s="100">
        <f>Data_Provincias!HA96</f>
        <v>0</v>
      </c>
      <c r="U70" s="100">
        <f>Data_Provincias!HB96</f>
        <v>0</v>
      </c>
      <c r="W70" s="100">
        <f>Data_Provincias!HC96</f>
        <v>0</v>
      </c>
      <c r="Y70" s="100">
        <f>Data_Provincias!HD96</f>
        <v>0</v>
      </c>
      <c r="AA70" s="100">
        <f>Data_Provincias!HE96</f>
        <v>0</v>
      </c>
      <c r="AC70" s="100">
        <f>Data_Provincias!HF96</f>
        <v>0</v>
      </c>
      <c r="AE70" s="100">
        <f>Data_Provincias!HG96</f>
        <v>0</v>
      </c>
      <c r="AG70" s="100">
        <f>Data_Provincias!HH96</f>
        <v>0</v>
      </c>
      <c r="AI70" s="100">
        <f>Data_Provincias!HI96</f>
        <v>0</v>
      </c>
      <c r="AK70" s="100">
        <f>Data_Provincias!HJ96</f>
        <v>0</v>
      </c>
      <c r="AM70" s="100">
        <f>Data_Provincias!HK96</f>
        <v>0</v>
      </c>
      <c r="AO70" s="100">
        <f>Data_Provincias!HL96</f>
        <v>0</v>
      </c>
      <c r="AQ70" s="100">
        <f>Data_Provincias!HM96</f>
        <v>0</v>
      </c>
      <c r="AS70" s="100">
        <f>Data_Provincias!HN96</f>
        <v>0</v>
      </c>
      <c r="AU70" s="100">
        <f>Data_Provincias!HO96</f>
        <v>0</v>
      </c>
      <c r="AW70" s="100">
        <f>Data_Provincias!HP96</f>
        <v>0</v>
      </c>
      <c r="AY70" s="100">
        <f>Data_Provincias!HQ96</f>
        <v>0</v>
      </c>
      <c r="BA70" s="100">
        <f>Data_Provincias!HR96</f>
        <v>0</v>
      </c>
      <c r="BC70" s="100">
        <f>Data_Provincias!HS96</f>
        <v>0</v>
      </c>
      <c r="BE70" s="100">
        <f>Data_Provincias!HT96</f>
        <v>0</v>
      </c>
      <c r="BG70" s="100">
        <f>Data_Provincias!HU96</f>
        <v>0</v>
      </c>
      <c r="BI70" s="100">
        <f>Data_Provincias!HV96</f>
        <v>0</v>
      </c>
      <c r="BK70" s="100">
        <f>Data_Provincias!HW96</f>
        <v>0</v>
      </c>
      <c r="BM70" s="100">
        <f>Data_Provincias!HX96</f>
        <v>0</v>
      </c>
      <c r="BO70" s="101">
        <f>Data_Provincias!HY96</f>
        <v>0</v>
      </c>
    </row>
    <row r="71" spans="1:67" x14ac:dyDescent="0.25">
      <c r="A71" s="98">
        <v>43976</v>
      </c>
      <c r="B71" s="20">
        <f>Data_Provincias!AJ97</f>
        <v>0</v>
      </c>
      <c r="C71" s="100">
        <f>Data_Provincias!GS97</f>
        <v>0</v>
      </c>
      <c r="E71" s="100">
        <f>Data_Provincias!GT97</f>
        <v>0</v>
      </c>
      <c r="G71" s="100">
        <f>Data_Provincias!GU97</f>
        <v>0</v>
      </c>
      <c r="I71" s="100">
        <f>Data_Provincias!GV97</f>
        <v>0</v>
      </c>
      <c r="K71" s="100">
        <f>Data_Provincias!GW97</f>
        <v>0</v>
      </c>
      <c r="M71" s="100">
        <f>Data_Provincias!GX97</f>
        <v>0</v>
      </c>
      <c r="O71" s="100">
        <f>Data_Provincias!GY97</f>
        <v>0</v>
      </c>
      <c r="Q71" s="100">
        <f>Data_Provincias!GZ97</f>
        <v>0</v>
      </c>
      <c r="S71" s="100">
        <f>Data_Provincias!HA97</f>
        <v>0</v>
      </c>
      <c r="U71" s="100">
        <f>Data_Provincias!HB97</f>
        <v>0</v>
      </c>
      <c r="W71" s="100">
        <f>Data_Provincias!HC97</f>
        <v>0</v>
      </c>
      <c r="Y71" s="100">
        <f>Data_Provincias!HD97</f>
        <v>0</v>
      </c>
      <c r="AA71" s="100">
        <f>Data_Provincias!HE97</f>
        <v>0</v>
      </c>
      <c r="AC71" s="100">
        <f>Data_Provincias!HF97</f>
        <v>0</v>
      </c>
      <c r="AE71" s="100">
        <f>Data_Provincias!HG97</f>
        <v>0</v>
      </c>
      <c r="AG71" s="100">
        <f>Data_Provincias!HH97</f>
        <v>0</v>
      </c>
      <c r="AI71" s="100">
        <f>Data_Provincias!HI97</f>
        <v>0</v>
      </c>
      <c r="AK71" s="100">
        <f>Data_Provincias!HJ97</f>
        <v>0</v>
      </c>
      <c r="AM71" s="100">
        <f>Data_Provincias!HK97</f>
        <v>0</v>
      </c>
      <c r="AO71" s="100">
        <f>Data_Provincias!HL97</f>
        <v>0</v>
      </c>
      <c r="AQ71" s="100">
        <f>Data_Provincias!HM97</f>
        <v>0</v>
      </c>
      <c r="AS71" s="100">
        <f>Data_Provincias!HN97</f>
        <v>0</v>
      </c>
      <c r="AU71" s="100">
        <f>Data_Provincias!HO97</f>
        <v>0</v>
      </c>
      <c r="AW71" s="100">
        <f>Data_Provincias!HP97</f>
        <v>0</v>
      </c>
      <c r="AY71" s="100">
        <f>Data_Provincias!HQ97</f>
        <v>0</v>
      </c>
      <c r="BA71" s="100">
        <f>Data_Provincias!HR97</f>
        <v>0</v>
      </c>
      <c r="BC71" s="100">
        <f>Data_Provincias!HS97</f>
        <v>0</v>
      </c>
      <c r="BE71" s="100">
        <f>Data_Provincias!HT97</f>
        <v>0</v>
      </c>
      <c r="BG71" s="100">
        <f>Data_Provincias!HU97</f>
        <v>0</v>
      </c>
      <c r="BI71" s="100">
        <f>Data_Provincias!HV97</f>
        <v>0</v>
      </c>
      <c r="BK71" s="100">
        <f>Data_Provincias!HW97</f>
        <v>0</v>
      </c>
      <c r="BM71" s="100">
        <f>Data_Provincias!HX97</f>
        <v>0</v>
      </c>
      <c r="BO71" s="101">
        <f>Data_Provincias!HY97</f>
        <v>0</v>
      </c>
    </row>
    <row r="72" spans="1:67" x14ac:dyDescent="0.25">
      <c r="A72" s="98">
        <v>43977</v>
      </c>
      <c r="B72" s="20">
        <f>Data_Provincias!AJ98</f>
        <v>0</v>
      </c>
      <c r="C72" s="100">
        <f>Data_Provincias!GS98</f>
        <v>0</v>
      </c>
      <c r="E72" s="100">
        <f>Data_Provincias!GT98</f>
        <v>0</v>
      </c>
      <c r="G72" s="100">
        <f>Data_Provincias!GU98</f>
        <v>0</v>
      </c>
      <c r="I72" s="100">
        <f>Data_Provincias!GV98</f>
        <v>0</v>
      </c>
      <c r="K72" s="100">
        <f>Data_Provincias!GW98</f>
        <v>0</v>
      </c>
      <c r="M72" s="100">
        <f>Data_Provincias!GX98</f>
        <v>0</v>
      </c>
      <c r="O72" s="100">
        <f>Data_Provincias!GY98</f>
        <v>0</v>
      </c>
      <c r="Q72" s="100">
        <f>Data_Provincias!GZ98</f>
        <v>0</v>
      </c>
      <c r="S72" s="100">
        <f>Data_Provincias!HA98</f>
        <v>0</v>
      </c>
      <c r="U72" s="100">
        <f>Data_Provincias!HB98</f>
        <v>0</v>
      </c>
      <c r="W72" s="100">
        <f>Data_Provincias!HC98</f>
        <v>0</v>
      </c>
      <c r="Y72" s="100">
        <f>Data_Provincias!HD98</f>
        <v>0</v>
      </c>
      <c r="AA72" s="100">
        <f>Data_Provincias!HE98</f>
        <v>0</v>
      </c>
      <c r="AC72" s="100">
        <f>Data_Provincias!HF98</f>
        <v>0</v>
      </c>
      <c r="AE72" s="100">
        <f>Data_Provincias!HG98</f>
        <v>0</v>
      </c>
      <c r="AG72" s="100">
        <f>Data_Provincias!HH98</f>
        <v>0</v>
      </c>
      <c r="AI72" s="100">
        <f>Data_Provincias!HI98</f>
        <v>0</v>
      </c>
      <c r="AK72" s="100">
        <f>Data_Provincias!HJ98</f>
        <v>0</v>
      </c>
      <c r="AM72" s="100">
        <f>Data_Provincias!HK98</f>
        <v>0</v>
      </c>
      <c r="AO72" s="100">
        <f>Data_Provincias!HL98</f>
        <v>0</v>
      </c>
      <c r="AQ72" s="100">
        <f>Data_Provincias!HM98</f>
        <v>0</v>
      </c>
      <c r="AS72" s="100">
        <f>Data_Provincias!HN98</f>
        <v>0</v>
      </c>
      <c r="AU72" s="100">
        <f>Data_Provincias!HO98</f>
        <v>0</v>
      </c>
      <c r="AW72" s="100">
        <f>Data_Provincias!HP98</f>
        <v>0</v>
      </c>
      <c r="AY72" s="100">
        <f>Data_Provincias!HQ98</f>
        <v>0</v>
      </c>
      <c r="BA72" s="100">
        <f>Data_Provincias!HR98</f>
        <v>0</v>
      </c>
      <c r="BC72" s="100">
        <f>Data_Provincias!HS98</f>
        <v>0</v>
      </c>
      <c r="BE72" s="100">
        <f>Data_Provincias!HT98</f>
        <v>0</v>
      </c>
      <c r="BG72" s="100">
        <f>Data_Provincias!HU98</f>
        <v>0</v>
      </c>
      <c r="BI72" s="100">
        <f>Data_Provincias!HV98</f>
        <v>0</v>
      </c>
      <c r="BK72" s="100">
        <f>Data_Provincias!HW98</f>
        <v>0</v>
      </c>
      <c r="BM72" s="100">
        <f>Data_Provincias!HX98</f>
        <v>0</v>
      </c>
      <c r="BO72" s="101">
        <f>Data_Provincias!HY98</f>
        <v>0</v>
      </c>
    </row>
    <row r="73" spans="1:67" x14ac:dyDescent="0.25">
      <c r="A73" s="98">
        <v>43978</v>
      </c>
      <c r="B73" s="20">
        <f>Data_Provincias!AJ99</f>
        <v>0</v>
      </c>
      <c r="C73" s="100">
        <f>Data_Provincias!GS99</f>
        <v>0</v>
      </c>
      <c r="E73" s="100">
        <f>Data_Provincias!GT99</f>
        <v>0</v>
      </c>
      <c r="G73" s="100">
        <f>Data_Provincias!GU99</f>
        <v>0</v>
      </c>
      <c r="I73" s="100">
        <f>Data_Provincias!GV99</f>
        <v>0</v>
      </c>
      <c r="K73" s="100">
        <f>Data_Provincias!GW99</f>
        <v>0</v>
      </c>
      <c r="M73" s="100">
        <f>Data_Provincias!GX99</f>
        <v>0</v>
      </c>
      <c r="O73" s="100">
        <f>Data_Provincias!GY99</f>
        <v>0</v>
      </c>
      <c r="Q73" s="100">
        <f>Data_Provincias!GZ99</f>
        <v>0</v>
      </c>
      <c r="S73" s="100">
        <f>Data_Provincias!HA99</f>
        <v>0</v>
      </c>
      <c r="U73" s="100">
        <f>Data_Provincias!HB99</f>
        <v>0</v>
      </c>
      <c r="W73" s="100">
        <f>Data_Provincias!HC99</f>
        <v>0</v>
      </c>
      <c r="Y73" s="100">
        <f>Data_Provincias!HD99</f>
        <v>0</v>
      </c>
      <c r="AA73" s="100">
        <f>Data_Provincias!HE99</f>
        <v>0</v>
      </c>
      <c r="AC73" s="100">
        <f>Data_Provincias!HF99</f>
        <v>0</v>
      </c>
      <c r="AE73" s="100">
        <f>Data_Provincias!HG99</f>
        <v>0</v>
      </c>
      <c r="AG73" s="100">
        <f>Data_Provincias!HH99</f>
        <v>0</v>
      </c>
      <c r="AI73" s="100">
        <f>Data_Provincias!HI99</f>
        <v>0</v>
      </c>
      <c r="AK73" s="100">
        <f>Data_Provincias!HJ99</f>
        <v>0</v>
      </c>
      <c r="AM73" s="100">
        <f>Data_Provincias!HK99</f>
        <v>0</v>
      </c>
      <c r="AO73" s="100">
        <f>Data_Provincias!HL99</f>
        <v>0</v>
      </c>
      <c r="AQ73" s="100">
        <f>Data_Provincias!HM99</f>
        <v>0</v>
      </c>
      <c r="AS73" s="100">
        <f>Data_Provincias!HN99</f>
        <v>0</v>
      </c>
      <c r="AU73" s="100">
        <f>Data_Provincias!HO99</f>
        <v>0</v>
      </c>
      <c r="AW73" s="100">
        <f>Data_Provincias!HP99</f>
        <v>0</v>
      </c>
      <c r="AY73" s="100">
        <f>Data_Provincias!HQ99</f>
        <v>0</v>
      </c>
      <c r="BA73" s="100">
        <f>Data_Provincias!HR99</f>
        <v>0</v>
      </c>
      <c r="BC73" s="100">
        <f>Data_Provincias!HS99</f>
        <v>0</v>
      </c>
      <c r="BE73" s="100">
        <f>Data_Provincias!HT99</f>
        <v>0</v>
      </c>
      <c r="BG73" s="100">
        <f>Data_Provincias!HU99</f>
        <v>0</v>
      </c>
      <c r="BI73" s="100">
        <f>Data_Provincias!HV99</f>
        <v>0</v>
      </c>
      <c r="BK73" s="100">
        <f>Data_Provincias!HW99</f>
        <v>0</v>
      </c>
      <c r="BM73" s="100">
        <f>Data_Provincias!HX99</f>
        <v>0</v>
      </c>
      <c r="BO73" s="101">
        <f>Data_Provincias!HY99</f>
        <v>0</v>
      </c>
    </row>
    <row r="74" spans="1:67" x14ac:dyDescent="0.25">
      <c r="A74" s="98">
        <v>43979</v>
      </c>
      <c r="B74" s="20">
        <f>Data_Provincias!AJ100</f>
        <v>0</v>
      </c>
      <c r="C74" s="100">
        <f>Data_Provincias!GS100</f>
        <v>0</v>
      </c>
      <c r="E74" s="100">
        <f>Data_Provincias!GT100</f>
        <v>0</v>
      </c>
      <c r="G74" s="100">
        <f>Data_Provincias!GU100</f>
        <v>0</v>
      </c>
      <c r="I74" s="100">
        <f>Data_Provincias!GV100</f>
        <v>0</v>
      </c>
      <c r="K74" s="100">
        <f>Data_Provincias!GW100</f>
        <v>0</v>
      </c>
      <c r="M74" s="100">
        <f>Data_Provincias!GX100</f>
        <v>0</v>
      </c>
      <c r="O74" s="100">
        <f>Data_Provincias!GY100</f>
        <v>0</v>
      </c>
      <c r="Q74" s="100">
        <f>Data_Provincias!GZ100</f>
        <v>0</v>
      </c>
      <c r="S74" s="100">
        <f>Data_Provincias!HA100</f>
        <v>0</v>
      </c>
      <c r="U74" s="100">
        <f>Data_Provincias!HB100</f>
        <v>0</v>
      </c>
      <c r="W74" s="100">
        <f>Data_Provincias!HC100</f>
        <v>0</v>
      </c>
      <c r="Y74" s="100">
        <f>Data_Provincias!HD100</f>
        <v>0</v>
      </c>
      <c r="AA74" s="100">
        <f>Data_Provincias!HE100</f>
        <v>0</v>
      </c>
      <c r="AC74" s="100">
        <f>Data_Provincias!HF100</f>
        <v>0</v>
      </c>
      <c r="AE74" s="100">
        <f>Data_Provincias!HG100</f>
        <v>0</v>
      </c>
      <c r="AG74" s="100">
        <f>Data_Provincias!HH100</f>
        <v>0</v>
      </c>
      <c r="AI74" s="100">
        <f>Data_Provincias!HI100</f>
        <v>0</v>
      </c>
      <c r="AK74" s="100">
        <f>Data_Provincias!HJ100</f>
        <v>0</v>
      </c>
      <c r="AM74" s="100">
        <f>Data_Provincias!HK100</f>
        <v>0</v>
      </c>
      <c r="AO74" s="100">
        <f>Data_Provincias!HL100</f>
        <v>0</v>
      </c>
      <c r="AQ74" s="100">
        <f>Data_Provincias!HM100</f>
        <v>0</v>
      </c>
      <c r="AS74" s="100">
        <f>Data_Provincias!HN100</f>
        <v>0</v>
      </c>
      <c r="AU74" s="100">
        <f>Data_Provincias!HO100</f>
        <v>0</v>
      </c>
      <c r="AW74" s="100">
        <f>Data_Provincias!HP100</f>
        <v>0</v>
      </c>
      <c r="AY74" s="100">
        <f>Data_Provincias!HQ100</f>
        <v>0</v>
      </c>
      <c r="BA74" s="100">
        <f>Data_Provincias!HR100</f>
        <v>0</v>
      </c>
      <c r="BC74" s="100">
        <f>Data_Provincias!HS100</f>
        <v>0</v>
      </c>
      <c r="BE74" s="100">
        <f>Data_Provincias!HT100</f>
        <v>0</v>
      </c>
      <c r="BG74" s="100">
        <f>Data_Provincias!HU100</f>
        <v>0</v>
      </c>
      <c r="BI74" s="100">
        <f>Data_Provincias!HV100</f>
        <v>0</v>
      </c>
      <c r="BK74" s="100">
        <f>Data_Provincias!HW100</f>
        <v>0</v>
      </c>
      <c r="BM74" s="100">
        <f>Data_Provincias!HX100</f>
        <v>0</v>
      </c>
      <c r="BO74" s="101">
        <f>Data_Provincias!HY100</f>
        <v>0</v>
      </c>
    </row>
    <row r="75" spans="1:67" x14ac:dyDescent="0.25">
      <c r="A75" s="98">
        <v>43980</v>
      </c>
      <c r="B75" s="20">
        <f>Data_Provincias!AJ101</f>
        <v>0</v>
      </c>
      <c r="C75" s="100">
        <f>Data_Provincias!GS101</f>
        <v>0</v>
      </c>
      <c r="E75" s="100">
        <f>Data_Provincias!GT101</f>
        <v>0</v>
      </c>
      <c r="G75" s="100">
        <f>Data_Provincias!GU101</f>
        <v>0</v>
      </c>
      <c r="I75" s="100">
        <f>Data_Provincias!GV101</f>
        <v>0</v>
      </c>
      <c r="K75" s="100">
        <f>Data_Provincias!GW101</f>
        <v>0</v>
      </c>
      <c r="M75" s="100">
        <f>Data_Provincias!GX101</f>
        <v>0</v>
      </c>
      <c r="O75" s="100">
        <f>Data_Provincias!GY101</f>
        <v>0</v>
      </c>
      <c r="Q75" s="100">
        <f>Data_Provincias!GZ101</f>
        <v>0</v>
      </c>
      <c r="S75" s="100">
        <f>Data_Provincias!HA101</f>
        <v>0</v>
      </c>
      <c r="U75" s="100">
        <f>Data_Provincias!HB101</f>
        <v>0</v>
      </c>
      <c r="W75" s="100">
        <f>Data_Provincias!HC101</f>
        <v>0</v>
      </c>
      <c r="Y75" s="100">
        <f>Data_Provincias!HD101</f>
        <v>0</v>
      </c>
      <c r="AA75" s="100">
        <f>Data_Provincias!HE101</f>
        <v>0</v>
      </c>
      <c r="AC75" s="100">
        <f>Data_Provincias!HF101</f>
        <v>0</v>
      </c>
      <c r="AE75" s="100">
        <f>Data_Provincias!HG101</f>
        <v>0</v>
      </c>
      <c r="AG75" s="100">
        <f>Data_Provincias!HH101</f>
        <v>0</v>
      </c>
      <c r="AI75" s="100">
        <f>Data_Provincias!HI101</f>
        <v>0</v>
      </c>
      <c r="AK75" s="100">
        <f>Data_Provincias!HJ101</f>
        <v>0</v>
      </c>
      <c r="AM75" s="100">
        <f>Data_Provincias!HK101</f>
        <v>0</v>
      </c>
      <c r="AO75" s="100">
        <f>Data_Provincias!HL101</f>
        <v>0</v>
      </c>
      <c r="AQ75" s="100">
        <f>Data_Provincias!HM101</f>
        <v>0</v>
      </c>
      <c r="AS75" s="100">
        <f>Data_Provincias!HN101</f>
        <v>0</v>
      </c>
      <c r="AU75" s="100">
        <f>Data_Provincias!HO101</f>
        <v>0</v>
      </c>
      <c r="AW75" s="100">
        <f>Data_Provincias!HP101</f>
        <v>0</v>
      </c>
      <c r="AY75" s="100">
        <f>Data_Provincias!HQ101</f>
        <v>0</v>
      </c>
      <c r="BA75" s="100">
        <f>Data_Provincias!HR101</f>
        <v>0</v>
      </c>
      <c r="BC75" s="100">
        <f>Data_Provincias!HS101</f>
        <v>0</v>
      </c>
      <c r="BE75" s="100">
        <f>Data_Provincias!HT101</f>
        <v>0</v>
      </c>
      <c r="BG75" s="100">
        <f>Data_Provincias!HU101</f>
        <v>0</v>
      </c>
      <c r="BI75" s="100">
        <f>Data_Provincias!HV101</f>
        <v>0</v>
      </c>
      <c r="BK75" s="100">
        <f>Data_Provincias!HW101</f>
        <v>0</v>
      </c>
      <c r="BM75" s="100">
        <f>Data_Provincias!HX101</f>
        <v>0</v>
      </c>
      <c r="BO75" s="101">
        <f>Data_Provincias!HY101</f>
        <v>0</v>
      </c>
    </row>
    <row r="76" spans="1:67" x14ac:dyDescent="0.25">
      <c r="A76" s="98">
        <v>43981</v>
      </c>
      <c r="B76" s="20">
        <f>Data_Provincias!AJ102</f>
        <v>0</v>
      </c>
      <c r="C76" s="100">
        <f>Data_Provincias!GS102</f>
        <v>0</v>
      </c>
      <c r="E76" s="100">
        <f>Data_Provincias!GT102</f>
        <v>0</v>
      </c>
      <c r="G76" s="100">
        <f>Data_Provincias!GU102</f>
        <v>0</v>
      </c>
      <c r="I76" s="100">
        <f>Data_Provincias!GV102</f>
        <v>0</v>
      </c>
      <c r="K76" s="100">
        <f>Data_Provincias!GW102</f>
        <v>0</v>
      </c>
      <c r="M76" s="100">
        <f>Data_Provincias!GX102</f>
        <v>0</v>
      </c>
      <c r="O76" s="100">
        <f>Data_Provincias!GY102</f>
        <v>0</v>
      </c>
      <c r="Q76" s="100">
        <f>Data_Provincias!GZ102</f>
        <v>0</v>
      </c>
      <c r="S76" s="100">
        <f>Data_Provincias!HA102</f>
        <v>0</v>
      </c>
      <c r="U76" s="100">
        <f>Data_Provincias!HB102</f>
        <v>0</v>
      </c>
      <c r="W76" s="100">
        <f>Data_Provincias!HC102</f>
        <v>0</v>
      </c>
      <c r="Y76" s="100">
        <f>Data_Provincias!HD102</f>
        <v>0</v>
      </c>
      <c r="AA76" s="100">
        <f>Data_Provincias!HE102</f>
        <v>0</v>
      </c>
      <c r="AC76" s="100">
        <f>Data_Provincias!HF102</f>
        <v>0</v>
      </c>
      <c r="AE76" s="100">
        <f>Data_Provincias!HG102</f>
        <v>0</v>
      </c>
      <c r="AG76" s="100">
        <f>Data_Provincias!HH102</f>
        <v>0</v>
      </c>
      <c r="AI76" s="100">
        <f>Data_Provincias!HI102</f>
        <v>0</v>
      </c>
      <c r="AK76" s="100">
        <f>Data_Provincias!HJ102</f>
        <v>0</v>
      </c>
      <c r="AM76" s="100">
        <f>Data_Provincias!HK102</f>
        <v>0</v>
      </c>
      <c r="AO76" s="100">
        <f>Data_Provincias!HL102</f>
        <v>0</v>
      </c>
      <c r="AQ76" s="100">
        <f>Data_Provincias!HM102</f>
        <v>0</v>
      </c>
      <c r="AS76" s="100">
        <f>Data_Provincias!HN102</f>
        <v>0</v>
      </c>
      <c r="AU76" s="100">
        <f>Data_Provincias!HO102</f>
        <v>0</v>
      </c>
      <c r="AW76" s="100">
        <f>Data_Provincias!HP102</f>
        <v>0</v>
      </c>
      <c r="AY76" s="100">
        <f>Data_Provincias!HQ102</f>
        <v>0</v>
      </c>
      <c r="BA76" s="100">
        <f>Data_Provincias!HR102</f>
        <v>0</v>
      </c>
      <c r="BC76" s="100">
        <f>Data_Provincias!HS102</f>
        <v>0</v>
      </c>
      <c r="BE76" s="100">
        <f>Data_Provincias!HT102</f>
        <v>0</v>
      </c>
      <c r="BG76" s="100">
        <f>Data_Provincias!HU102</f>
        <v>0</v>
      </c>
      <c r="BI76" s="100">
        <f>Data_Provincias!HV102</f>
        <v>0</v>
      </c>
      <c r="BK76" s="100">
        <f>Data_Provincias!HW102</f>
        <v>0</v>
      </c>
      <c r="BM76" s="100">
        <f>Data_Provincias!HX102</f>
        <v>0</v>
      </c>
      <c r="BO76" s="101">
        <f>Data_Provincias!HY102</f>
        <v>0</v>
      </c>
    </row>
    <row r="77" spans="1:67" x14ac:dyDescent="0.25">
      <c r="A77" s="98">
        <v>43982</v>
      </c>
      <c r="B77" s="20">
        <f>Data_Provincias!AJ103</f>
        <v>0</v>
      </c>
      <c r="C77" s="100">
        <f>Data_Provincias!GS103</f>
        <v>0</v>
      </c>
      <c r="E77" s="100">
        <f>Data_Provincias!GT103</f>
        <v>0</v>
      </c>
      <c r="G77" s="100">
        <f>Data_Provincias!GU103</f>
        <v>0</v>
      </c>
      <c r="I77" s="100">
        <f>Data_Provincias!GV103</f>
        <v>0</v>
      </c>
      <c r="K77" s="100">
        <f>Data_Provincias!GW103</f>
        <v>0</v>
      </c>
      <c r="M77" s="100">
        <f>Data_Provincias!GX103</f>
        <v>0</v>
      </c>
      <c r="O77" s="100">
        <f>Data_Provincias!GY103</f>
        <v>0</v>
      </c>
      <c r="Q77" s="100">
        <f>Data_Provincias!GZ103</f>
        <v>0</v>
      </c>
      <c r="S77" s="100">
        <f>Data_Provincias!HA103</f>
        <v>0</v>
      </c>
      <c r="U77" s="100">
        <f>Data_Provincias!HB103</f>
        <v>0</v>
      </c>
      <c r="W77" s="100">
        <f>Data_Provincias!HC103</f>
        <v>0</v>
      </c>
      <c r="Y77" s="100">
        <f>Data_Provincias!HD103</f>
        <v>0</v>
      </c>
      <c r="AA77" s="100">
        <f>Data_Provincias!HE103</f>
        <v>0</v>
      </c>
      <c r="AC77" s="100">
        <f>Data_Provincias!HF103</f>
        <v>0</v>
      </c>
      <c r="AE77" s="100">
        <f>Data_Provincias!HG103</f>
        <v>0</v>
      </c>
      <c r="AG77" s="100">
        <f>Data_Provincias!HH103</f>
        <v>0</v>
      </c>
      <c r="AI77" s="100">
        <f>Data_Provincias!HI103</f>
        <v>0</v>
      </c>
      <c r="AK77" s="100">
        <f>Data_Provincias!HJ103</f>
        <v>0</v>
      </c>
      <c r="AM77" s="100">
        <f>Data_Provincias!HK103</f>
        <v>0</v>
      </c>
      <c r="AO77" s="100">
        <f>Data_Provincias!HL103</f>
        <v>0</v>
      </c>
      <c r="AQ77" s="100">
        <f>Data_Provincias!HM103</f>
        <v>0</v>
      </c>
      <c r="AS77" s="100">
        <f>Data_Provincias!HN103</f>
        <v>0</v>
      </c>
      <c r="AU77" s="100">
        <f>Data_Provincias!HO103</f>
        <v>0</v>
      </c>
      <c r="AW77" s="100">
        <f>Data_Provincias!HP103</f>
        <v>0</v>
      </c>
      <c r="AY77" s="100">
        <f>Data_Provincias!HQ103</f>
        <v>0</v>
      </c>
      <c r="BA77" s="100">
        <f>Data_Provincias!HR103</f>
        <v>0</v>
      </c>
      <c r="BC77" s="100">
        <f>Data_Provincias!HS103</f>
        <v>0</v>
      </c>
      <c r="BE77" s="100">
        <f>Data_Provincias!HT103</f>
        <v>0</v>
      </c>
      <c r="BG77" s="100">
        <f>Data_Provincias!HU103</f>
        <v>0</v>
      </c>
      <c r="BI77" s="100">
        <f>Data_Provincias!HV103</f>
        <v>0</v>
      </c>
      <c r="BK77" s="100">
        <f>Data_Provincias!HW103</f>
        <v>0</v>
      </c>
      <c r="BM77" s="100">
        <f>Data_Provincias!HX103</f>
        <v>0</v>
      </c>
      <c r="BO77" s="101">
        <f>Data_Provincias!HY103</f>
        <v>0</v>
      </c>
    </row>
    <row r="78" spans="1:67" x14ac:dyDescent="0.25">
      <c r="A78" s="98">
        <v>43983</v>
      </c>
      <c r="B78" s="20">
        <f>Data_Provincias!AJ104</f>
        <v>0</v>
      </c>
      <c r="C78" s="100">
        <f>Data_Provincias!GS104</f>
        <v>0</v>
      </c>
      <c r="E78" s="100">
        <f>Data_Provincias!GT104</f>
        <v>0</v>
      </c>
      <c r="G78" s="100">
        <f>Data_Provincias!GU104</f>
        <v>0</v>
      </c>
      <c r="I78" s="100">
        <f>Data_Provincias!GV104</f>
        <v>0</v>
      </c>
      <c r="K78" s="100">
        <f>Data_Provincias!GW104</f>
        <v>0</v>
      </c>
      <c r="M78" s="100">
        <f>Data_Provincias!GX104</f>
        <v>0</v>
      </c>
      <c r="O78" s="100">
        <f>Data_Provincias!GY104</f>
        <v>0</v>
      </c>
      <c r="Q78" s="100">
        <f>Data_Provincias!GZ104</f>
        <v>0</v>
      </c>
      <c r="S78" s="100">
        <f>Data_Provincias!HA104</f>
        <v>0</v>
      </c>
      <c r="U78" s="100">
        <f>Data_Provincias!HB104</f>
        <v>0</v>
      </c>
      <c r="W78" s="100">
        <f>Data_Provincias!HC104</f>
        <v>0</v>
      </c>
      <c r="Y78" s="100">
        <f>Data_Provincias!HD104</f>
        <v>0</v>
      </c>
      <c r="AA78" s="100">
        <f>Data_Provincias!HE104</f>
        <v>0</v>
      </c>
      <c r="AC78" s="100">
        <f>Data_Provincias!HF104</f>
        <v>0</v>
      </c>
      <c r="AE78" s="100">
        <f>Data_Provincias!HG104</f>
        <v>0</v>
      </c>
      <c r="AG78" s="100">
        <f>Data_Provincias!HH104</f>
        <v>0</v>
      </c>
      <c r="AI78" s="100">
        <f>Data_Provincias!HI104</f>
        <v>0</v>
      </c>
      <c r="AK78" s="100">
        <f>Data_Provincias!HJ104</f>
        <v>0</v>
      </c>
      <c r="AM78" s="100">
        <f>Data_Provincias!HK104</f>
        <v>0</v>
      </c>
      <c r="AO78" s="100">
        <f>Data_Provincias!HL104</f>
        <v>0</v>
      </c>
      <c r="AQ78" s="100">
        <f>Data_Provincias!HM104</f>
        <v>0</v>
      </c>
      <c r="AS78" s="100">
        <f>Data_Provincias!HN104</f>
        <v>0</v>
      </c>
      <c r="AU78" s="100">
        <f>Data_Provincias!HO104</f>
        <v>0</v>
      </c>
      <c r="AW78" s="100">
        <f>Data_Provincias!HP104</f>
        <v>0</v>
      </c>
      <c r="AY78" s="100">
        <f>Data_Provincias!HQ104</f>
        <v>0</v>
      </c>
      <c r="BA78" s="100">
        <f>Data_Provincias!HR104</f>
        <v>0</v>
      </c>
      <c r="BC78" s="100">
        <f>Data_Provincias!HS104</f>
        <v>0</v>
      </c>
      <c r="BE78" s="100">
        <f>Data_Provincias!HT104</f>
        <v>0</v>
      </c>
      <c r="BG78" s="100">
        <f>Data_Provincias!HU104</f>
        <v>0</v>
      </c>
      <c r="BI78" s="100">
        <f>Data_Provincias!HV104</f>
        <v>0</v>
      </c>
      <c r="BK78" s="100">
        <f>Data_Provincias!HW104</f>
        <v>0</v>
      </c>
      <c r="BM78" s="100">
        <f>Data_Provincias!HX104</f>
        <v>0</v>
      </c>
      <c r="BO78" s="101">
        <f>Data_Provincias!HY104</f>
        <v>0</v>
      </c>
    </row>
    <row r="79" spans="1:67" x14ac:dyDescent="0.25">
      <c r="A79" s="98">
        <v>43984</v>
      </c>
      <c r="B79" s="20">
        <f>Data_Provincias!AJ105</f>
        <v>0</v>
      </c>
      <c r="C79" s="100">
        <f>Data_Provincias!GS105</f>
        <v>0</v>
      </c>
      <c r="E79" s="100">
        <f>Data_Provincias!GT105</f>
        <v>0</v>
      </c>
      <c r="G79" s="100">
        <f>Data_Provincias!GU105</f>
        <v>0</v>
      </c>
      <c r="I79" s="100">
        <f>Data_Provincias!GV105</f>
        <v>0</v>
      </c>
      <c r="K79" s="100">
        <f>Data_Provincias!GW105</f>
        <v>0</v>
      </c>
      <c r="M79" s="100">
        <f>Data_Provincias!GX105</f>
        <v>0</v>
      </c>
      <c r="O79" s="100">
        <f>Data_Provincias!GY105</f>
        <v>0</v>
      </c>
      <c r="Q79" s="100">
        <f>Data_Provincias!GZ105</f>
        <v>0</v>
      </c>
      <c r="S79" s="100">
        <f>Data_Provincias!HA105</f>
        <v>0</v>
      </c>
      <c r="U79" s="100">
        <f>Data_Provincias!HB105</f>
        <v>0</v>
      </c>
      <c r="W79" s="100">
        <f>Data_Provincias!HC105</f>
        <v>0</v>
      </c>
      <c r="Y79" s="100">
        <f>Data_Provincias!HD105</f>
        <v>0</v>
      </c>
      <c r="AA79" s="100">
        <f>Data_Provincias!HE105</f>
        <v>0</v>
      </c>
      <c r="AC79" s="100">
        <f>Data_Provincias!HF105</f>
        <v>0</v>
      </c>
      <c r="AE79" s="100">
        <f>Data_Provincias!HG105</f>
        <v>0</v>
      </c>
      <c r="AG79" s="100">
        <f>Data_Provincias!HH105</f>
        <v>0</v>
      </c>
      <c r="AI79" s="100">
        <f>Data_Provincias!HI105</f>
        <v>0</v>
      </c>
      <c r="AK79" s="100">
        <f>Data_Provincias!HJ105</f>
        <v>0</v>
      </c>
      <c r="AM79" s="100">
        <f>Data_Provincias!HK105</f>
        <v>0</v>
      </c>
      <c r="AO79" s="100">
        <f>Data_Provincias!HL105</f>
        <v>0</v>
      </c>
      <c r="AQ79" s="100">
        <f>Data_Provincias!HM105</f>
        <v>0</v>
      </c>
      <c r="AS79" s="100">
        <f>Data_Provincias!HN105</f>
        <v>0</v>
      </c>
      <c r="AU79" s="100">
        <f>Data_Provincias!HO105</f>
        <v>0</v>
      </c>
      <c r="AW79" s="100">
        <f>Data_Provincias!HP105</f>
        <v>0</v>
      </c>
      <c r="AY79" s="100">
        <f>Data_Provincias!HQ105</f>
        <v>0</v>
      </c>
      <c r="BA79" s="100">
        <f>Data_Provincias!HR105</f>
        <v>0</v>
      </c>
      <c r="BC79" s="100">
        <f>Data_Provincias!HS105</f>
        <v>0</v>
      </c>
      <c r="BE79" s="100">
        <f>Data_Provincias!HT105</f>
        <v>0</v>
      </c>
      <c r="BG79" s="100">
        <f>Data_Provincias!HU105</f>
        <v>0</v>
      </c>
      <c r="BI79" s="100">
        <f>Data_Provincias!HV105</f>
        <v>0</v>
      </c>
      <c r="BK79" s="100">
        <f>Data_Provincias!HW105</f>
        <v>0</v>
      </c>
      <c r="BM79" s="100">
        <f>Data_Provincias!HX105</f>
        <v>0</v>
      </c>
      <c r="BO79" s="101">
        <f>Data_Provincias!HY105</f>
        <v>0</v>
      </c>
    </row>
    <row r="80" spans="1:67" x14ac:dyDescent="0.25">
      <c r="A80" s="98">
        <v>43985</v>
      </c>
      <c r="B80" s="20">
        <f>Data_Provincias!AJ106</f>
        <v>0</v>
      </c>
      <c r="C80" s="100">
        <f>Data_Provincias!GS106</f>
        <v>0</v>
      </c>
      <c r="E80" s="100">
        <f>Data_Provincias!GT106</f>
        <v>0</v>
      </c>
      <c r="G80" s="100">
        <f>Data_Provincias!GU106</f>
        <v>0</v>
      </c>
      <c r="I80" s="100">
        <f>Data_Provincias!GV106</f>
        <v>0</v>
      </c>
      <c r="K80" s="100">
        <f>Data_Provincias!GW106</f>
        <v>0</v>
      </c>
      <c r="M80" s="100">
        <f>Data_Provincias!GX106</f>
        <v>0</v>
      </c>
      <c r="O80" s="100">
        <f>Data_Provincias!GY106</f>
        <v>0</v>
      </c>
      <c r="Q80" s="100">
        <f>Data_Provincias!GZ106</f>
        <v>0</v>
      </c>
      <c r="S80" s="100">
        <f>Data_Provincias!HA106</f>
        <v>0</v>
      </c>
      <c r="U80" s="100">
        <f>Data_Provincias!HB106</f>
        <v>0</v>
      </c>
      <c r="W80" s="100">
        <f>Data_Provincias!HC106</f>
        <v>0</v>
      </c>
      <c r="Y80" s="100">
        <f>Data_Provincias!HD106</f>
        <v>0</v>
      </c>
      <c r="AA80" s="100">
        <f>Data_Provincias!HE106</f>
        <v>0</v>
      </c>
      <c r="AC80" s="100">
        <f>Data_Provincias!HF106</f>
        <v>0</v>
      </c>
      <c r="AE80" s="100">
        <f>Data_Provincias!HG106</f>
        <v>0</v>
      </c>
      <c r="AG80" s="100">
        <f>Data_Provincias!HH106</f>
        <v>0</v>
      </c>
      <c r="AI80" s="100">
        <f>Data_Provincias!HI106</f>
        <v>0</v>
      </c>
      <c r="AK80" s="100">
        <f>Data_Provincias!HJ106</f>
        <v>0</v>
      </c>
      <c r="AM80" s="100">
        <f>Data_Provincias!HK106</f>
        <v>0</v>
      </c>
      <c r="AO80" s="100">
        <f>Data_Provincias!HL106</f>
        <v>0</v>
      </c>
      <c r="AQ80" s="100">
        <f>Data_Provincias!HM106</f>
        <v>0</v>
      </c>
      <c r="AS80" s="100">
        <f>Data_Provincias!HN106</f>
        <v>0</v>
      </c>
      <c r="AU80" s="100">
        <f>Data_Provincias!HO106</f>
        <v>0</v>
      </c>
      <c r="AW80" s="100">
        <f>Data_Provincias!HP106</f>
        <v>0</v>
      </c>
      <c r="AY80" s="100">
        <f>Data_Provincias!HQ106</f>
        <v>0</v>
      </c>
      <c r="BA80" s="100">
        <f>Data_Provincias!HR106</f>
        <v>0</v>
      </c>
      <c r="BC80" s="100">
        <f>Data_Provincias!HS106</f>
        <v>0</v>
      </c>
      <c r="BE80" s="100">
        <f>Data_Provincias!HT106</f>
        <v>0</v>
      </c>
      <c r="BG80" s="100">
        <f>Data_Provincias!HU106</f>
        <v>0</v>
      </c>
      <c r="BI80" s="100">
        <f>Data_Provincias!HV106</f>
        <v>0</v>
      </c>
      <c r="BK80" s="100">
        <f>Data_Provincias!HW106</f>
        <v>0</v>
      </c>
      <c r="BM80" s="100">
        <f>Data_Provincias!HX106</f>
        <v>0</v>
      </c>
      <c r="BO80" s="101">
        <f>Data_Provincias!HY106</f>
        <v>0</v>
      </c>
    </row>
    <row r="81" spans="1:67" x14ac:dyDescent="0.25">
      <c r="A81" s="98">
        <v>43986</v>
      </c>
      <c r="B81" s="20">
        <f>Data_Provincias!AJ107</f>
        <v>0</v>
      </c>
      <c r="C81" s="100">
        <f>Data_Provincias!GS107</f>
        <v>0</v>
      </c>
      <c r="E81" s="100">
        <f>Data_Provincias!GT107</f>
        <v>0</v>
      </c>
      <c r="G81" s="100">
        <f>Data_Provincias!GU107</f>
        <v>0</v>
      </c>
      <c r="I81" s="100">
        <f>Data_Provincias!GV107</f>
        <v>0</v>
      </c>
      <c r="K81" s="100">
        <f>Data_Provincias!GW107</f>
        <v>0</v>
      </c>
      <c r="M81" s="100">
        <f>Data_Provincias!GX107</f>
        <v>0</v>
      </c>
      <c r="O81" s="100">
        <f>Data_Provincias!GY107</f>
        <v>0</v>
      </c>
      <c r="Q81" s="100">
        <f>Data_Provincias!GZ107</f>
        <v>0</v>
      </c>
      <c r="S81" s="100">
        <f>Data_Provincias!HA107</f>
        <v>0</v>
      </c>
      <c r="U81" s="100">
        <f>Data_Provincias!HB107</f>
        <v>0</v>
      </c>
      <c r="W81" s="100">
        <f>Data_Provincias!HC107</f>
        <v>0</v>
      </c>
      <c r="Y81" s="100">
        <f>Data_Provincias!HD107</f>
        <v>0</v>
      </c>
      <c r="AA81" s="100">
        <f>Data_Provincias!HE107</f>
        <v>0</v>
      </c>
      <c r="AC81" s="100">
        <f>Data_Provincias!HF107</f>
        <v>0</v>
      </c>
      <c r="AE81" s="100">
        <f>Data_Provincias!HG107</f>
        <v>0</v>
      </c>
      <c r="AG81" s="100">
        <f>Data_Provincias!HH107</f>
        <v>0</v>
      </c>
      <c r="AI81" s="100">
        <f>Data_Provincias!HI107</f>
        <v>0</v>
      </c>
      <c r="AK81" s="100">
        <f>Data_Provincias!HJ107</f>
        <v>0</v>
      </c>
      <c r="AM81" s="100">
        <f>Data_Provincias!HK107</f>
        <v>0</v>
      </c>
      <c r="AO81" s="100">
        <f>Data_Provincias!HL107</f>
        <v>0</v>
      </c>
      <c r="AQ81" s="100">
        <f>Data_Provincias!HM107</f>
        <v>0</v>
      </c>
      <c r="AS81" s="100">
        <f>Data_Provincias!HN107</f>
        <v>0</v>
      </c>
      <c r="AU81" s="100">
        <f>Data_Provincias!HO107</f>
        <v>0</v>
      </c>
      <c r="AW81" s="100">
        <f>Data_Provincias!HP107</f>
        <v>0</v>
      </c>
      <c r="AY81" s="100">
        <f>Data_Provincias!HQ107</f>
        <v>0</v>
      </c>
      <c r="BA81" s="100">
        <f>Data_Provincias!HR107</f>
        <v>0</v>
      </c>
      <c r="BC81" s="100">
        <f>Data_Provincias!HS107</f>
        <v>0</v>
      </c>
      <c r="BE81" s="100">
        <f>Data_Provincias!HT107</f>
        <v>0</v>
      </c>
      <c r="BG81" s="100">
        <f>Data_Provincias!HU107</f>
        <v>0</v>
      </c>
      <c r="BI81" s="100">
        <f>Data_Provincias!HV107</f>
        <v>0</v>
      </c>
      <c r="BK81" s="100">
        <f>Data_Provincias!HW107</f>
        <v>0</v>
      </c>
      <c r="BM81" s="100">
        <f>Data_Provincias!HX107</f>
        <v>0</v>
      </c>
      <c r="BO81" s="101">
        <f>Data_Provincias!HY107</f>
        <v>0</v>
      </c>
    </row>
    <row r="82" spans="1:67" x14ac:dyDescent="0.25">
      <c r="A82" s="98">
        <v>43987</v>
      </c>
      <c r="B82" s="20">
        <f>Data_Provincias!AJ108</f>
        <v>0</v>
      </c>
      <c r="C82" s="100">
        <f>Data_Provincias!GS108</f>
        <v>0</v>
      </c>
      <c r="E82" s="100">
        <f>Data_Provincias!GT108</f>
        <v>0</v>
      </c>
      <c r="G82" s="100">
        <f>Data_Provincias!GU108</f>
        <v>0</v>
      </c>
      <c r="I82" s="100">
        <f>Data_Provincias!GV108</f>
        <v>0</v>
      </c>
      <c r="K82" s="100">
        <f>Data_Provincias!GW108</f>
        <v>0</v>
      </c>
      <c r="M82" s="100">
        <f>Data_Provincias!GX108</f>
        <v>0</v>
      </c>
      <c r="O82" s="100">
        <f>Data_Provincias!GY108</f>
        <v>0</v>
      </c>
      <c r="Q82" s="100">
        <f>Data_Provincias!GZ108</f>
        <v>0</v>
      </c>
      <c r="S82" s="100">
        <f>Data_Provincias!HA108</f>
        <v>0</v>
      </c>
      <c r="U82" s="100">
        <f>Data_Provincias!HB108</f>
        <v>0</v>
      </c>
      <c r="W82" s="100">
        <f>Data_Provincias!HC108</f>
        <v>0</v>
      </c>
      <c r="Y82" s="100">
        <f>Data_Provincias!HD108</f>
        <v>0</v>
      </c>
      <c r="AA82" s="100">
        <f>Data_Provincias!HE108</f>
        <v>0</v>
      </c>
      <c r="AC82" s="100">
        <f>Data_Provincias!HF108</f>
        <v>0</v>
      </c>
      <c r="AE82" s="100">
        <f>Data_Provincias!HG108</f>
        <v>0</v>
      </c>
      <c r="AG82" s="100">
        <f>Data_Provincias!HH108</f>
        <v>0</v>
      </c>
      <c r="AI82" s="100">
        <f>Data_Provincias!HI108</f>
        <v>0</v>
      </c>
      <c r="AK82" s="100">
        <f>Data_Provincias!HJ108</f>
        <v>0</v>
      </c>
      <c r="AM82" s="100">
        <f>Data_Provincias!HK108</f>
        <v>0</v>
      </c>
      <c r="AO82" s="100">
        <f>Data_Provincias!HL108</f>
        <v>0</v>
      </c>
      <c r="AQ82" s="100">
        <f>Data_Provincias!HM108</f>
        <v>0</v>
      </c>
      <c r="AS82" s="100">
        <f>Data_Provincias!HN108</f>
        <v>0</v>
      </c>
      <c r="AU82" s="100">
        <f>Data_Provincias!HO108</f>
        <v>0</v>
      </c>
      <c r="AW82" s="100">
        <f>Data_Provincias!HP108</f>
        <v>0</v>
      </c>
      <c r="AY82" s="100">
        <f>Data_Provincias!HQ108</f>
        <v>0</v>
      </c>
      <c r="BA82" s="100">
        <f>Data_Provincias!HR108</f>
        <v>0</v>
      </c>
      <c r="BC82" s="100">
        <f>Data_Provincias!HS108</f>
        <v>0</v>
      </c>
      <c r="BE82" s="100">
        <f>Data_Provincias!HT108</f>
        <v>0</v>
      </c>
      <c r="BG82" s="100">
        <f>Data_Provincias!HU108</f>
        <v>0</v>
      </c>
      <c r="BI82" s="100">
        <f>Data_Provincias!HV108</f>
        <v>0</v>
      </c>
      <c r="BK82" s="100">
        <f>Data_Provincias!HW108</f>
        <v>0</v>
      </c>
      <c r="BM82" s="100">
        <f>Data_Provincias!HX108</f>
        <v>0</v>
      </c>
      <c r="BO82" s="101">
        <f>Data_Provincias!HY108</f>
        <v>0</v>
      </c>
    </row>
    <row r="83" spans="1:67" x14ac:dyDescent="0.25">
      <c r="A83" s="98">
        <v>43988</v>
      </c>
      <c r="B83" s="20">
        <f>Data_Provincias!AJ109</f>
        <v>0</v>
      </c>
      <c r="C83" s="100">
        <f>Data_Provincias!GS109</f>
        <v>0</v>
      </c>
      <c r="E83" s="100">
        <f>Data_Provincias!GT109</f>
        <v>0</v>
      </c>
      <c r="G83" s="100">
        <f>Data_Provincias!GU109</f>
        <v>0</v>
      </c>
      <c r="I83" s="100">
        <f>Data_Provincias!GV109</f>
        <v>0</v>
      </c>
      <c r="K83" s="100">
        <f>Data_Provincias!GW109</f>
        <v>0</v>
      </c>
      <c r="M83" s="100">
        <f>Data_Provincias!GX109</f>
        <v>0</v>
      </c>
      <c r="O83" s="100">
        <f>Data_Provincias!GY109</f>
        <v>0</v>
      </c>
      <c r="Q83" s="100">
        <f>Data_Provincias!GZ109</f>
        <v>0</v>
      </c>
      <c r="S83" s="100">
        <f>Data_Provincias!HA109</f>
        <v>0</v>
      </c>
      <c r="U83" s="100">
        <f>Data_Provincias!HB109</f>
        <v>0</v>
      </c>
      <c r="W83" s="100">
        <f>Data_Provincias!HC109</f>
        <v>0</v>
      </c>
      <c r="Y83" s="100">
        <f>Data_Provincias!HD109</f>
        <v>0</v>
      </c>
      <c r="AA83" s="100">
        <f>Data_Provincias!HE109</f>
        <v>0</v>
      </c>
      <c r="AC83" s="100">
        <f>Data_Provincias!HF109</f>
        <v>0</v>
      </c>
      <c r="AE83" s="100">
        <f>Data_Provincias!HG109</f>
        <v>0</v>
      </c>
      <c r="AG83" s="100">
        <f>Data_Provincias!HH109</f>
        <v>0</v>
      </c>
      <c r="AI83" s="100">
        <f>Data_Provincias!HI109</f>
        <v>0</v>
      </c>
      <c r="AK83" s="100">
        <f>Data_Provincias!HJ109</f>
        <v>0</v>
      </c>
      <c r="AM83" s="100">
        <f>Data_Provincias!HK109</f>
        <v>0</v>
      </c>
      <c r="AO83" s="100">
        <f>Data_Provincias!HL109</f>
        <v>0</v>
      </c>
      <c r="AQ83" s="100">
        <f>Data_Provincias!HM109</f>
        <v>0</v>
      </c>
      <c r="AS83" s="100">
        <f>Data_Provincias!HN109</f>
        <v>0</v>
      </c>
      <c r="AU83" s="100">
        <f>Data_Provincias!HO109</f>
        <v>0</v>
      </c>
      <c r="AW83" s="100">
        <f>Data_Provincias!HP109</f>
        <v>0</v>
      </c>
      <c r="AY83" s="100">
        <f>Data_Provincias!HQ109</f>
        <v>0</v>
      </c>
      <c r="BA83" s="100">
        <f>Data_Provincias!HR109</f>
        <v>0</v>
      </c>
      <c r="BC83" s="100">
        <f>Data_Provincias!HS109</f>
        <v>0</v>
      </c>
      <c r="BE83" s="100">
        <f>Data_Provincias!HT109</f>
        <v>0</v>
      </c>
      <c r="BG83" s="100">
        <f>Data_Provincias!HU109</f>
        <v>0</v>
      </c>
      <c r="BI83" s="100">
        <f>Data_Provincias!HV109</f>
        <v>0</v>
      </c>
      <c r="BK83" s="100">
        <f>Data_Provincias!HW109</f>
        <v>0</v>
      </c>
      <c r="BM83" s="100">
        <f>Data_Provincias!HX109</f>
        <v>0</v>
      </c>
      <c r="BO83" s="101">
        <f>Data_Provincias!HY109</f>
        <v>0</v>
      </c>
    </row>
    <row r="84" spans="1:67" x14ac:dyDescent="0.25">
      <c r="A84" s="98">
        <v>43989</v>
      </c>
      <c r="B84" s="20">
        <f>Data_Provincias!AJ110</f>
        <v>0</v>
      </c>
      <c r="C84" s="100">
        <f>Data_Provincias!GS110</f>
        <v>0</v>
      </c>
      <c r="E84" s="100">
        <f>Data_Provincias!GT110</f>
        <v>0</v>
      </c>
      <c r="G84" s="100">
        <f>Data_Provincias!GU110</f>
        <v>0</v>
      </c>
      <c r="I84" s="100">
        <f>Data_Provincias!GV110</f>
        <v>0</v>
      </c>
      <c r="K84" s="100">
        <f>Data_Provincias!GW110</f>
        <v>0</v>
      </c>
      <c r="M84" s="100">
        <f>Data_Provincias!GX110</f>
        <v>0</v>
      </c>
      <c r="O84" s="100">
        <f>Data_Provincias!GY110</f>
        <v>0</v>
      </c>
      <c r="Q84" s="100">
        <f>Data_Provincias!GZ110</f>
        <v>0</v>
      </c>
      <c r="S84" s="100">
        <f>Data_Provincias!HA110</f>
        <v>0</v>
      </c>
      <c r="U84" s="100">
        <f>Data_Provincias!HB110</f>
        <v>0</v>
      </c>
      <c r="W84" s="100">
        <f>Data_Provincias!HC110</f>
        <v>0</v>
      </c>
      <c r="Y84" s="100">
        <f>Data_Provincias!HD110</f>
        <v>0</v>
      </c>
      <c r="AA84" s="100">
        <f>Data_Provincias!HE110</f>
        <v>0</v>
      </c>
      <c r="AC84" s="100">
        <f>Data_Provincias!HF110</f>
        <v>0</v>
      </c>
      <c r="AE84" s="100">
        <f>Data_Provincias!HG110</f>
        <v>0</v>
      </c>
      <c r="AG84" s="100">
        <f>Data_Provincias!HH110</f>
        <v>0</v>
      </c>
      <c r="AI84" s="100">
        <f>Data_Provincias!HI110</f>
        <v>0</v>
      </c>
      <c r="AK84" s="100">
        <f>Data_Provincias!HJ110</f>
        <v>0</v>
      </c>
      <c r="AM84" s="100">
        <f>Data_Provincias!HK110</f>
        <v>0</v>
      </c>
      <c r="AO84" s="100">
        <f>Data_Provincias!HL110</f>
        <v>0</v>
      </c>
      <c r="AQ84" s="100">
        <f>Data_Provincias!HM110</f>
        <v>0</v>
      </c>
      <c r="AS84" s="100">
        <f>Data_Provincias!HN110</f>
        <v>0</v>
      </c>
      <c r="AU84" s="100">
        <f>Data_Provincias!HO110</f>
        <v>0</v>
      </c>
      <c r="AW84" s="100">
        <f>Data_Provincias!HP110</f>
        <v>0</v>
      </c>
      <c r="AY84" s="100">
        <f>Data_Provincias!HQ110</f>
        <v>0</v>
      </c>
      <c r="BA84" s="100">
        <f>Data_Provincias!HR110</f>
        <v>0</v>
      </c>
      <c r="BC84" s="100">
        <f>Data_Provincias!HS110</f>
        <v>0</v>
      </c>
      <c r="BE84" s="100">
        <f>Data_Provincias!HT110</f>
        <v>0</v>
      </c>
      <c r="BG84" s="100">
        <f>Data_Provincias!HU110</f>
        <v>0</v>
      </c>
      <c r="BI84" s="100">
        <f>Data_Provincias!HV110</f>
        <v>0</v>
      </c>
      <c r="BK84" s="100">
        <f>Data_Provincias!HW110</f>
        <v>0</v>
      </c>
      <c r="BM84" s="100">
        <f>Data_Provincias!HX110</f>
        <v>0</v>
      </c>
      <c r="BO84" s="101">
        <f>Data_Provincias!HY110</f>
        <v>0</v>
      </c>
    </row>
    <row r="85" spans="1:67" x14ac:dyDescent="0.25">
      <c r="A85" s="98">
        <v>43990</v>
      </c>
      <c r="B85" s="20">
        <f>Data_Provincias!AJ111</f>
        <v>0</v>
      </c>
      <c r="C85" s="100">
        <f>Data_Provincias!GS111</f>
        <v>0</v>
      </c>
      <c r="E85" s="100">
        <f>Data_Provincias!GT111</f>
        <v>0</v>
      </c>
      <c r="G85" s="100">
        <f>Data_Provincias!GU111</f>
        <v>0</v>
      </c>
      <c r="I85" s="100">
        <f>Data_Provincias!GV111</f>
        <v>0</v>
      </c>
      <c r="K85" s="100">
        <f>Data_Provincias!GW111</f>
        <v>0</v>
      </c>
      <c r="M85" s="100">
        <f>Data_Provincias!GX111</f>
        <v>0</v>
      </c>
      <c r="O85" s="100">
        <f>Data_Provincias!GY111</f>
        <v>0</v>
      </c>
      <c r="Q85" s="100">
        <f>Data_Provincias!GZ111</f>
        <v>0</v>
      </c>
      <c r="S85" s="100">
        <f>Data_Provincias!HA111</f>
        <v>0</v>
      </c>
      <c r="U85" s="100">
        <f>Data_Provincias!HB111</f>
        <v>0</v>
      </c>
      <c r="W85" s="100">
        <f>Data_Provincias!HC111</f>
        <v>0</v>
      </c>
      <c r="Y85" s="100">
        <f>Data_Provincias!HD111</f>
        <v>0</v>
      </c>
      <c r="AA85" s="100">
        <f>Data_Provincias!HE111</f>
        <v>0</v>
      </c>
      <c r="AC85" s="100">
        <f>Data_Provincias!HF111</f>
        <v>0</v>
      </c>
      <c r="AE85" s="100">
        <f>Data_Provincias!HG111</f>
        <v>0</v>
      </c>
      <c r="AG85" s="100">
        <f>Data_Provincias!HH111</f>
        <v>0</v>
      </c>
      <c r="AI85" s="100">
        <f>Data_Provincias!HI111</f>
        <v>0</v>
      </c>
      <c r="AK85" s="100">
        <f>Data_Provincias!HJ111</f>
        <v>0</v>
      </c>
      <c r="AM85" s="100">
        <f>Data_Provincias!HK111</f>
        <v>0</v>
      </c>
      <c r="AO85" s="100">
        <f>Data_Provincias!HL111</f>
        <v>0</v>
      </c>
      <c r="AQ85" s="100">
        <f>Data_Provincias!HM111</f>
        <v>0</v>
      </c>
      <c r="AS85" s="100">
        <f>Data_Provincias!HN111</f>
        <v>0</v>
      </c>
      <c r="AU85" s="100">
        <f>Data_Provincias!HO111</f>
        <v>0</v>
      </c>
      <c r="AW85" s="100">
        <f>Data_Provincias!HP111</f>
        <v>0</v>
      </c>
      <c r="AY85" s="100">
        <f>Data_Provincias!HQ111</f>
        <v>0</v>
      </c>
      <c r="BA85" s="100">
        <f>Data_Provincias!HR111</f>
        <v>0</v>
      </c>
      <c r="BC85" s="100">
        <f>Data_Provincias!HS111</f>
        <v>0</v>
      </c>
      <c r="BE85" s="100">
        <f>Data_Provincias!HT111</f>
        <v>0</v>
      </c>
      <c r="BG85" s="100">
        <f>Data_Provincias!HU111</f>
        <v>0</v>
      </c>
      <c r="BI85" s="100">
        <f>Data_Provincias!HV111</f>
        <v>0</v>
      </c>
      <c r="BK85" s="100">
        <f>Data_Provincias!HW111</f>
        <v>0</v>
      </c>
      <c r="BM85" s="100">
        <f>Data_Provincias!HX111</f>
        <v>0</v>
      </c>
      <c r="BO85" s="101">
        <f>Data_Provincias!HY111</f>
        <v>0</v>
      </c>
    </row>
    <row r="86" spans="1:67" x14ac:dyDescent="0.25">
      <c r="A86" s="98">
        <v>43991</v>
      </c>
      <c r="B86" s="20">
        <f>Data_Provincias!AJ112</f>
        <v>0</v>
      </c>
      <c r="C86" s="100">
        <f>Data_Provincias!GS112</f>
        <v>0</v>
      </c>
      <c r="E86" s="100">
        <f>Data_Provincias!GT112</f>
        <v>0</v>
      </c>
      <c r="G86" s="100">
        <f>Data_Provincias!GU112</f>
        <v>0</v>
      </c>
      <c r="I86" s="100">
        <f>Data_Provincias!GV112</f>
        <v>0</v>
      </c>
      <c r="K86" s="100">
        <f>Data_Provincias!GW112</f>
        <v>0</v>
      </c>
      <c r="M86" s="100">
        <f>Data_Provincias!GX112</f>
        <v>0</v>
      </c>
      <c r="O86" s="100">
        <f>Data_Provincias!GY112</f>
        <v>0</v>
      </c>
      <c r="Q86" s="100">
        <f>Data_Provincias!GZ112</f>
        <v>0</v>
      </c>
      <c r="S86" s="100">
        <f>Data_Provincias!HA112</f>
        <v>0</v>
      </c>
      <c r="U86" s="100">
        <f>Data_Provincias!HB112</f>
        <v>0</v>
      </c>
      <c r="W86" s="100">
        <f>Data_Provincias!HC112</f>
        <v>0</v>
      </c>
      <c r="Y86" s="100">
        <f>Data_Provincias!HD112</f>
        <v>0</v>
      </c>
      <c r="AA86" s="100">
        <f>Data_Provincias!HE112</f>
        <v>0</v>
      </c>
      <c r="AC86" s="100">
        <f>Data_Provincias!HF112</f>
        <v>0</v>
      </c>
      <c r="AE86" s="100">
        <f>Data_Provincias!HG112</f>
        <v>0</v>
      </c>
      <c r="AG86" s="100">
        <f>Data_Provincias!HH112</f>
        <v>0</v>
      </c>
      <c r="AI86" s="100">
        <f>Data_Provincias!HI112</f>
        <v>0</v>
      </c>
      <c r="AK86" s="100">
        <f>Data_Provincias!HJ112</f>
        <v>0</v>
      </c>
      <c r="AM86" s="100">
        <f>Data_Provincias!HK112</f>
        <v>0</v>
      </c>
      <c r="AO86" s="100">
        <f>Data_Provincias!HL112</f>
        <v>0</v>
      </c>
      <c r="AQ86" s="100">
        <f>Data_Provincias!HM112</f>
        <v>0</v>
      </c>
      <c r="AS86" s="100">
        <f>Data_Provincias!HN112</f>
        <v>0</v>
      </c>
      <c r="AU86" s="100">
        <f>Data_Provincias!HO112</f>
        <v>0</v>
      </c>
      <c r="AW86" s="100">
        <f>Data_Provincias!HP112</f>
        <v>0</v>
      </c>
      <c r="AY86" s="100">
        <f>Data_Provincias!HQ112</f>
        <v>0</v>
      </c>
      <c r="BA86" s="100">
        <f>Data_Provincias!HR112</f>
        <v>0</v>
      </c>
      <c r="BC86" s="100">
        <f>Data_Provincias!HS112</f>
        <v>0</v>
      </c>
      <c r="BE86" s="100">
        <f>Data_Provincias!HT112</f>
        <v>0</v>
      </c>
      <c r="BG86" s="100">
        <f>Data_Provincias!HU112</f>
        <v>0</v>
      </c>
      <c r="BI86" s="100">
        <f>Data_Provincias!HV112</f>
        <v>0</v>
      </c>
      <c r="BK86" s="100">
        <f>Data_Provincias!HW112</f>
        <v>0</v>
      </c>
      <c r="BM86" s="100">
        <f>Data_Provincias!HX112</f>
        <v>0</v>
      </c>
      <c r="BO86" s="101">
        <f>Data_Provincias!HY112</f>
        <v>0</v>
      </c>
    </row>
    <row r="87" spans="1:67" x14ac:dyDescent="0.25">
      <c r="A87" s="98">
        <v>43992</v>
      </c>
      <c r="B87" s="20">
        <f>Data_Provincias!AJ113</f>
        <v>0</v>
      </c>
      <c r="C87" s="100">
        <f>Data_Provincias!GS113</f>
        <v>0</v>
      </c>
      <c r="E87" s="100">
        <f>Data_Provincias!GT113</f>
        <v>0</v>
      </c>
      <c r="G87" s="100">
        <f>Data_Provincias!GU113</f>
        <v>0</v>
      </c>
      <c r="I87" s="100">
        <f>Data_Provincias!GV113</f>
        <v>0</v>
      </c>
      <c r="K87" s="100">
        <f>Data_Provincias!GW113</f>
        <v>0</v>
      </c>
      <c r="M87" s="100">
        <f>Data_Provincias!GX113</f>
        <v>0</v>
      </c>
      <c r="O87" s="100">
        <f>Data_Provincias!GY113</f>
        <v>0</v>
      </c>
      <c r="Q87" s="100">
        <f>Data_Provincias!GZ113</f>
        <v>0</v>
      </c>
      <c r="S87" s="100">
        <f>Data_Provincias!HA113</f>
        <v>0</v>
      </c>
      <c r="U87" s="100">
        <f>Data_Provincias!HB113</f>
        <v>0</v>
      </c>
      <c r="W87" s="100">
        <f>Data_Provincias!HC113</f>
        <v>0</v>
      </c>
      <c r="Y87" s="100">
        <f>Data_Provincias!HD113</f>
        <v>0</v>
      </c>
      <c r="AA87" s="100">
        <f>Data_Provincias!HE113</f>
        <v>0</v>
      </c>
      <c r="AC87" s="100">
        <f>Data_Provincias!HF113</f>
        <v>0</v>
      </c>
      <c r="AE87" s="100">
        <f>Data_Provincias!HG113</f>
        <v>0</v>
      </c>
      <c r="AG87" s="100">
        <f>Data_Provincias!HH113</f>
        <v>0</v>
      </c>
      <c r="AI87" s="100">
        <f>Data_Provincias!HI113</f>
        <v>0</v>
      </c>
      <c r="AK87" s="100">
        <f>Data_Provincias!HJ113</f>
        <v>0</v>
      </c>
      <c r="AM87" s="100">
        <f>Data_Provincias!HK113</f>
        <v>0</v>
      </c>
      <c r="AO87" s="100">
        <f>Data_Provincias!HL113</f>
        <v>0</v>
      </c>
      <c r="AQ87" s="100">
        <f>Data_Provincias!HM113</f>
        <v>0</v>
      </c>
      <c r="AS87" s="100">
        <f>Data_Provincias!HN113</f>
        <v>0</v>
      </c>
      <c r="AU87" s="100">
        <f>Data_Provincias!HO113</f>
        <v>0</v>
      </c>
      <c r="AW87" s="100">
        <f>Data_Provincias!HP113</f>
        <v>0</v>
      </c>
      <c r="AY87" s="100">
        <f>Data_Provincias!HQ113</f>
        <v>0</v>
      </c>
      <c r="BA87" s="100">
        <f>Data_Provincias!HR113</f>
        <v>0</v>
      </c>
      <c r="BC87" s="100">
        <f>Data_Provincias!HS113</f>
        <v>0</v>
      </c>
      <c r="BE87" s="100">
        <f>Data_Provincias!HT113</f>
        <v>0</v>
      </c>
      <c r="BG87" s="100">
        <f>Data_Provincias!HU113</f>
        <v>0</v>
      </c>
      <c r="BI87" s="100">
        <f>Data_Provincias!HV113</f>
        <v>0</v>
      </c>
      <c r="BK87" s="100">
        <f>Data_Provincias!HW113</f>
        <v>0</v>
      </c>
      <c r="BM87" s="100">
        <f>Data_Provincias!HX113</f>
        <v>0</v>
      </c>
      <c r="BO87" s="101">
        <f>Data_Provincias!HY113</f>
        <v>0</v>
      </c>
    </row>
    <row r="88" spans="1:67" x14ac:dyDescent="0.25">
      <c r="A88" s="98">
        <v>43993</v>
      </c>
      <c r="B88" s="20">
        <f>Data_Provincias!AJ114</f>
        <v>0</v>
      </c>
      <c r="C88" s="100">
        <f>Data_Provincias!GS114</f>
        <v>0</v>
      </c>
      <c r="E88" s="100">
        <f>Data_Provincias!GT114</f>
        <v>0</v>
      </c>
      <c r="G88" s="100">
        <f>Data_Provincias!GU114</f>
        <v>0</v>
      </c>
      <c r="I88" s="100">
        <f>Data_Provincias!GV114</f>
        <v>0</v>
      </c>
      <c r="K88" s="100">
        <f>Data_Provincias!GW114</f>
        <v>0</v>
      </c>
      <c r="M88" s="100">
        <f>Data_Provincias!GX114</f>
        <v>0</v>
      </c>
      <c r="O88" s="100">
        <f>Data_Provincias!GY114</f>
        <v>0</v>
      </c>
      <c r="Q88" s="100">
        <f>Data_Provincias!GZ114</f>
        <v>0</v>
      </c>
      <c r="S88" s="100">
        <f>Data_Provincias!HA114</f>
        <v>0</v>
      </c>
      <c r="U88" s="100">
        <f>Data_Provincias!HB114</f>
        <v>0</v>
      </c>
      <c r="W88" s="100">
        <f>Data_Provincias!HC114</f>
        <v>0</v>
      </c>
      <c r="Y88" s="100">
        <f>Data_Provincias!HD114</f>
        <v>0</v>
      </c>
      <c r="AA88" s="100">
        <f>Data_Provincias!HE114</f>
        <v>0</v>
      </c>
      <c r="AC88" s="100">
        <f>Data_Provincias!HF114</f>
        <v>0</v>
      </c>
      <c r="AE88" s="100">
        <f>Data_Provincias!HG114</f>
        <v>0</v>
      </c>
      <c r="AG88" s="100">
        <f>Data_Provincias!HH114</f>
        <v>0</v>
      </c>
      <c r="AI88" s="100">
        <f>Data_Provincias!HI114</f>
        <v>0</v>
      </c>
      <c r="AK88" s="100">
        <f>Data_Provincias!HJ114</f>
        <v>0</v>
      </c>
      <c r="AM88" s="100">
        <f>Data_Provincias!HK114</f>
        <v>0</v>
      </c>
      <c r="AO88" s="100">
        <f>Data_Provincias!HL114</f>
        <v>0</v>
      </c>
      <c r="AQ88" s="100">
        <f>Data_Provincias!HM114</f>
        <v>0</v>
      </c>
      <c r="AS88" s="100">
        <f>Data_Provincias!HN114</f>
        <v>0</v>
      </c>
      <c r="AU88" s="100">
        <f>Data_Provincias!HO114</f>
        <v>0</v>
      </c>
      <c r="AW88" s="100">
        <f>Data_Provincias!HP114</f>
        <v>0</v>
      </c>
      <c r="AY88" s="100">
        <f>Data_Provincias!HQ114</f>
        <v>0</v>
      </c>
      <c r="BA88" s="100">
        <f>Data_Provincias!HR114</f>
        <v>0</v>
      </c>
      <c r="BC88" s="100">
        <f>Data_Provincias!HS114</f>
        <v>0</v>
      </c>
      <c r="BE88" s="100">
        <f>Data_Provincias!HT114</f>
        <v>0</v>
      </c>
      <c r="BG88" s="100">
        <f>Data_Provincias!HU114</f>
        <v>0</v>
      </c>
      <c r="BI88" s="100">
        <f>Data_Provincias!HV114</f>
        <v>0</v>
      </c>
      <c r="BK88" s="100">
        <f>Data_Provincias!HW114</f>
        <v>0</v>
      </c>
      <c r="BM88" s="100">
        <f>Data_Provincias!HX114</f>
        <v>0</v>
      </c>
      <c r="BO88" s="101">
        <f>Data_Provincias!HY114</f>
        <v>0</v>
      </c>
    </row>
    <row r="89" spans="1:67" x14ac:dyDescent="0.25">
      <c r="A89" s="98">
        <v>43994</v>
      </c>
      <c r="B89" s="20">
        <f>Data_Provincias!AJ115</f>
        <v>0</v>
      </c>
      <c r="C89" s="100">
        <f>Data_Provincias!GS115</f>
        <v>0</v>
      </c>
      <c r="E89" s="100">
        <f>Data_Provincias!GT115</f>
        <v>0</v>
      </c>
      <c r="G89" s="100">
        <f>Data_Provincias!GU115</f>
        <v>0</v>
      </c>
      <c r="I89" s="100">
        <f>Data_Provincias!GV115</f>
        <v>0</v>
      </c>
      <c r="K89" s="100">
        <f>Data_Provincias!GW115</f>
        <v>0</v>
      </c>
      <c r="M89" s="100">
        <f>Data_Provincias!GX115</f>
        <v>0</v>
      </c>
      <c r="O89" s="100">
        <f>Data_Provincias!GY115</f>
        <v>0</v>
      </c>
      <c r="Q89" s="100">
        <f>Data_Provincias!GZ115</f>
        <v>0</v>
      </c>
      <c r="S89" s="100">
        <f>Data_Provincias!HA115</f>
        <v>0</v>
      </c>
      <c r="U89" s="100">
        <f>Data_Provincias!HB115</f>
        <v>0</v>
      </c>
      <c r="W89" s="100">
        <f>Data_Provincias!HC115</f>
        <v>0</v>
      </c>
      <c r="Y89" s="100">
        <f>Data_Provincias!HD115</f>
        <v>0</v>
      </c>
      <c r="AA89" s="100">
        <f>Data_Provincias!HE115</f>
        <v>0</v>
      </c>
      <c r="AC89" s="100">
        <f>Data_Provincias!HF115</f>
        <v>0</v>
      </c>
      <c r="AE89" s="100">
        <f>Data_Provincias!HG115</f>
        <v>0</v>
      </c>
      <c r="AG89" s="100">
        <f>Data_Provincias!HH115</f>
        <v>0</v>
      </c>
      <c r="AI89" s="100">
        <f>Data_Provincias!HI115</f>
        <v>0</v>
      </c>
      <c r="AK89" s="100">
        <f>Data_Provincias!HJ115</f>
        <v>0</v>
      </c>
      <c r="AM89" s="100">
        <f>Data_Provincias!HK115</f>
        <v>0</v>
      </c>
      <c r="AO89" s="100">
        <f>Data_Provincias!HL115</f>
        <v>0</v>
      </c>
      <c r="AQ89" s="100">
        <f>Data_Provincias!HM115</f>
        <v>0</v>
      </c>
      <c r="AS89" s="100">
        <f>Data_Provincias!HN115</f>
        <v>0</v>
      </c>
      <c r="AU89" s="100">
        <f>Data_Provincias!HO115</f>
        <v>0</v>
      </c>
      <c r="AW89" s="100">
        <f>Data_Provincias!HP115</f>
        <v>0</v>
      </c>
      <c r="AY89" s="100">
        <f>Data_Provincias!HQ115</f>
        <v>0</v>
      </c>
      <c r="BA89" s="100">
        <f>Data_Provincias!HR115</f>
        <v>0</v>
      </c>
      <c r="BC89" s="100">
        <f>Data_Provincias!HS115</f>
        <v>0</v>
      </c>
      <c r="BE89" s="100">
        <f>Data_Provincias!HT115</f>
        <v>0</v>
      </c>
      <c r="BG89" s="100">
        <f>Data_Provincias!HU115</f>
        <v>0</v>
      </c>
      <c r="BI89" s="100">
        <f>Data_Provincias!HV115</f>
        <v>0</v>
      </c>
      <c r="BK89" s="100">
        <f>Data_Provincias!HW115</f>
        <v>0</v>
      </c>
      <c r="BM89" s="100">
        <f>Data_Provincias!HX115</f>
        <v>0</v>
      </c>
      <c r="BO89" s="101">
        <f>Data_Provincias!HY115</f>
        <v>0</v>
      </c>
    </row>
    <row r="90" spans="1:67" x14ac:dyDescent="0.25">
      <c r="A90" s="98">
        <v>43995</v>
      </c>
      <c r="B90" s="20">
        <f>Data_Provincias!AJ116</f>
        <v>0</v>
      </c>
      <c r="C90" s="100">
        <f>Data_Provincias!GS116</f>
        <v>0</v>
      </c>
      <c r="E90" s="100">
        <f>Data_Provincias!GT116</f>
        <v>0</v>
      </c>
      <c r="G90" s="100">
        <f>Data_Provincias!GU116</f>
        <v>0</v>
      </c>
      <c r="I90" s="100">
        <f>Data_Provincias!GV116</f>
        <v>0</v>
      </c>
      <c r="K90" s="100">
        <f>Data_Provincias!GW116</f>
        <v>0</v>
      </c>
      <c r="M90" s="100">
        <f>Data_Provincias!GX116</f>
        <v>0</v>
      </c>
      <c r="O90" s="100">
        <f>Data_Provincias!GY116</f>
        <v>0</v>
      </c>
      <c r="Q90" s="100">
        <f>Data_Provincias!GZ116</f>
        <v>0</v>
      </c>
      <c r="S90" s="100">
        <f>Data_Provincias!HA116</f>
        <v>0</v>
      </c>
      <c r="U90" s="100">
        <f>Data_Provincias!HB116</f>
        <v>0</v>
      </c>
      <c r="W90" s="100">
        <f>Data_Provincias!HC116</f>
        <v>0</v>
      </c>
      <c r="Y90" s="100">
        <f>Data_Provincias!HD116</f>
        <v>0</v>
      </c>
      <c r="AA90" s="100">
        <f>Data_Provincias!HE116</f>
        <v>0</v>
      </c>
      <c r="AC90" s="100">
        <f>Data_Provincias!HF116</f>
        <v>0</v>
      </c>
      <c r="AE90" s="100">
        <f>Data_Provincias!HG116</f>
        <v>0</v>
      </c>
      <c r="AG90" s="100">
        <f>Data_Provincias!HH116</f>
        <v>0</v>
      </c>
      <c r="AI90" s="100">
        <f>Data_Provincias!HI116</f>
        <v>0</v>
      </c>
      <c r="AK90" s="100">
        <f>Data_Provincias!HJ116</f>
        <v>0</v>
      </c>
      <c r="AM90" s="100">
        <f>Data_Provincias!HK116</f>
        <v>0</v>
      </c>
      <c r="AO90" s="100">
        <f>Data_Provincias!HL116</f>
        <v>0</v>
      </c>
      <c r="AQ90" s="100">
        <f>Data_Provincias!HM116</f>
        <v>0</v>
      </c>
      <c r="AS90" s="100">
        <f>Data_Provincias!HN116</f>
        <v>0</v>
      </c>
      <c r="AU90" s="100">
        <f>Data_Provincias!HO116</f>
        <v>0</v>
      </c>
      <c r="AW90" s="100">
        <f>Data_Provincias!HP116</f>
        <v>0</v>
      </c>
      <c r="AY90" s="100">
        <f>Data_Provincias!HQ116</f>
        <v>0</v>
      </c>
      <c r="BA90" s="100">
        <f>Data_Provincias!HR116</f>
        <v>0</v>
      </c>
      <c r="BC90" s="100">
        <f>Data_Provincias!HS116</f>
        <v>0</v>
      </c>
      <c r="BE90" s="100">
        <f>Data_Provincias!HT116</f>
        <v>0</v>
      </c>
      <c r="BG90" s="100">
        <f>Data_Provincias!HU116</f>
        <v>0</v>
      </c>
      <c r="BI90" s="100">
        <f>Data_Provincias!HV116</f>
        <v>0</v>
      </c>
      <c r="BK90" s="100">
        <f>Data_Provincias!HW116</f>
        <v>0</v>
      </c>
      <c r="BM90" s="100">
        <f>Data_Provincias!HX116</f>
        <v>0</v>
      </c>
      <c r="BO90" s="101">
        <f>Data_Provincias!HY116</f>
        <v>0</v>
      </c>
    </row>
    <row r="91" spans="1:67" x14ac:dyDescent="0.25">
      <c r="A91" s="98">
        <v>43996</v>
      </c>
      <c r="B91" s="20">
        <f>Data_Provincias!AJ117</f>
        <v>0</v>
      </c>
      <c r="C91" s="100">
        <f>Data_Provincias!GS117</f>
        <v>0</v>
      </c>
      <c r="E91" s="100">
        <f>Data_Provincias!GT117</f>
        <v>0</v>
      </c>
      <c r="G91" s="100">
        <f>Data_Provincias!GU117</f>
        <v>0</v>
      </c>
      <c r="I91" s="100">
        <f>Data_Provincias!GV117</f>
        <v>0</v>
      </c>
      <c r="K91" s="100">
        <f>Data_Provincias!GW117</f>
        <v>0</v>
      </c>
      <c r="M91" s="100">
        <f>Data_Provincias!GX117</f>
        <v>0</v>
      </c>
      <c r="O91" s="100">
        <f>Data_Provincias!GY117</f>
        <v>0</v>
      </c>
      <c r="Q91" s="100">
        <f>Data_Provincias!GZ117</f>
        <v>0</v>
      </c>
      <c r="S91" s="100">
        <f>Data_Provincias!HA117</f>
        <v>0</v>
      </c>
      <c r="U91" s="100">
        <f>Data_Provincias!HB117</f>
        <v>0</v>
      </c>
      <c r="W91" s="100">
        <f>Data_Provincias!HC117</f>
        <v>0</v>
      </c>
      <c r="Y91" s="100">
        <f>Data_Provincias!HD117</f>
        <v>0</v>
      </c>
      <c r="AA91" s="100">
        <f>Data_Provincias!HE117</f>
        <v>0</v>
      </c>
      <c r="AC91" s="100">
        <f>Data_Provincias!HF117</f>
        <v>0</v>
      </c>
      <c r="AE91" s="100">
        <f>Data_Provincias!HG117</f>
        <v>0</v>
      </c>
      <c r="AG91" s="100">
        <f>Data_Provincias!HH117</f>
        <v>0</v>
      </c>
      <c r="AI91" s="100">
        <f>Data_Provincias!HI117</f>
        <v>0</v>
      </c>
      <c r="AK91" s="100">
        <f>Data_Provincias!HJ117</f>
        <v>0</v>
      </c>
      <c r="AM91" s="100">
        <f>Data_Provincias!HK117</f>
        <v>0</v>
      </c>
      <c r="AO91" s="100">
        <f>Data_Provincias!HL117</f>
        <v>0</v>
      </c>
      <c r="AQ91" s="100">
        <f>Data_Provincias!HM117</f>
        <v>0</v>
      </c>
      <c r="AS91" s="100">
        <f>Data_Provincias!HN117</f>
        <v>0</v>
      </c>
      <c r="AU91" s="100">
        <f>Data_Provincias!HO117</f>
        <v>0</v>
      </c>
      <c r="AW91" s="100">
        <f>Data_Provincias!HP117</f>
        <v>0</v>
      </c>
      <c r="AY91" s="100">
        <f>Data_Provincias!HQ117</f>
        <v>0</v>
      </c>
      <c r="BA91" s="100">
        <f>Data_Provincias!HR117</f>
        <v>0</v>
      </c>
      <c r="BC91" s="100">
        <f>Data_Provincias!HS117</f>
        <v>0</v>
      </c>
      <c r="BE91" s="100">
        <f>Data_Provincias!HT117</f>
        <v>0</v>
      </c>
      <c r="BG91" s="100">
        <f>Data_Provincias!HU117</f>
        <v>0</v>
      </c>
      <c r="BI91" s="100">
        <f>Data_Provincias!HV117</f>
        <v>0</v>
      </c>
      <c r="BK91" s="100">
        <f>Data_Provincias!HW117</f>
        <v>0</v>
      </c>
      <c r="BM91" s="100">
        <f>Data_Provincias!HX117</f>
        <v>0</v>
      </c>
      <c r="BO91" s="101">
        <f>Data_Provincias!HY117</f>
        <v>0</v>
      </c>
    </row>
    <row r="92" spans="1:67" x14ac:dyDescent="0.25">
      <c r="A92" s="98">
        <v>43997</v>
      </c>
      <c r="B92" s="20">
        <f>Data_Provincias!AJ118</f>
        <v>0</v>
      </c>
      <c r="C92" s="100">
        <f>Data_Provincias!GS118</f>
        <v>0</v>
      </c>
      <c r="E92" s="100">
        <f>Data_Provincias!GT118</f>
        <v>0</v>
      </c>
      <c r="G92" s="100">
        <f>Data_Provincias!GU118</f>
        <v>0</v>
      </c>
      <c r="I92" s="100">
        <f>Data_Provincias!GV118</f>
        <v>0</v>
      </c>
      <c r="K92" s="100">
        <f>Data_Provincias!GW118</f>
        <v>0</v>
      </c>
      <c r="M92" s="100">
        <f>Data_Provincias!GX118</f>
        <v>0</v>
      </c>
      <c r="O92" s="100">
        <f>Data_Provincias!GY118</f>
        <v>0</v>
      </c>
      <c r="Q92" s="100">
        <f>Data_Provincias!GZ118</f>
        <v>0</v>
      </c>
      <c r="S92" s="100">
        <f>Data_Provincias!HA118</f>
        <v>0</v>
      </c>
      <c r="U92" s="100">
        <f>Data_Provincias!HB118</f>
        <v>0</v>
      </c>
      <c r="W92" s="100">
        <f>Data_Provincias!HC118</f>
        <v>0</v>
      </c>
      <c r="Y92" s="100">
        <f>Data_Provincias!HD118</f>
        <v>0</v>
      </c>
      <c r="AA92" s="100">
        <f>Data_Provincias!HE118</f>
        <v>0</v>
      </c>
      <c r="AC92" s="100">
        <f>Data_Provincias!HF118</f>
        <v>0</v>
      </c>
      <c r="AE92" s="100">
        <f>Data_Provincias!HG118</f>
        <v>0</v>
      </c>
      <c r="AG92" s="100">
        <f>Data_Provincias!HH118</f>
        <v>0</v>
      </c>
      <c r="AI92" s="100">
        <f>Data_Provincias!HI118</f>
        <v>0</v>
      </c>
      <c r="AK92" s="100">
        <f>Data_Provincias!HJ118</f>
        <v>0</v>
      </c>
      <c r="AM92" s="100">
        <f>Data_Provincias!HK118</f>
        <v>0</v>
      </c>
      <c r="AO92" s="100">
        <f>Data_Provincias!HL118</f>
        <v>0</v>
      </c>
      <c r="AQ92" s="100">
        <f>Data_Provincias!HM118</f>
        <v>0</v>
      </c>
      <c r="AS92" s="100">
        <f>Data_Provincias!HN118</f>
        <v>0</v>
      </c>
      <c r="AU92" s="100">
        <f>Data_Provincias!HO118</f>
        <v>0</v>
      </c>
      <c r="AW92" s="100">
        <f>Data_Provincias!HP118</f>
        <v>0</v>
      </c>
      <c r="AY92" s="100">
        <f>Data_Provincias!HQ118</f>
        <v>0</v>
      </c>
      <c r="BA92" s="100">
        <f>Data_Provincias!HR118</f>
        <v>0</v>
      </c>
      <c r="BC92" s="100">
        <f>Data_Provincias!HS118</f>
        <v>0</v>
      </c>
      <c r="BE92" s="100">
        <f>Data_Provincias!HT118</f>
        <v>0</v>
      </c>
      <c r="BG92" s="100">
        <f>Data_Provincias!HU118</f>
        <v>0</v>
      </c>
      <c r="BI92" s="100">
        <f>Data_Provincias!HV118</f>
        <v>0</v>
      </c>
      <c r="BK92" s="100">
        <f>Data_Provincias!HW118</f>
        <v>0</v>
      </c>
      <c r="BM92" s="100">
        <f>Data_Provincias!HX118</f>
        <v>0</v>
      </c>
      <c r="BO92" s="101">
        <f>Data_Provincias!HY118</f>
        <v>0</v>
      </c>
    </row>
    <row r="93" spans="1:67" x14ac:dyDescent="0.25">
      <c r="A93" s="98">
        <v>43998</v>
      </c>
      <c r="B93" s="20">
        <f>Data_Provincias!AJ119</f>
        <v>0</v>
      </c>
      <c r="C93" s="100">
        <f>Data_Provincias!GS119</f>
        <v>0</v>
      </c>
      <c r="E93" s="100">
        <f>Data_Provincias!GT119</f>
        <v>0</v>
      </c>
      <c r="G93" s="100">
        <f>Data_Provincias!GU119</f>
        <v>0</v>
      </c>
      <c r="I93" s="100">
        <f>Data_Provincias!GV119</f>
        <v>0</v>
      </c>
      <c r="K93" s="100">
        <f>Data_Provincias!GW119</f>
        <v>0</v>
      </c>
      <c r="M93" s="100">
        <f>Data_Provincias!GX119</f>
        <v>0</v>
      </c>
      <c r="O93" s="100">
        <f>Data_Provincias!GY119</f>
        <v>0</v>
      </c>
      <c r="Q93" s="100">
        <f>Data_Provincias!GZ119</f>
        <v>0</v>
      </c>
      <c r="S93" s="100">
        <f>Data_Provincias!HA119</f>
        <v>0</v>
      </c>
      <c r="U93" s="100">
        <f>Data_Provincias!HB119</f>
        <v>0</v>
      </c>
      <c r="W93" s="100">
        <f>Data_Provincias!HC119</f>
        <v>0</v>
      </c>
      <c r="Y93" s="100">
        <f>Data_Provincias!HD119</f>
        <v>0</v>
      </c>
      <c r="AA93" s="100">
        <f>Data_Provincias!HE119</f>
        <v>0</v>
      </c>
      <c r="AC93" s="100">
        <f>Data_Provincias!HF119</f>
        <v>0</v>
      </c>
      <c r="AE93" s="100">
        <f>Data_Provincias!HG119</f>
        <v>0</v>
      </c>
      <c r="AG93" s="100">
        <f>Data_Provincias!HH119</f>
        <v>0</v>
      </c>
      <c r="AI93" s="100">
        <f>Data_Provincias!HI119</f>
        <v>0</v>
      </c>
      <c r="AK93" s="100">
        <f>Data_Provincias!HJ119</f>
        <v>0</v>
      </c>
      <c r="AM93" s="100">
        <f>Data_Provincias!HK119</f>
        <v>0</v>
      </c>
      <c r="AO93" s="100">
        <f>Data_Provincias!HL119</f>
        <v>0</v>
      </c>
      <c r="AQ93" s="100">
        <f>Data_Provincias!HM119</f>
        <v>0</v>
      </c>
      <c r="AS93" s="100">
        <f>Data_Provincias!HN119</f>
        <v>0</v>
      </c>
      <c r="AU93" s="100">
        <f>Data_Provincias!HO119</f>
        <v>0</v>
      </c>
      <c r="AW93" s="100">
        <f>Data_Provincias!HP119</f>
        <v>0</v>
      </c>
      <c r="AY93" s="100">
        <f>Data_Provincias!HQ119</f>
        <v>0</v>
      </c>
      <c r="BA93" s="100">
        <f>Data_Provincias!HR119</f>
        <v>0</v>
      </c>
      <c r="BC93" s="100">
        <f>Data_Provincias!HS119</f>
        <v>0</v>
      </c>
      <c r="BE93" s="100">
        <f>Data_Provincias!HT119</f>
        <v>0</v>
      </c>
      <c r="BG93" s="100">
        <f>Data_Provincias!HU119</f>
        <v>0</v>
      </c>
      <c r="BI93" s="100">
        <f>Data_Provincias!HV119</f>
        <v>0</v>
      </c>
      <c r="BK93" s="100">
        <f>Data_Provincias!HW119</f>
        <v>0</v>
      </c>
      <c r="BM93" s="100">
        <f>Data_Provincias!HX119</f>
        <v>0</v>
      </c>
      <c r="BO93" s="101">
        <f>Data_Provincias!HY119</f>
        <v>0</v>
      </c>
    </row>
    <row r="94" spans="1:67" x14ac:dyDescent="0.25">
      <c r="A94" s="98">
        <v>43999</v>
      </c>
      <c r="B94" s="20">
        <f>Data_Provincias!AJ120</f>
        <v>0</v>
      </c>
      <c r="C94" s="100">
        <f>Data_Provincias!GS120</f>
        <v>0</v>
      </c>
      <c r="E94" s="100">
        <f>Data_Provincias!GT120</f>
        <v>0</v>
      </c>
      <c r="G94" s="100">
        <f>Data_Provincias!GU120</f>
        <v>0</v>
      </c>
      <c r="I94" s="100">
        <f>Data_Provincias!GV120</f>
        <v>0</v>
      </c>
      <c r="K94" s="100">
        <f>Data_Provincias!GW120</f>
        <v>0</v>
      </c>
      <c r="M94" s="100">
        <f>Data_Provincias!GX120</f>
        <v>0</v>
      </c>
      <c r="O94" s="100">
        <f>Data_Provincias!GY120</f>
        <v>0</v>
      </c>
      <c r="Q94" s="100">
        <f>Data_Provincias!GZ120</f>
        <v>0</v>
      </c>
      <c r="S94" s="100">
        <f>Data_Provincias!HA120</f>
        <v>0</v>
      </c>
      <c r="U94" s="100">
        <f>Data_Provincias!HB120</f>
        <v>0</v>
      </c>
      <c r="W94" s="100">
        <f>Data_Provincias!HC120</f>
        <v>0</v>
      </c>
      <c r="Y94" s="100">
        <f>Data_Provincias!HD120</f>
        <v>0</v>
      </c>
      <c r="AA94" s="100">
        <f>Data_Provincias!HE120</f>
        <v>0</v>
      </c>
      <c r="AC94" s="100">
        <f>Data_Provincias!HF120</f>
        <v>0</v>
      </c>
      <c r="AE94" s="100">
        <f>Data_Provincias!HG120</f>
        <v>0</v>
      </c>
      <c r="AG94" s="100">
        <f>Data_Provincias!HH120</f>
        <v>0</v>
      </c>
      <c r="AI94" s="100">
        <f>Data_Provincias!HI120</f>
        <v>0</v>
      </c>
      <c r="AK94" s="100">
        <f>Data_Provincias!HJ120</f>
        <v>0</v>
      </c>
      <c r="AM94" s="100">
        <f>Data_Provincias!HK120</f>
        <v>0</v>
      </c>
      <c r="AO94" s="100">
        <f>Data_Provincias!HL120</f>
        <v>0</v>
      </c>
      <c r="AQ94" s="100">
        <f>Data_Provincias!HM120</f>
        <v>0</v>
      </c>
      <c r="AS94" s="100">
        <f>Data_Provincias!HN120</f>
        <v>0</v>
      </c>
      <c r="AU94" s="100">
        <f>Data_Provincias!HO120</f>
        <v>0</v>
      </c>
      <c r="AW94" s="100">
        <f>Data_Provincias!HP120</f>
        <v>0</v>
      </c>
      <c r="AY94" s="100">
        <f>Data_Provincias!HQ120</f>
        <v>0</v>
      </c>
      <c r="BA94" s="100">
        <f>Data_Provincias!HR120</f>
        <v>0</v>
      </c>
      <c r="BC94" s="100">
        <f>Data_Provincias!HS120</f>
        <v>0</v>
      </c>
      <c r="BE94" s="100">
        <f>Data_Provincias!HT120</f>
        <v>0</v>
      </c>
      <c r="BG94" s="100">
        <f>Data_Provincias!HU120</f>
        <v>0</v>
      </c>
      <c r="BI94" s="100">
        <f>Data_Provincias!HV120</f>
        <v>0</v>
      </c>
      <c r="BK94" s="100">
        <f>Data_Provincias!HW120</f>
        <v>0</v>
      </c>
      <c r="BM94" s="100">
        <f>Data_Provincias!HX120</f>
        <v>0</v>
      </c>
      <c r="BO94" s="101">
        <f>Data_Provincias!HY120</f>
        <v>0</v>
      </c>
    </row>
    <row r="95" spans="1:67" x14ac:dyDescent="0.25">
      <c r="A95" s="98">
        <v>44000</v>
      </c>
      <c r="B95" s="20">
        <f>Data_Provincias!AJ121</f>
        <v>0</v>
      </c>
      <c r="C95" s="100">
        <f>Data_Provincias!GS121</f>
        <v>0</v>
      </c>
      <c r="E95" s="100">
        <f>Data_Provincias!GT121</f>
        <v>0</v>
      </c>
      <c r="G95" s="100">
        <f>Data_Provincias!GU121</f>
        <v>0</v>
      </c>
      <c r="I95" s="100">
        <f>Data_Provincias!GV121</f>
        <v>0</v>
      </c>
      <c r="K95" s="100">
        <f>Data_Provincias!GW121</f>
        <v>0</v>
      </c>
      <c r="M95" s="100">
        <f>Data_Provincias!GX121</f>
        <v>0</v>
      </c>
      <c r="O95" s="100">
        <f>Data_Provincias!GY121</f>
        <v>0</v>
      </c>
      <c r="Q95" s="100">
        <f>Data_Provincias!GZ121</f>
        <v>0</v>
      </c>
      <c r="S95" s="100">
        <f>Data_Provincias!HA121</f>
        <v>0</v>
      </c>
      <c r="U95" s="100">
        <f>Data_Provincias!HB121</f>
        <v>0</v>
      </c>
      <c r="W95" s="100">
        <f>Data_Provincias!HC121</f>
        <v>0</v>
      </c>
      <c r="Y95" s="100">
        <f>Data_Provincias!HD121</f>
        <v>0</v>
      </c>
      <c r="AA95" s="100">
        <f>Data_Provincias!HE121</f>
        <v>0</v>
      </c>
      <c r="AC95" s="100">
        <f>Data_Provincias!HF121</f>
        <v>0</v>
      </c>
      <c r="AE95" s="100">
        <f>Data_Provincias!HG121</f>
        <v>0</v>
      </c>
      <c r="AG95" s="100">
        <f>Data_Provincias!HH121</f>
        <v>0</v>
      </c>
      <c r="AI95" s="100">
        <f>Data_Provincias!HI121</f>
        <v>0</v>
      </c>
      <c r="AK95" s="100">
        <f>Data_Provincias!HJ121</f>
        <v>0</v>
      </c>
      <c r="AM95" s="100">
        <f>Data_Provincias!HK121</f>
        <v>0</v>
      </c>
      <c r="AO95" s="100">
        <f>Data_Provincias!HL121</f>
        <v>0</v>
      </c>
      <c r="AQ95" s="100">
        <f>Data_Provincias!HM121</f>
        <v>0</v>
      </c>
      <c r="AS95" s="100">
        <f>Data_Provincias!HN121</f>
        <v>0</v>
      </c>
      <c r="AU95" s="100">
        <f>Data_Provincias!HO121</f>
        <v>0</v>
      </c>
      <c r="AW95" s="100">
        <f>Data_Provincias!HP121</f>
        <v>0</v>
      </c>
      <c r="AY95" s="100">
        <f>Data_Provincias!HQ121</f>
        <v>0</v>
      </c>
      <c r="BA95" s="100">
        <f>Data_Provincias!HR121</f>
        <v>0</v>
      </c>
      <c r="BC95" s="100">
        <f>Data_Provincias!HS121</f>
        <v>0</v>
      </c>
      <c r="BE95" s="100">
        <f>Data_Provincias!HT121</f>
        <v>0</v>
      </c>
      <c r="BG95" s="100">
        <f>Data_Provincias!HU121</f>
        <v>0</v>
      </c>
      <c r="BI95" s="100">
        <f>Data_Provincias!HV121</f>
        <v>0</v>
      </c>
      <c r="BK95" s="100">
        <f>Data_Provincias!HW121</f>
        <v>0</v>
      </c>
      <c r="BM95" s="100">
        <f>Data_Provincias!HX121</f>
        <v>0</v>
      </c>
      <c r="BO95" s="101">
        <f>Data_Provincias!HY121</f>
        <v>0</v>
      </c>
    </row>
    <row r="96" spans="1:67" x14ac:dyDescent="0.25">
      <c r="A96" s="98">
        <v>44001</v>
      </c>
      <c r="B96" s="20">
        <f>Data_Provincias!AJ122</f>
        <v>0</v>
      </c>
      <c r="C96" s="100">
        <f>Data_Provincias!GS122</f>
        <v>0</v>
      </c>
      <c r="E96" s="100">
        <f>Data_Provincias!GT122</f>
        <v>0</v>
      </c>
      <c r="G96" s="100">
        <f>Data_Provincias!GU122</f>
        <v>0</v>
      </c>
      <c r="I96" s="100">
        <f>Data_Provincias!GV122</f>
        <v>0</v>
      </c>
      <c r="K96" s="100">
        <f>Data_Provincias!GW122</f>
        <v>0</v>
      </c>
      <c r="M96" s="100">
        <f>Data_Provincias!GX122</f>
        <v>0</v>
      </c>
      <c r="O96" s="100">
        <f>Data_Provincias!GY122</f>
        <v>0</v>
      </c>
      <c r="Q96" s="100">
        <f>Data_Provincias!GZ122</f>
        <v>0</v>
      </c>
      <c r="S96" s="100">
        <f>Data_Provincias!HA122</f>
        <v>0</v>
      </c>
      <c r="U96" s="100">
        <f>Data_Provincias!HB122</f>
        <v>0</v>
      </c>
      <c r="W96" s="100">
        <f>Data_Provincias!HC122</f>
        <v>0</v>
      </c>
      <c r="Y96" s="100">
        <f>Data_Provincias!HD122</f>
        <v>0</v>
      </c>
      <c r="AA96" s="100">
        <f>Data_Provincias!HE122</f>
        <v>0</v>
      </c>
      <c r="AC96" s="100">
        <f>Data_Provincias!HF122</f>
        <v>0</v>
      </c>
      <c r="AE96" s="100">
        <f>Data_Provincias!HG122</f>
        <v>0</v>
      </c>
      <c r="AG96" s="100">
        <f>Data_Provincias!HH122</f>
        <v>0</v>
      </c>
      <c r="AI96" s="100">
        <f>Data_Provincias!HI122</f>
        <v>0</v>
      </c>
      <c r="AK96" s="100">
        <f>Data_Provincias!HJ122</f>
        <v>0</v>
      </c>
      <c r="AM96" s="100">
        <f>Data_Provincias!HK122</f>
        <v>0</v>
      </c>
      <c r="AO96" s="100">
        <f>Data_Provincias!HL122</f>
        <v>0</v>
      </c>
      <c r="AQ96" s="100">
        <f>Data_Provincias!HM122</f>
        <v>0</v>
      </c>
      <c r="AS96" s="100">
        <f>Data_Provincias!HN122</f>
        <v>0</v>
      </c>
      <c r="AU96" s="100">
        <f>Data_Provincias!HO122</f>
        <v>0</v>
      </c>
      <c r="AW96" s="100">
        <f>Data_Provincias!HP122</f>
        <v>0</v>
      </c>
      <c r="AY96" s="100">
        <f>Data_Provincias!HQ122</f>
        <v>0</v>
      </c>
      <c r="BA96" s="100">
        <f>Data_Provincias!HR122</f>
        <v>0</v>
      </c>
      <c r="BC96" s="100">
        <f>Data_Provincias!HS122</f>
        <v>0</v>
      </c>
      <c r="BE96" s="100">
        <f>Data_Provincias!HT122</f>
        <v>0</v>
      </c>
      <c r="BG96" s="100">
        <f>Data_Provincias!HU122</f>
        <v>0</v>
      </c>
      <c r="BI96" s="100">
        <f>Data_Provincias!HV122</f>
        <v>0</v>
      </c>
      <c r="BK96" s="100">
        <f>Data_Provincias!HW122</f>
        <v>0</v>
      </c>
      <c r="BM96" s="100">
        <f>Data_Provincias!HX122</f>
        <v>0</v>
      </c>
      <c r="BO96" s="101">
        <f>Data_Provincias!HY122</f>
        <v>0</v>
      </c>
    </row>
    <row r="97" spans="1:67" x14ac:dyDescent="0.25">
      <c r="A97" s="98">
        <v>44002</v>
      </c>
      <c r="B97" s="20">
        <f>Data_Provincias!AJ123</f>
        <v>0</v>
      </c>
      <c r="C97" s="100">
        <f>Data_Provincias!GS123</f>
        <v>0</v>
      </c>
      <c r="E97" s="100">
        <f>Data_Provincias!GT123</f>
        <v>0</v>
      </c>
      <c r="G97" s="100">
        <f>Data_Provincias!GU123</f>
        <v>0</v>
      </c>
      <c r="I97" s="100">
        <f>Data_Provincias!GV123</f>
        <v>0</v>
      </c>
      <c r="K97" s="100">
        <f>Data_Provincias!GW123</f>
        <v>0</v>
      </c>
      <c r="M97" s="100">
        <f>Data_Provincias!GX123</f>
        <v>0</v>
      </c>
      <c r="O97" s="100">
        <f>Data_Provincias!GY123</f>
        <v>0</v>
      </c>
      <c r="Q97" s="100">
        <f>Data_Provincias!GZ123</f>
        <v>0</v>
      </c>
      <c r="S97" s="100">
        <f>Data_Provincias!HA123</f>
        <v>0</v>
      </c>
      <c r="U97" s="100">
        <f>Data_Provincias!HB123</f>
        <v>0</v>
      </c>
      <c r="W97" s="100">
        <f>Data_Provincias!HC123</f>
        <v>0</v>
      </c>
      <c r="Y97" s="100">
        <f>Data_Provincias!HD123</f>
        <v>0</v>
      </c>
      <c r="AA97" s="100">
        <f>Data_Provincias!HE123</f>
        <v>0</v>
      </c>
      <c r="AC97" s="100">
        <f>Data_Provincias!HF123</f>
        <v>0</v>
      </c>
      <c r="AE97" s="100">
        <f>Data_Provincias!HG123</f>
        <v>0</v>
      </c>
      <c r="AG97" s="100">
        <f>Data_Provincias!HH123</f>
        <v>0</v>
      </c>
      <c r="AI97" s="100">
        <f>Data_Provincias!HI123</f>
        <v>0</v>
      </c>
      <c r="AK97" s="100">
        <f>Data_Provincias!HJ123</f>
        <v>0</v>
      </c>
      <c r="AM97" s="100">
        <f>Data_Provincias!HK123</f>
        <v>0</v>
      </c>
      <c r="AO97" s="100">
        <f>Data_Provincias!HL123</f>
        <v>0</v>
      </c>
      <c r="AQ97" s="100">
        <f>Data_Provincias!HM123</f>
        <v>0</v>
      </c>
      <c r="AS97" s="100">
        <f>Data_Provincias!HN123</f>
        <v>0</v>
      </c>
      <c r="AU97" s="100">
        <f>Data_Provincias!HO123</f>
        <v>0</v>
      </c>
      <c r="AW97" s="100">
        <f>Data_Provincias!HP123</f>
        <v>0</v>
      </c>
      <c r="AY97" s="100">
        <f>Data_Provincias!HQ123</f>
        <v>0</v>
      </c>
      <c r="BA97" s="100">
        <f>Data_Provincias!HR123</f>
        <v>0</v>
      </c>
      <c r="BC97" s="100">
        <f>Data_Provincias!HS123</f>
        <v>0</v>
      </c>
      <c r="BE97" s="100">
        <f>Data_Provincias!HT123</f>
        <v>0</v>
      </c>
      <c r="BG97" s="100">
        <f>Data_Provincias!HU123</f>
        <v>0</v>
      </c>
      <c r="BI97" s="100">
        <f>Data_Provincias!HV123</f>
        <v>0</v>
      </c>
      <c r="BK97" s="100">
        <f>Data_Provincias!HW123</f>
        <v>0</v>
      </c>
      <c r="BM97" s="100">
        <f>Data_Provincias!HX123</f>
        <v>0</v>
      </c>
      <c r="BO97" s="101">
        <f>Data_Provincias!HY123</f>
        <v>0</v>
      </c>
    </row>
    <row r="98" spans="1:67" x14ac:dyDescent="0.25">
      <c r="A98" s="98">
        <v>44003</v>
      </c>
      <c r="B98" s="20">
        <f>Data_Provincias!AJ124</f>
        <v>0</v>
      </c>
      <c r="C98" s="100">
        <f>Data_Provincias!GS124</f>
        <v>0</v>
      </c>
      <c r="E98" s="100">
        <f>Data_Provincias!GT124</f>
        <v>0</v>
      </c>
      <c r="G98" s="100">
        <f>Data_Provincias!GU124</f>
        <v>0</v>
      </c>
      <c r="I98" s="100">
        <f>Data_Provincias!GV124</f>
        <v>0</v>
      </c>
      <c r="K98" s="100">
        <f>Data_Provincias!GW124</f>
        <v>0</v>
      </c>
      <c r="M98" s="100">
        <f>Data_Provincias!GX124</f>
        <v>0</v>
      </c>
      <c r="O98" s="100">
        <f>Data_Provincias!GY124</f>
        <v>0</v>
      </c>
      <c r="Q98" s="100">
        <f>Data_Provincias!GZ124</f>
        <v>0</v>
      </c>
      <c r="S98" s="100">
        <f>Data_Provincias!HA124</f>
        <v>0</v>
      </c>
      <c r="U98" s="100">
        <f>Data_Provincias!HB124</f>
        <v>0</v>
      </c>
      <c r="W98" s="100">
        <f>Data_Provincias!HC124</f>
        <v>0</v>
      </c>
      <c r="Y98" s="100">
        <f>Data_Provincias!HD124</f>
        <v>0</v>
      </c>
      <c r="AA98" s="100">
        <f>Data_Provincias!HE124</f>
        <v>0</v>
      </c>
      <c r="AC98" s="100">
        <f>Data_Provincias!HF124</f>
        <v>0</v>
      </c>
      <c r="AE98" s="100">
        <f>Data_Provincias!HG124</f>
        <v>0</v>
      </c>
      <c r="AG98" s="100">
        <f>Data_Provincias!HH124</f>
        <v>0</v>
      </c>
      <c r="AI98" s="100">
        <f>Data_Provincias!HI124</f>
        <v>0</v>
      </c>
      <c r="AK98" s="100">
        <f>Data_Provincias!HJ124</f>
        <v>0</v>
      </c>
      <c r="AM98" s="100">
        <f>Data_Provincias!HK124</f>
        <v>0</v>
      </c>
      <c r="AO98" s="100">
        <f>Data_Provincias!HL124</f>
        <v>0</v>
      </c>
      <c r="AQ98" s="100">
        <f>Data_Provincias!HM124</f>
        <v>0</v>
      </c>
      <c r="AS98" s="100">
        <f>Data_Provincias!HN124</f>
        <v>0</v>
      </c>
      <c r="AU98" s="100">
        <f>Data_Provincias!HO124</f>
        <v>0</v>
      </c>
      <c r="AW98" s="100">
        <f>Data_Provincias!HP124</f>
        <v>0</v>
      </c>
      <c r="AY98" s="100">
        <f>Data_Provincias!HQ124</f>
        <v>0</v>
      </c>
      <c r="BA98" s="100">
        <f>Data_Provincias!HR124</f>
        <v>0</v>
      </c>
      <c r="BC98" s="100">
        <f>Data_Provincias!HS124</f>
        <v>0</v>
      </c>
      <c r="BE98" s="100">
        <f>Data_Provincias!HT124</f>
        <v>0</v>
      </c>
      <c r="BG98" s="100">
        <f>Data_Provincias!HU124</f>
        <v>0</v>
      </c>
      <c r="BI98" s="100">
        <f>Data_Provincias!HV124</f>
        <v>0</v>
      </c>
      <c r="BK98" s="100">
        <f>Data_Provincias!HW124</f>
        <v>0</v>
      </c>
      <c r="BM98" s="100">
        <f>Data_Provincias!HX124</f>
        <v>0</v>
      </c>
      <c r="BO98" s="101">
        <f>Data_Provincias!HY124</f>
        <v>0</v>
      </c>
    </row>
    <row r="99" spans="1:67" x14ac:dyDescent="0.25">
      <c r="A99" s="98">
        <v>44004</v>
      </c>
      <c r="B99" s="20">
        <f>Data_Provincias!AJ125</f>
        <v>0</v>
      </c>
      <c r="C99" s="100">
        <f>Data_Provincias!GS125</f>
        <v>0</v>
      </c>
      <c r="E99" s="100">
        <f>Data_Provincias!GT125</f>
        <v>0</v>
      </c>
      <c r="G99" s="100">
        <f>Data_Provincias!GU125</f>
        <v>0</v>
      </c>
      <c r="I99" s="100">
        <f>Data_Provincias!GV125</f>
        <v>0</v>
      </c>
      <c r="K99" s="100">
        <f>Data_Provincias!GW125</f>
        <v>0</v>
      </c>
      <c r="M99" s="100">
        <f>Data_Provincias!GX125</f>
        <v>0</v>
      </c>
      <c r="O99" s="100">
        <f>Data_Provincias!GY125</f>
        <v>0</v>
      </c>
      <c r="Q99" s="100">
        <f>Data_Provincias!GZ125</f>
        <v>0</v>
      </c>
      <c r="S99" s="100">
        <f>Data_Provincias!HA125</f>
        <v>0</v>
      </c>
      <c r="U99" s="100">
        <f>Data_Provincias!HB125</f>
        <v>0</v>
      </c>
      <c r="W99" s="100">
        <f>Data_Provincias!HC125</f>
        <v>0</v>
      </c>
      <c r="Y99" s="100">
        <f>Data_Provincias!HD125</f>
        <v>0</v>
      </c>
      <c r="AA99" s="100">
        <f>Data_Provincias!HE125</f>
        <v>0</v>
      </c>
      <c r="AC99" s="100">
        <f>Data_Provincias!HF125</f>
        <v>0</v>
      </c>
      <c r="AE99" s="100">
        <f>Data_Provincias!HG125</f>
        <v>0</v>
      </c>
      <c r="AG99" s="100">
        <f>Data_Provincias!HH125</f>
        <v>0</v>
      </c>
      <c r="AI99" s="100">
        <f>Data_Provincias!HI125</f>
        <v>0</v>
      </c>
      <c r="AK99" s="100">
        <f>Data_Provincias!HJ125</f>
        <v>0</v>
      </c>
      <c r="AM99" s="100">
        <f>Data_Provincias!HK125</f>
        <v>0</v>
      </c>
      <c r="AO99" s="100">
        <f>Data_Provincias!HL125</f>
        <v>0</v>
      </c>
      <c r="AQ99" s="100">
        <f>Data_Provincias!HM125</f>
        <v>0</v>
      </c>
      <c r="AS99" s="100">
        <f>Data_Provincias!HN125</f>
        <v>0</v>
      </c>
      <c r="AU99" s="100">
        <f>Data_Provincias!HO125</f>
        <v>0</v>
      </c>
      <c r="AW99" s="100">
        <f>Data_Provincias!HP125</f>
        <v>0</v>
      </c>
      <c r="AY99" s="100">
        <f>Data_Provincias!HQ125</f>
        <v>0</v>
      </c>
      <c r="BA99" s="100">
        <f>Data_Provincias!HR125</f>
        <v>0</v>
      </c>
      <c r="BC99" s="100">
        <f>Data_Provincias!HS125</f>
        <v>0</v>
      </c>
      <c r="BE99" s="100">
        <f>Data_Provincias!HT125</f>
        <v>0</v>
      </c>
      <c r="BG99" s="100">
        <f>Data_Provincias!HU125</f>
        <v>0</v>
      </c>
      <c r="BI99" s="100">
        <f>Data_Provincias!HV125</f>
        <v>0</v>
      </c>
      <c r="BK99" s="100">
        <f>Data_Provincias!HW125</f>
        <v>0</v>
      </c>
      <c r="BM99" s="100">
        <f>Data_Provincias!HX125</f>
        <v>0</v>
      </c>
      <c r="BO99" s="101">
        <f>Data_Provincias!HY125</f>
        <v>0</v>
      </c>
    </row>
    <row r="100" spans="1:67" x14ac:dyDescent="0.25">
      <c r="A100" s="98">
        <v>44005</v>
      </c>
      <c r="B100" s="20">
        <f>Data_Provincias!AJ126</f>
        <v>0</v>
      </c>
      <c r="C100" s="100">
        <f>Data_Provincias!GS126</f>
        <v>0</v>
      </c>
      <c r="E100" s="100">
        <f>Data_Provincias!GT126</f>
        <v>0</v>
      </c>
      <c r="G100" s="100">
        <f>Data_Provincias!GU126</f>
        <v>0</v>
      </c>
      <c r="I100" s="100">
        <f>Data_Provincias!GV126</f>
        <v>0</v>
      </c>
      <c r="K100" s="100">
        <f>Data_Provincias!GW126</f>
        <v>0</v>
      </c>
      <c r="M100" s="100">
        <f>Data_Provincias!GX126</f>
        <v>0</v>
      </c>
      <c r="O100" s="100">
        <f>Data_Provincias!GY126</f>
        <v>0</v>
      </c>
      <c r="Q100" s="100">
        <f>Data_Provincias!GZ126</f>
        <v>0</v>
      </c>
      <c r="S100" s="100">
        <f>Data_Provincias!HA126</f>
        <v>0</v>
      </c>
      <c r="U100" s="100">
        <f>Data_Provincias!HB126</f>
        <v>0</v>
      </c>
      <c r="W100" s="100">
        <f>Data_Provincias!HC126</f>
        <v>0</v>
      </c>
      <c r="Y100" s="100">
        <f>Data_Provincias!HD126</f>
        <v>0</v>
      </c>
      <c r="AA100" s="100">
        <f>Data_Provincias!HE126</f>
        <v>0</v>
      </c>
      <c r="AC100" s="100">
        <f>Data_Provincias!HF126</f>
        <v>0</v>
      </c>
      <c r="AE100" s="100">
        <f>Data_Provincias!HG126</f>
        <v>0</v>
      </c>
      <c r="AG100" s="100">
        <f>Data_Provincias!HH126</f>
        <v>0</v>
      </c>
      <c r="AI100" s="100">
        <f>Data_Provincias!HI126</f>
        <v>0</v>
      </c>
      <c r="AK100" s="100">
        <f>Data_Provincias!HJ126</f>
        <v>0</v>
      </c>
      <c r="AM100" s="100">
        <f>Data_Provincias!HK126</f>
        <v>0</v>
      </c>
      <c r="AO100" s="100">
        <f>Data_Provincias!HL126</f>
        <v>0</v>
      </c>
      <c r="AQ100" s="100">
        <f>Data_Provincias!HM126</f>
        <v>0</v>
      </c>
      <c r="AS100" s="100">
        <f>Data_Provincias!HN126</f>
        <v>0</v>
      </c>
      <c r="AU100" s="100">
        <f>Data_Provincias!HO126</f>
        <v>0</v>
      </c>
      <c r="AW100" s="100">
        <f>Data_Provincias!HP126</f>
        <v>0</v>
      </c>
      <c r="AY100" s="100">
        <f>Data_Provincias!HQ126</f>
        <v>0</v>
      </c>
      <c r="BA100" s="100">
        <f>Data_Provincias!HR126</f>
        <v>0</v>
      </c>
      <c r="BC100" s="100">
        <f>Data_Provincias!HS126</f>
        <v>0</v>
      </c>
      <c r="BE100" s="100">
        <f>Data_Provincias!HT126</f>
        <v>0</v>
      </c>
      <c r="BG100" s="100">
        <f>Data_Provincias!HU126</f>
        <v>0</v>
      </c>
      <c r="BI100" s="100">
        <f>Data_Provincias!HV126</f>
        <v>0</v>
      </c>
      <c r="BK100" s="100">
        <f>Data_Provincias!HW126</f>
        <v>0</v>
      </c>
      <c r="BM100" s="100">
        <f>Data_Provincias!HX126</f>
        <v>0</v>
      </c>
      <c r="BO100" s="101">
        <f>Data_Provincias!HY126</f>
        <v>0</v>
      </c>
    </row>
    <row r="101" spans="1:67" x14ac:dyDescent="0.25">
      <c r="A101" s="98">
        <v>44006</v>
      </c>
      <c r="B101" s="20">
        <f>Data_Provincias!AJ127</f>
        <v>0</v>
      </c>
      <c r="C101" s="100">
        <f>Data_Provincias!GS127</f>
        <v>0</v>
      </c>
      <c r="E101" s="100">
        <f>Data_Provincias!GT127</f>
        <v>0</v>
      </c>
      <c r="G101" s="100">
        <f>Data_Provincias!GU127</f>
        <v>0</v>
      </c>
      <c r="I101" s="100">
        <f>Data_Provincias!GV127</f>
        <v>0</v>
      </c>
      <c r="K101" s="100">
        <f>Data_Provincias!GW127</f>
        <v>0</v>
      </c>
      <c r="M101" s="100">
        <f>Data_Provincias!GX127</f>
        <v>0</v>
      </c>
      <c r="O101" s="100">
        <f>Data_Provincias!GY127</f>
        <v>0</v>
      </c>
      <c r="Q101" s="100">
        <f>Data_Provincias!GZ127</f>
        <v>0</v>
      </c>
      <c r="S101" s="100">
        <f>Data_Provincias!HA127</f>
        <v>0</v>
      </c>
      <c r="U101" s="100">
        <f>Data_Provincias!HB127</f>
        <v>0</v>
      </c>
      <c r="W101" s="100">
        <f>Data_Provincias!HC127</f>
        <v>0</v>
      </c>
      <c r="Y101" s="100">
        <f>Data_Provincias!HD127</f>
        <v>0</v>
      </c>
      <c r="AA101" s="100">
        <f>Data_Provincias!HE127</f>
        <v>0</v>
      </c>
      <c r="AC101" s="100">
        <f>Data_Provincias!HF127</f>
        <v>0</v>
      </c>
      <c r="AE101" s="100">
        <f>Data_Provincias!HG127</f>
        <v>0</v>
      </c>
      <c r="AG101" s="100">
        <f>Data_Provincias!HH127</f>
        <v>0</v>
      </c>
      <c r="AI101" s="100">
        <f>Data_Provincias!HI127</f>
        <v>0</v>
      </c>
      <c r="AK101" s="100">
        <f>Data_Provincias!HJ127</f>
        <v>0</v>
      </c>
      <c r="AM101" s="100">
        <f>Data_Provincias!HK127</f>
        <v>0</v>
      </c>
      <c r="AO101" s="100">
        <f>Data_Provincias!HL127</f>
        <v>0</v>
      </c>
      <c r="AQ101" s="100">
        <f>Data_Provincias!HM127</f>
        <v>0</v>
      </c>
      <c r="AS101" s="100">
        <f>Data_Provincias!HN127</f>
        <v>0</v>
      </c>
      <c r="AU101" s="100">
        <f>Data_Provincias!HO127</f>
        <v>0</v>
      </c>
      <c r="AW101" s="100">
        <f>Data_Provincias!HP127</f>
        <v>0</v>
      </c>
      <c r="AY101" s="100">
        <f>Data_Provincias!HQ127</f>
        <v>0</v>
      </c>
      <c r="BA101" s="100">
        <f>Data_Provincias!HR127</f>
        <v>0</v>
      </c>
      <c r="BC101" s="100">
        <f>Data_Provincias!HS127</f>
        <v>0</v>
      </c>
      <c r="BE101" s="100">
        <f>Data_Provincias!HT127</f>
        <v>0</v>
      </c>
      <c r="BG101" s="100">
        <f>Data_Provincias!HU127</f>
        <v>0</v>
      </c>
      <c r="BI101" s="100">
        <f>Data_Provincias!HV127</f>
        <v>0</v>
      </c>
      <c r="BK101" s="100">
        <f>Data_Provincias!HW127</f>
        <v>0</v>
      </c>
      <c r="BM101" s="100">
        <f>Data_Provincias!HX127</f>
        <v>0</v>
      </c>
      <c r="BO101" s="101">
        <f>Data_Provincias!HY127</f>
        <v>0</v>
      </c>
    </row>
    <row r="102" spans="1:67" x14ac:dyDescent="0.25">
      <c r="A102" s="98">
        <v>44007</v>
      </c>
      <c r="B102" s="20">
        <f>Data_Provincias!AJ128</f>
        <v>0</v>
      </c>
      <c r="C102" s="100">
        <f>Data_Provincias!GS128</f>
        <v>0</v>
      </c>
      <c r="E102" s="100">
        <f>Data_Provincias!GT128</f>
        <v>0</v>
      </c>
      <c r="G102" s="100">
        <f>Data_Provincias!GU128</f>
        <v>0</v>
      </c>
      <c r="I102" s="100">
        <f>Data_Provincias!GV128</f>
        <v>0</v>
      </c>
      <c r="K102" s="100">
        <f>Data_Provincias!GW128</f>
        <v>0</v>
      </c>
      <c r="M102" s="100">
        <f>Data_Provincias!GX128</f>
        <v>0</v>
      </c>
      <c r="O102" s="100">
        <f>Data_Provincias!GY128</f>
        <v>0</v>
      </c>
      <c r="Q102" s="100">
        <f>Data_Provincias!GZ128</f>
        <v>0</v>
      </c>
      <c r="S102" s="100">
        <f>Data_Provincias!HA128</f>
        <v>0</v>
      </c>
      <c r="U102" s="100">
        <f>Data_Provincias!HB128</f>
        <v>0</v>
      </c>
      <c r="W102" s="100">
        <f>Data_Provincias!HC128</f>
        <v>0</v>
      </c>
      <c r="Y102" s="100">
        <f>Data_Provincias!HD128</f>
        <v>0</v>
      </c>
      <c r="AA102" s="100">
        <f>Data_Provincias!HE128</f>
        <v>0</v>
      </c>
      <c r="AC102" s="100">
        <f>Data_Provincias!HF128</f>
        <v>0</v>
      </c>
      <c r="AE102" s="100">
        <f>Data_Provincias!HG128</f>
        <v>0</v>
      </c>
      <c r="AG102" s="100">
        <f>Data_Provincias!HH128</f>
        <v>0</v>
      </c>
      <c r="AI102" s="100">
        <f>Data_Provincias!HI128</f>
        <v>0</v>
      </c>
      <c r="AK102" s="100">
        <f>Data_Provincias!HJ128</f>
        <v>0</v>
      </c>
      <c r="AM102" s="100">
        <f>Data_Provincias!HK128</f>
        <v>0</v>
      </c>
      <c r="AO102" s="100">
        <f>Data_Provincias!HL128</f>
        <v>0</v>
      </c>
      <c r="AQ102" s="100">
        <f>Data_Provincias!HM128</f>
        <v>0</v>
      </c>
      <c r="AS102" s="100">
        <f>Data_Provincias!HN128</f>
        <v>0</v>
      </c>
      <c r="AU102" s="100">
        <f>Data_Provincias!HO128</f>
        <v>0</v>
      </c>
      <c r="AW102" s="100">
        <f>Data_Provincias!HP128</f>
        <v>0</v>
      </c>
      <c r="AY102" s="100">
        <f>Data_Provincias!HQ128</f>
        <v>0</v>
      </c>
      <c r="BA102" s="100">
        <f>Data_Provincias!HR128</f>
        <v>0</v>
      </c>
      <c r="BC102" s="100">
        <f>Data_Provincias!HS128</f>
        <v>0</v>
      </c>
      <c r="BE102" s="100">
        <f>Data_Provincias!HT128</f>
        <v>0</v>
      </c>
      <c r="BG102" s="100">
        <f>Data_Provincias!HU128</f>
        <v>0</v>
      </c>
      <c r="BI102" s="100">
        <f>Data_Provincias!HV128</f>
        <v>0</v>
      </c>
      <c r="BK102" s="100">
        <f>Data_Provincias!HW128</f>
        <v>0</v>
      </c>
      <c r="BM102" s="100">
        <f>Data_Provincias!HX128</f>
        <v>0</v>
      </c>
      <c r="BO102" s="101">
        <f>Data_Provincias!HY128</f>
        <v>0</v>
      </c>
    </row>
    <row r="103" spans="1:67" x14ac:dyDescent="0.25">
      <c r="A103" s="98">
        <v>44008</v>
      </c>
      <c r="B103" s="20">
        <f>Data_Provincias!AJ129</f>
        <v>0</v>
      </c>
      <c r="C103" s="100">
        <f>Data_Provincias!GS129</f>
        <v>0</v>
      </c>
      <c r="E103" s="100">
        <f>Data_Provincias!GT129</f>
        <v>0</v>
      </c>
      <c r="G103" s="100">
        <f>Data_Provincias!GU129</f>
        <v>0</v>
      </c>
      <c r="I103" s="100">
        <f>Data_Provincias!GV129</f>
        <v>0</v>
      </c>
      <c r="K103" s="100">
        <f>Data_Provincias!GW129</f>
        <v>0</v>
      </c>
      <c r="M103" s="100">
        <f>Data_Provincias!GX129</f>
        <v>0</v>
      </c>
      <c r="O103" s="100">
        <f>Data_Provincias!GY129</f>
        <v>0</v>
      </c>
      <c r="Q103" s="100">
        <f>Data_Provincias!GZ129</f>
        <v>0</v>
      </c>
      <c r="S103" s="100">
        <f>Data_Provincias!HA129</f>
        <v>0</v>
      </c>
      <c r="U103" s="100">
        <f>Data_Provincias!HB129</f>
        <v>0</v>
      </c>
      <c r="W103" s="100">
        <f>Data_Provincias!HC129</f>
        <v>0</v>
      </c>
      <c r="Y103" s="100">
        <f>Data_Provincias!HD129</f>
        <v>0</v>
      </c>
      <c r="AA103" s="100">
        <f>Data_Provincias!HE129</f>
        <v>0</v>
      </c>
      <c r="AC103" s="100">
        <f>Data_Provincias!HF129</f>
        <v>0</v>
      </c>
      <c r="AE103" s="100">
        <f>Data_Provincias!HG129</f>
        <v>0</v>
      </c>
      <c r="AG103" s="100">
        <f>Data_Provincias!HH129</f>
        <v>0</v>
      </c>
      <c r="AI103" s="100">
        <f>Data_Provincias!HI129</f>
        <v>0</v>
      </c>
      <c r="AK103" s="100">
        <f>Data_Provincias!HJ129</f>
        <v>0</v>
      </c>
      <c r="AM103" s="100">
        <f>Data_Provincias!HK129</f>
        <v>0</v>
      </c>
      <c r="AO103" s="100">
        <f>Data_Provincias!HL129</f>
        <v>0</v>
      </c>
      <c r="AQ103" s="100">
        <f>Data_Provincias!HM129</f>
        <v>0</v>
      </c>
      <c r="AS103" s="100">
        <f>Data_Provincias!HN129</f>
        <v>0</v>
      </c>
      <c r="AU103" s="100">
        <f>Data_Provincias!HO129</f>
        <v>0</v>
      </c>
      <c r="AW103" s="100">
        <f>Data_Provincias!HP129</f>
        <v>0</v>
      </c>
      <c r="AY103" s="100">
        <f>Data_Provincias!HQ129</f>
        <v>0</v>
      </c>
      <c r="BA103" s="100">
        <f>Data_Provincias!HR129</f>
        <v>0</v>
      </c>
      <c r="BC103" s="100">
        <f>Data_Provincias!HS129</f>
        <v>0</v>
      </c>
      <c r="BE103" s="100">
        <f>Data_Provincias!HT129</f>
        <v>0</v>
      </c>
      <c r="BG103" s="100">
        <f>Data_Provincias!HU129</f>
        <v>0</v>
      </c>
      <c r="BI103" s="100">
        <f>Data_Provincias!HV129</f>
        <v>0</v>
      </c>
      <c r="BK103" s="100">
        <f>Data_Provincias!HW129</f>
        <v>0</v>
      </c>
      <c r="BM103" s="100">
        <f>Data_Provincias!HX129</f>
        <v>0</v>
      </c>
      <c r="BO103" s="101">
        <f>Data_Provincias!HY129</f>
        <v>0</v>
      </c>
    </row>
    <row r="104" spans="1:67" x14ac:dyDescent="0.25">
      <c r="A104" s="98">
        <v>44009</v>
      </c>
      <c r="B104" s="20">
        <f>Data_Provincias!AJ130</f>
        <v>0</v>
      </c>
      <c r="C104" s="100">
        <f>Data_Provincias!GS130</f>
        <v>0</v>
      </c>
      <c r="E104" s="100">
        <f>Data_Provincias!GT130</f>
        <v>0</v>
      </c>
      <c r="G104" s="100">
        <f>Data_Provincias!GU130</f>
        <v>0</v>
      </c>
      <c r="I104" s="100">
        <f>Data_Provincias!GV130</f>
        <v>0</v>
      </c>
      <c r="K104" s="100">
        <f>Data_Provincias!GW130</f>
        <v>0</v>
      </c>
      <c r="M104" s="100">
        <f>Data_Provincias!GX130</f>
        <v>0</v>
      </c>
      <c r="O104" s="100">
        <f>Data_Provincias!GY130</f>
        <v>0</v>
      </c>
      <c r="Q104" s="100">
        <f>Data_Provincias!GZ130</f>
        <v>0</v>
      </c>
      <c r="S104" s="100">
        <f>Data_Provincias!HA130</f>
        <v>0</v>
      </c>
      <c r="U104" s="100">
        <f>Data_Provincias!HB130</f>
        <v>0</v>
      </c>
      <c r="W104" s="100">
        <f>Data_Provincias!HC130</f>
        <v>0</v>
      </c>
      <c r="Y104" s="100">
        <f>Data_Provincias!HD130</f>
        <v>0</v>
      </c>
      <c r="AA104" s="100">
        <f>Data_Provincias!HE130</f>
        <v>0</v>
      </c>
      <c r="AC104" s="100">
        <f>Data_Provincias!HF130</f>
        <v>0</v>
      </c>
      <c r="AE104" s="100">
        <f>Data_Provincias!HG130</f>
        <v>0</v>
      </c>
      <c r="AG104" s="100">
        <f>Data_Provincias!HH130</f>
        <v>0</v>
      </c>
      <c r="AI104" s="100">
        <f>Data_Provincias!HI130</f>
        <v>0</v>
      </c>
      <c r="AK104" s="100">
        <f>Data_Provincias!HJ130</f>
        <v>0</v>
      </c>
      <c r="AM104" s="100">
        <f>Data_Provincias!HK130</f>
        <v>0</v>
      </c>
      <c r="AO104" s="100">
        <f>Data_Provincias!HL130</f>
        <v>0</v>
      </c>
      <c r="AQ104" s="100">
        <f>Data_Provincias!HM130</f>
        <v>0</v>
      </c>
      <c r="AS104" s="100">
        <f>Data_Provincias!HN130</f>
        <v>0</v>
      </c>
      <c r="AU104" s="100">
        <f>Data_Provincias!HO130</f>
        <v>0</v>
      </c>
      <c r="AW104" s="100">
        <f>Data_Provincias!HP130</f>
        <v>0</v>
      </c>
      <c r="AY104" s="100">
        <f>Data_Provincias!HQ130</f>
        <v>0</v>
      </c>
      <c r="BA104" s="100">
        <f>Data_Provincias!HR130</f>
        <v>0</v>
      </c>
      <c r="BC104" s="100">
        <f>Data_Provincias!HS130</f>
        <v>0</v>
      </c>
      <c r="BE104" s="100">
        <f>Data_Provincias!HT130</f>
        <v>0</v>
      </c>
      <c r="BG104" s="100">
        <f>Data_Provincias!HU130</f>
        <v>0</v>
      </c>
      <c r="BI104" s="100">
        <f>Data_Provincias!HV130</f>
        <v>0</v>
      </c>
      <c r="BK104" s="100">
        <f>Data_Provincias!HW130</f>
        <v>0</v>
      </c>
      <c r="BM104" s="100">
        <f>Data_Provincias!HX130</f>
        <v>0</v>
      </c>
      <c r="BO104" s="101">
        <f>Data_Provincias!HY130</f>
        <v>0</v>
      </c>
    </row>
    <row r="105" spans="1:67" x14ac:dyDescent="0.25">
      <c r="A105" s="98">
        <v>44010</v>
      </c>
      <c r="B105" s="20">
        <f>Data_Provincias!AJ131</f>
        <v>0</v>
      </c>
      <c r="C105" s="100">
        <f>Data_Provincias!GS131</f>
        <v>0</v>
      </c>
      <c r="E105" s="100">
        <f>Data_Provincias!GT131</f>
        <v>0</v>
      </c>
      <c r="G105" s="100">
        <f>Data_Provincias!GU131</f>
        <v>0</v>
      </c>
      <c r="I105" s="100">
        <f>Data_Provincias!GV131</f>
        <v>0</v>
      </c>
      <c r="K105" s="100">
        <f>Data_Provincias!GW131</f>
        <v>0</v>
      </c>
      <c r="M105" s="100">
        <f>Data_Provincias!GX131</f>
        <v>0</v>
      </c>
      <c r="O105" s="100">
        <f>Data_Provincias!GY131</f>
        <v>0</v>
      </c>
      <c r="Q105" s="100">
        <f>Data_Provincias!GZ131</f>
        <v>0</v>
      </c>
      <c r="S105" s="100">
        <f>Data_Provincias!HA131</f>
        <v>0</v>
      </c>
      <c r="U105" s="100">
        <f>Data_Provincias!HB131</f>
        <v>0</v>
      </c>
      <c r="W105" s="100">
        <f>Data_Provincias!HC131</f>
        <v>0</v>
      </c>
      <c r="Y105" s="100">
        <f>Data_Provincias!HD131</f>
        <v>0</v>
      </c>
      <c r="AA105" s="100">
        <f>Data_Provincias!HE131</f>
        <v>0</v>
      </c>
      <c r="AC105" s="100">
        <f>Data_Provincias!HF131</f>
        <v>0</v>
      </c>
      <c r="AE105" s="100">
        <f>Data_Provincias!HG131</f>
        <v>0</v>
      </c>
      <c r="AG105" s="100">
        <f>Data_Provincias!HH131</f>
        <v>0</v>
      </c>
      <c r="AI105" s="100">
        <f>Data_Provincias!HI131</f>
        <v>0</v>
      </c>
      <c r="AK105" s="100">
        <f>Data_Provincias!HJ131</f>
        <v>0</v>
      </c>
      <c r="AM105" s="100">
        <f>Data_Provincias!HK131</f>
        <v>0</v>
      </c>
      <c r="AO105" s="100">
        <f>Data_Provincias!HL131</f>
        <v>0</v>
      </c>
      <c r="AQ105" s="100">
        <f>Data_Provincias!HM131</f>
        <v>0</v>
      </c>
      <c r="AS105" s="100">
        <f>Data_Provincias!HN131</f>
        <v>0</v>
      </c>
      <c r="AU105" s="100">
        <f>Data_Provincias!HO131</f>
        <v>0</v>
      </c>
      <c r="AW105" s="100">
        <f>Data_Provincias!HP131</f>
        <v>0</v>
      </c>
      <c r="AY105" s="100">
        <f>Data_Provincias!HQ131</f>
        <v>0</v>
      </c>
      <c r="BA105" s="100">
        <f>Data_Provincias!HR131</f>
        <v>0</v>
      </c>
      <c r="BC105" s="100">
        <f>Data_Provincias!HS131</f>
        <v>0</v>
      </c>
      <c r="BE105" s="100">
        <f>Data_Provincias!HT131</f>
        <v>0</v>
      </c>
      <c r="BG105" s="100">
        <f>Data_Provincias!HU131</f>
        <v>0</v>
      </c>
      <c r="BI105" s="100">
        <f>Data_Provincias!HV131</f>
        <v>0</v>
      </c>
      <c r="BK105" s="100">
        <f>Data_Provincias!HW131</f>
        <v>0</v>
      </c>
      <c r="BM105" s="100">
        <f>Data_Provincias!HX131</f>
        <v>0</v>
      </c>
      <c r="BO105" s="101">
        <f>Data_Provincias!HY131</f>
        <v>0</v>
      </c>
    </row>
    <row r="106" spans="1:67" x14ac:dyDescent="0.25">
      <c r="A106" s="98">
        <v>44011</v>
      </c>
      <c r="B106" s="20">
        <f>Data_Provincias!AJ132</f>
        <v>0</v>
      </c>
      <c r="C106" s="100">
        <f>Data_Provincias!GS132</f>
        <v>0</v>
      </c>
      <c r="E106" s="100">
        <f>Data_Provincias!GT132</f>
        <v>0</v>
      </c>
      <c r="G106" s="100">
        <f>Data_Provincias!GU132</f>
        <v>0</v>
      </c>
      <c r="I106" s="100">
        <f>Data_Provincias!GV132</f>
        <v>0</v>
      </c>
      <c r="K106" s="100">
        <f>Data_Provincias!GW132</f>
        <v>0</v>
      </c>
      <c r="M106" s="100">
        <f>Data_Provincias!GX132</f>
        <v>0</v>
      </c>
      <c r="O106" s="100">
        <f>Data_Provincias!GY132</f>
        <v>0</v>
      </c>
      <c r="Q106" s="100">
        <f>Data_Provincias!GZ132</f>
        <v>0</v>
      </c>
      <c r="S106" s="100">
        <f>Data_Provincias!HA132</f>
        <v>0</v>
      </c>
      <c r="U106" s="100">
        <f>Data_Provincias!HB132</f>
        <v>0</v>
      </c>
      <c r="W106" s="100">
        <f>Data_Provincias!HC132</f>
        <v>0</v>
      </c>
      <c r="Y106" s="100">
        <f>Data_Provincias!HD132</f>
        <v>0</v>
      </c>
      <c r="AA106" s="100">
        <f>Data_Provincias!HE132</f>
        <v>0</v>
      </c>
      <c r="AC106" s="100">
        <f>Data_Provincias!HF132</f>
        <v>0</v>
      </c>
      <c r="AE106" s="100">
        <f>Data_Provincias!HG132</f>
        <v>0</v>
      </c>
      <c r="AG106" s="100">
        <f>Data_Provincias!HH132</f>
        <v>0</v>
      </c>
      <c r="AI106" s="100">
        <f>Data_Provincias!HI132</f>
        <v>0</v>
      </c>
      <c r="AK106" s="100">
        <f>Data_Provincias!HJ132</f>
        <v>0</v>
      </c>
      <c r="AM106" s="100">
        <f>Data_Provincias!HK132</f>
        <v>0</v>
      </c>
      <c r="AO106" s="100">
        <f>Data_Provincias!HL132</f>
        <v>0</v>
      </c>
      <c r="AQ106" s="100">
        <f>Data_Provincias!HM132</f>
        <v>0</v>
      </c>
      <c r="AS106" s="100">
        <f>Data_Provincias!HN132</f>
        <v>0</v>
      </c>
      <c r="AU106" s="100">
        <f>Data_Provincias!HO132</f>
        <v>0</v>
      </c>
      <c r="AW106" s="100">
        <f>Data_Provincias!HP132</f>
        <v>0</v>
      </c>
      <c r="AY106" s="100">
        <f>Data_Provincias!HQ132</f>
        <v>0</v>
      </c>
      <c r="BA106" s="100">
        <f>Data_Provincias!HR132</f>
        <v>0</v>
      </c>
      <c r="BC106" s="100">
        <f>Data_Provincias!HS132</f>
        <v>0</v>
      </c>
      <c r="BE106" s="100">
        <f>Data_Provincias!HT132</f>
        <v>0</v>
      </c>
      <c r="BG106" s="100">
        <f>Data_Provincias!HU132</f>
        <v>0</v>
      </c>
      <c r="BI106" s="100">
        <f>Data_Provincias!HV132</f>
        <v>0</v>
      </c>
      <c r="BK106" s="100">
        <f>Data_Provincias!HW132</f>
        <v>0</v>
      </c>
      <c r="BM106" s="100">
        <f>Data_Provincias!HX132</f>
        <v>0</v>
      </c>
      <c r="BO106" s="101">
        <f>Data_Provincias!HY132</f>
        <v>0</v>
      </c>
    </row>
    <row r="107" spans="1:67" x14ac:dyDescent="0.25">
      <c r="A107" s="98">
        <v>44012</v>
      </c>
      <c r="B107" s="20">
        <f>Data_Provincias!AJ133</f>
        <v>0</v>
      </c>
      <c r="C107" s="100">
        <f>Data_Provincias!GS133</f>
        <v>0</v>
      </c>
      <c r="E107" s="100">
        <f>Data_Provincias!GT133</f>
        <v>0</v>
      </c>
      <c r="G107" s="100">
        <f>Data_Provincias!GU133</f>
        <v>0</v>
      </c>
      <c r="I107" s="100">
        <f>Data_Provincias!GV133</f>
        <v>0</v>
      </c>
      <c r="K107" s="100">
        <f>Data_Provincias!GW133</f>
        <v>0</v>
      </c>
      <c r="M107" s="100">
        <f>Data_Provincias!GX133</f>
        <v>0</v>
      </c>
      <c r="O107" s="100">
        <f>Data_Provincias!GY133</f>
        <v>0</v>
      </c>
      <c r="Q107" s="100">
        <f>Data_Provincias!GZ133</f>
        <v>0</v>
      </c>
      <c r="S107" s="100">
        <f>Data_Provincias!HA133</f>
        <v>0</v>
      </c>
      <c r="U107" s="100">
        <f>Data_Provincias!HB133</f>
        <v>0</v>
      </c>
      <c r="W107" s="100">
        <f>Data_Provincias!HC133</f>
        <v>0</v>
      </c>
      <c r="Y107" s="100">
        <f>Data_Provincias!HD133</f>
        <v>0</v>
      </c>
      <c r="AA107" s="100">
        <f>Data_Provincias!HE133</f>
        <v>0</v>
      </c>
      <c r="AC107" s="100">
        <f>Data_Provincias!HF133</f>
        <v>0</v>
      </c>
      <c r="AE107" s="100">
        <f>Data_Provincias!HG133</f>
        <v>0</v>
      </c>
      <c r="AG107" s="100">
        <f>Data_Provincias!HH133</f>
        <v>0</v>
      </c>
      <c r="AI107" s="100">
        <f>Data_Provincias!HI133</f>
        <v>0</v>
      </c>
      <c r="AK107" s="100">
        <f>Data_Provincias!HJ133</f>
        <v>0</v>
      </c>
      <c r="AM107" s="100">
        <f>Data_Provincias!HK133</f>
        <v>0</v>
      </c>
      <c r="AO107" s="100">
        <f>Data_Provincias!HL133</f>
        <v>0</v>
      </c>
      <c r="AQ107" s="100">
        <f>Data_Provincias!HM133</f>
        <v>0</v>
      </c>
      <c r="AS107" s="100">
        <f>Data_Provincias!HN133</f>
        <v>0</v>
      </c>
      <c r="AU107" s="100">
        <f>Data_Provincias!HO133</f>
        <v>0</v>
      </c>
      <c r="AW107" s="100">
        <f>Data_Provincias!HP133</f>
        <v>0</v>
      </c>
      <c r="AY107" s="100">
        <f>Data_Provincias!HQ133</f>
        <v>0</v>
      </c>
      <c r="BA107" s="100">
        <f>Data_Provincias!HR133</f>
        <v>0</v>
      </c>
      <c r="BC107" s="100">
        <f>Data_Provincias!HS133</f>
        <v>0</v>
      </c>
      <c r="BE107" s="100">
        <f>Data_Provincias!HT133</f>
        <v>0</v>
      </c>
      <c r="BG107" s="100">
        <f>Data_Provincias!HU133</f>
        <v>0</v>
      </c>
      <c r="BI107" s="100">
        <f>Data_Provincias!HV133</f>
        <v>0</v>
      </c>
      <c r="BK107" s="100">
        <f>Data_Provincias!HW133</f>
        <v>0</v>
      </c>
      <c r="BM107" s="100">
        <f>Data_Provincias!HX133</f>
        <v>0</v>
      </c>
      <c r="BO107" s="101">
        <f>Data_Provincias!HY133</f>
        <v>0</v>
      </c>
    </row>
    <row r="108" spans="1:67" x14ac:dyDescent="0.25">
      <c r="A108" s="98">
        <v>44013</v>
      </c>
      <c r="B108" s="20">
        <f>Data_Provincias!AJ134</f>
        <v>0</v>
      </c>
      <c r="C108" s="100">
        <f>Data_Provincias!GS134</f>
        <v>0</v>
      </c>
      <c r="E108" s="100">
        <f>Data_Provincias!GT134</f>
        <v>0</v>
      </c>
      <c r="G108" s="100">
        <f>Data_Provincias!GU134</f>
        <v>0</v>
      </c>
      <c r="I108" s="100">
        <f>Data_Provincias!GV134</f>
        <v>0</v>
      </c>
      <c r="K108" s="100">
        <f>Data_Provincias!GW134</f>
        <v>0</v>
      </c>
      <c r="M108" s="100">
        <f>Data_Provincias!GX134</f>
        <v>0</v>
      </c>
      <c r="O108" s="100">
        <f>Data_Provincias!GY134</f>
        <v>0</v>
      </c>
      <c r="Q108" s="100">
        <f>Data_Provincias!GZ134</f>
        <v>0</v>
      </c>
      <c r="S108" s="100">
        <f>Data_Provincias!HA134</f>
        <v>0</v>
      </c>
      <c r="U108" s="100">
        <f>Data_Provincias!HB134</f>
        <v>0</v>
      </c>
      <c r="W108" s="100">
        <f>Data_Provincias!HC134</f>
        <v>0</v>
      </c>
      <c r="Y108" s="100">
        <f>Data_Provincias!HD134</f>
        <v>0</v>
      </c>
      <c r="AA108" s="100">
        <f>Data_Provincias!HE134</f>
        <v>0</v>
      </c>
      <c r="AC108" s="100">
        <f>Data_Provincias!HF134</f>
        <v>0</v>
      </c>
      <c r="AE108" s="100">
        <f>Data_Provincias!HG134</f>
        <v>0</v>
      </c>
      <c r="AG108" s="100">
        <f>Data_Provincias!HH134</f>
        <v>0</v>
      </c>
      <c r="AI108" s="100">
        <f>Data_Provincias!HI134</f>
        <v>0</v>
      </c>
      <c r="AK108" s="100">
        <f>Data_Provincias!HJ134</f>
        <v>0</v>
      </c>
      <c r="AM108" s="100">
        <f>Data_Provincias!HK134</f>
        <v>0</v>
      </c>
      <c r="AO108" s="100">
        <f>Data_Provincias!HL134</f>
        <v>0</v>
      </c>
      <c r="AQ108" s="100">
        <f>Data_Provincias!HM134</f>
        <v>0</v>
      </c>
      <c r="AS108" s="100">
        <f>Data_Provincias!HN134</f>
        <v>0</v>
      </c>
      <c r="AU108" s="100">
        <f>Data_Provincias!HO134</f>
        <v>0</v>
      </c>
      <c r="AW108" s="100">
        <f>Data_Provincias!HP134</f>
        <v>0</v>
      </c>
      <c r="AY108" s="100">
        <f>Data_Provincias!HQ134</f>
        <v>0</v>
      </c>
      <c r="BA108" s="100">
        <f>Data_Provincias!HR134</f>
        <v>0</v>
      </c>
      <c r="BC108" s="100">
        <f>Data_Provincias!HS134</f>
        <v>0</v>
      </c>
      <c r="BE108" s="100">
        <f>Data_Provincias!HT134</f>
        <v>0</v>
      </c>
      <c r="BG108" s="100">
        <f>Data_Provincias!HU134</f>
        <v>0</v>
      </c>
      <c r="BI108" s="100">
        <f>Data_Provincias!HV134</f>
        <v>0</v>
      </c>
      <c r="BK108" s="100">
        <f>Data_Provincias!HW134</f>
        <v>0</v>
      </c>
      <c r="BM108" s="100">
        <f>Data_Provincias!HX134</f>
        <v>0</v>
      </c>
      <c r="BO108" s="101">
        <f>Data_Provincias!HY134</f>
        <v>0</v>
      </c>
    </row>
    <row r="109" spans="1:67" x14ac:dyDescent="0.25">
      <c r="A109" s="98">
        <v>44014</v>
      </c>
      <c r="B109" s="20">
        <f>Data_Provincias!AJ135</f>
        <v>0</v>
      </c>
      <c r="C109" s="100">
        <f>Data_Provincias!GS135</f>
        <v>0</v>
      </c>
      <c r="E109" s="100">
        <f>Data_Provincias!GT135</f>
        <v>0</v>
      </c>
      <c r="G109" s="100">
        <f>Data_Provincias!GU135</f>
        <v>0</v>
      </c>
      <c r="I109" s="100">
        <f>Data_Provincias!GV135</f>
        <v>0</v>
      </c>
      <c r="K109" s="100">
        <f>Data_Provincias!GW135</f>
        <v>0</v>
      </c>
      <c r="M109" s="100">
        <f>Data_Provincias!GX135</f>
        <v>0</v>
      </c>
      <c r="O109" s="100">
        <f>Data_Provincias!GY135</f>
        <v>0</v>
      </c>
      <c r="Q109" s="100">
        <f>Data_Provincias!GZ135</f>
        <v>0</v>
      </c>
      <c r="S109" s="100">
        <f>Data_Provincias!HA135</f>
        <v>0</v>
      </c>
      <c r="U109" s="100">
        <f>Data_Provincias!HB135</f>
        <v>0</v>
      </c>
      <c r="W109" s="100">
        <f>Data_Provincias!HC135</f>
        <v>0</v>
      </c>
      <c r="Y109" s="100">
        <f>Data_Provincias!HD135</f>
        <v>0</v>
      </c>
      <c r="AA109" s="100">
        <f>Data_Provincias!HE135</f>
        <v>0</v>
      </c>
      <c r="AC109" s="100">
        <f>Data_Provincias!HF135</f>
        <v>0</v>
      </c>
      <c r="AE109" s="100">
        <f>Data_Provincias!HG135</f>
        <v>0</v>
      </c>
      <c r="AG109" s="100">
        <f>Data_Provincias!HH135</f>
        <v>0</v>
      </c>
      <c r="AI109" s="100">
        <f>Data_Provincias!HI135</f>
        <v>0</v>
      </c>
      <c r="AK109" s="100">
        <f>Data_Provincias!HJ135</f>
        <v>0</v>
      </c>
      <c r="AM109" s="100">
        <f>Data_Provincias!HK135</f>
        <v>0</v>
      </c>
      <c r="AO109" s="100">
        <f>Data_Provincias!HL135</f>
        <v>0</v>
      </c>
      <c r="AQ109" s="100">
        <f>Data_Provincias!HM135</f>
        <v>0</v>
      </c>
      <c r="AS109" s="100">
        <f>Data_Provincias!HN135</f>
        <v>0</v>
      </c>
      <c r="AU109" s="100">
        <f>Data_Provincias!HO135</f>
        <v>0</v>
      </c>
      <c r="AW109" s="100">
        <f>Data_Provincias!HP135</f>
        <v>0</v>
      </c>
      <c r="AY109" s="100">
        <f>Data_Provincias!HQ135</f>
        <v>0</v>
      </c>
      <c r="BA109" s="100">
        <f>Data_Provincias!HR135</f>
        <v>0</v>
      </c>
      <c r="BC109" s="100">
        <f>Data_Provincias!HS135</f>
        <v>0</v>
      </c>
      <c r="BE109" s="100">
        <f>Data_Provincias!HT135</f>
        <v>0</v>
      </c>
      <c r="BG109" s="100">
        <f>Data_Provincias!HU135</f>
        <v>0</v>
      </c>
      <c r="BI109" s="100">
        <f>Data_Provincias!HV135</f>
        <v>0</v>
      </c>
      <c r="BK109" s="100">
        <f>Data_Provincias!HW135</f>
        <v>0</v>
      </c>
      <c r="BM109" s="100">
        <f>Data_Provincias!HX135</f>
        <v>0</v>
      </c>
      <c r="BO109" s="101">
        <f>Data_Provincias!HY135</f>
        <v>0</v>
      </c>
    </row>
    <row r="110" spans="1:67" x14ac:dyDescent="0.25">
      <c r="A110" s="98">
        <v>44015</v>
      </c>
      <c r="B110" s="20">
        <f>Data_Provincias!AJ136</f>
        <v>0</v>
      </c>
      <c r="C110" s="100">
        <f>Data_Provincias!GS136</f>
        <v>0</v>
      </c>
      <c r="E110" s="100">
        <f>Data_Provincias!GT136</f>
        <v>0</v>
      </c>
      <c r="G110" s="100">
        <f>Data_Provincias!GU136</f>
        <v>0</v>
      </c>
      <c r="I110" s="100">
        <f>Data_Provincias!GV136</f>
        <v>0</v>
      </c>
      <c r="K110" s="100">
        <f>Data_Provincias!GW136</f>
        <v>0</v>
      </c>
      <c r="M110" s="100">
        <f>Data_Provincias!GX136</f>
        <v>0</v>
      </c>
      <c r="O110" s="100">
        <f>Data_Provincias!GY136</f>
        <v>0</v>
      </c>
      <c r="Q110" s="100">
        <f>Data_Provincias!GZ136</f>
        <v>0</v>
      </c>
      <c r="S110" s="100">
        <f>Data_Provincias!HA136</f>
        <v>0</v>
      </c>
      <c r="U110" s="100">
        <f>Data_Provincias!HB136</f>
        <v>0</v>
      </c>
      <c r="W110" s="100">
        <f>Data_Provincias!HC136</f>
        <v>0</v>
      </c>
      <c r="Y110" s="100">
        <f>Data_Provincias!HD136</f>
        <v>0</v>
      </c>
      <c r="AA110" s="100">
        <f>Data_Provincias!HE136</f>
        <v>0</v>
      </c>
      <c r="AC110" s="100">
        <f>Data_Provincias!HF136</f>
        <v>0</v>
      </c>
      <c r="AE110" s="100">
        <f>Data_Provincias!HG136</f>
        <v>0</v>
      </c>
      <c r="AG110" s="100">
        <f>Data_Provincias!HH136</f>
        <v>0</v>
      </c>
      <c r="AI110" s="100">
        <f>Data_Provincias!HI136</f>
        <v>0</v>
      </c>
      <c r="AK110" s="100">
        <f>Data_Provincias!HJ136</f>
        <v>0</v>
      </c>
      <c r="AM110" s="100">
        <f>Data_Provincias!HK136</f>
        <v>0</v>
      </c>
      <c r="AO110" s="100">
        <f>Data_Provincias!HL136</f>
        <v>0</v>
      </c>
      <c r="AQ110" s="100">
        <f>Data_Provincias!HM136</f>
        <v>0</v>
      </c>
      <c r="AS110" s="100">
        <f>Data_Provincias!HN136</f>
        <v>0</v>
      </c>
      <c r="AU110" s="100">
        <f>Data_Provincias!HO136</f>
        <v>0</v>
      </c>
      <c r="AW110" s="100">
        <f>Data_Provincias!HP136</f>
        <v>0</v>
      </c>
      <c r="AY110" s="100">
        <f>Data_Provincias!HQ136</f>
        <v>0</v>
      </c>
      <c r="BA110" s="100">
        <f>Data_Provincias!HR136</f>
        <v>0</v>
      </c>
      <c r="BC110" s="100">
        <f>Data_Provincias!HS136</f>
        <v>0</v>
      </c>
      <c r="BE110" s="100">
        <f>Data_Provincias!HT136</f>
        <v>0</v>
      </c>
      <c r="BG110" s="100">
        <f>Data_Provincias!HU136</f>
        <v>0</v>
      </c>
      <c r="BI110" s="100">
        <f>Data_Provincias!HV136</f>
        <v>0</v>
      </c>
      <c r="BK110" s="100">
        <f>Data_Provincias!HW136</f>
        <v>0</v>
      </c>
      <c r="BM110" s="100">
        <f>Data_Provincias!HX136</f>
        <v>0</v>
      </c>
      <c r="BO110" s="101">
        <f>Data_Provincias!HY136</f>
        <v>0</v>
      </c>
    </row>
    <row r="111" spans="1:67" x14ac:dyDescent="0.25">
      <c r="A111" s="98">
        <v>44016</v>
      </c>
      <c r="B111" s="20">
        <f>Data_Provincias!AJ137</f>
        <v>0</v>
      </c>
      <c r="C111" s="100">
        <f>Data_Provincias!GS137</f>
        <v>0</v>
      </c>
      <c r="E111" s="100">
        <f>Data_Provincias!GT137</f>
        <v>0</v>
      </c>
      <c r="G111" s="100">
        <f>Data_Provincias!GU137</f>
        <v>0</v>
      </c>
      <c r="I111" s="100">
        <f>Data_Provincias!GV137</f>
        <v>0</v>
      </c>
      <c r="K111" s="100">
        <f>Data_Provincias!GW137</f>
        <v>0</v>
      </c>
      <c r="M111" s="100">
        <f>Data_Provincias!GX137</f>
        <v>0</v>
      </c>
      <c r="O111" s="100">
        <f>Data_Provincias!GY137</f>
        <v>0</v>
      </c>
      <c r="Q111" s="100">
        <f>Data_Provincias!GZ137</f>
        <v>0</v>
      </c>
      <c r="S111" s="100">
        <f>Data_Provincias!HA137</f>
        <v>0</v>
      </c>
      <c r="U111" s="100">
        <f>Data_Provincias!HB137</f>
        <v>0</v>
      </c>
      <c r="W111" s="100">
        <f>Data_Provincias!HC137</f>
        <v>0</v>
      </c>
      <c r="Y111" s="100">
        <f>Data_Provincias!HD137</f>
        <v>0</v>
      </c>
      <c r="AA111" s="100">
        <f>Data_Provincias!HE137</f>
        <v>0</v>
      </c>
      <c r="AC111" s="100">
        <f>Data_Provincias!HF137</f>
        <v>0</v>
      </c>
      <c r="AE111" s="100">
        <f>Data_Provincias!HG137</f>
        <v>0</v>
      </c>
      <c r="AG111" s="100">
        <f>Data_Provincias!HH137</f>
        <v>0</v>
      </c>
      <c r="AI111" s="100">
        <f>Data_Provincias!HI137</f>
        <v>0</v>
      </c>
      <c r="AK111" s="100">
        <f>Data_Provincias!HJ137</f>
        <v>0</v>
      </c>
      <c r="AM111" s="100">
        <f>Data_Provincias!HK137</f>
        <v>0</v>
      </c>
      <c r="AO111" s="100">
        <f>Data_Provincias!HL137</f>
        <v>0</v>
      </c>
      <c r="AQ111" s="100">
        <f>Data_Provincias!HM137</f>
        <v>0</v>
      </c>
      <c r="AS111" s="100">
        <f>Data_Provincias!HN137</f>
        <v>0</v>
      </c>
      <c r="AU111" s="100">
        <f>Data_Provincias!HO137</f>
        <v>0</v>
      </c>
      <c r="AW111" s="100">
        <f>Data_Provincias!HP137</f>
        <v>0</v>
      </c>
      <c r="AY111" s="100">
        <f>Data_Provincias!HQ137</f>
        <v>0</v>
      </c>
      <c r="BA111" s="100">
        <f>Data_Provincias!HR137</f>
        <v>0</v>
      </c>
      <c r="BC111" s="100">
        <f>Data_Provincias!HS137</f>
        <v>0</v>
      </c>
      <c r="BE111" s="100">
        <f>Data_Provincias!HT137</f>
        <v>0</v>
      </c>
      <c r="BG111" s="100">
        <f>Data_Provincias!HU137</f>
        <v>0</v>
      </c>
      <c r="BI111" s="100">
        <f>Data_Provincias!HV137</f>
        <v>0</v>
      </c>
      <c r="BK111" s="100">
        <f>Data_Provincias!HW137</f>
        <v>0</v>
      </c>
      <c r="BM111" s="100">
        <f>Data_Provincias!HX137</f>
        <v>0</v>
      </c>
      <c r="BO111" s="101">
        <f>Data_Provincias!HY137</f>
        <v>0</v>
      </c>
    </row>
    <row r="112" spans="1:67" x14ac:dyDescent="0.25">
      <c r="A112" s="98">
        <v>44017</v>
      </c>
      <c r="B112" s="20">
        <f>Data_Provincias!AJ138</f>
        <v>0</v>
      </c>
      <c r="C112" s="100">
        <f>Data_Provincias!GS138</f>
        <v>0</v>
      </c>
      <c r="E112" s="100">
        <f>Data_Provincias!GT138</f>
        <v>0</v>
      </c>
      <c r="G112" s="100">
        <f>Data_Provincias!GU138</f>
        <v>0</v>
      </c>
      <c r="I112" s="100">
        <f>Data_Provincias!GV138</f>
        <v>0</v>
      </c>
      <c r="K112" s="100">
        <f>Data_Provincias!GW138</f>
        <v>0</v>
      </c>
      <c r="M112" s="100">
        <f>Data_Provincias!GX138</f>
        <v>0</v>
      </c>
      <c r="O112" s="100">
        <f>Data_Provincias!GY138</f>
        <v>0</v>
      </c>
      <c r="Q112" s="100">
        <f>Data_Provincias!GZ138</f>
        <v>0</v>
      </c>
      <c r="S112" s="100">
        <f>Data_Provincias!HA138</f>
        <v>0</v>
      </c>
      <c r="U112" s="100">
        <f>Data_Provincias!HB138</f>
        <v>0</v>
      </c>
      <c r="W112" s="100">
        <f>Data_Provincias!HC138</f>
        <v>0</v>
      </c>
      <c r="Y112" s="100">
        <f>Data_Provincias!HD138</f>
        <v>0</v>
      </c>
      <c r="AA112" s="100">
        <f>Data_Provincias!HE138</f>
        <v>0</v>
      </c>
      <c r="AC112" s="100">
        <f>Data_Provincias!HF138</f>
        <v>0</v>
      </c>
      <c r="AE112" s="100">
        <f>Data_Provincias!HG138</f>
        <v>0</v>
      </c>
      <c r="AG112" s="100">
        <f>Data_Provincias!HH138</f>
        <v>0</v>
      </c>
      <c r="AI112" s="100">
        <f>Data_Provincias!HI138</f>
        <v>0</v>
      </c>
      <c r="AK112" s="100">
        <f>Data_Provincias!HJ138</f>
        <v>0</v>
      </c>
      <c r="AM112" s="100">
        <f>Data_Provincias!HK138</f>
        <v>0</v>
      </c>
      <c r="AO112" s="100">
        <f>Data_Provincias!HL138</f>
        <v>0</v>
      </c>
      <c r="AQ112" s="100">
        <f>Data_Provincias!HM138</f>
        <v>0</v>
      </c>
      <c r="AS112" s="100">
        <f>Data_Provincias!HN138</f>
        <v>0</v>
      </c>
      <c r="AU112" s="100">
        <f>Data_Provincias!HO138</f>
        <v>0</v>
      </c>
      <c r="AW112" s="100">
        <f>Data_Provincias!HP138</f>
        <v>0</v>
      </c>
      <c r="AY112" s="100">
        <f>Data_Provincias!HQ138</f>
        <v>0</v>
      </c>
      <c r="BA112" s="100">
        <f>Data_Provincias!HR138</f>
        <v>0</v>
      </c>
      <c r="BC112" s="100">
        <f>Data_Provincias!HS138</f>
        <v>0</v>
      </c>
      <c r="BE112" s="100">
        <f>Data_Provincias!HT138</f>
        <v>0</v>
      </c>
      <c r="BG112" s="100">
        <f>Data_Provincias!HU138</f>
        <v>0</v>
      </c>
      <c r="BI112" s="100">
        <f>Data_Provincias!HV138</f>
        <v>0</v>
      </c>
      <c r="BK112" s="100">
        <f>Data_Provincias!HW138</f>
        <v>0</v>
      </c>
      <c r="BM112" s="100">
        <f>Data_Provincias!HX138</f>
        <v>0</v>
      </c>
      <c r="BO112" s="101">
        <f>Data_Provincias!HY138</f>
        <v>0</v>
      </c>
    </row>
    <row r="113" spans="1:67" x14ac:dyDescent="0.25">
      <c r="A113" s="98">
        <v>44018</v>
      </c>
      <c r="B113" s="20">
        <f>Data_Provincias!AJ139</f>
        <v>0</v>
      </c>
      <c r="C113" s="100">
        <f>Data_Provincias!GS139</f>
        <v>0</v>
      </c>
      <c r="E113" s="100">
        <f>Data_Provincias!GT139</f>
        <v>0</v>
      </c>
      <c r="G113" s="100">
        <f>Data_Provincias!GU139</f>
        <v>0</v>
      </c>
      <c r="I113" s="100">
        <f>Data_Provincias!GV139</f>
        <v>0</v>
      </c>
      <c r="K113" s="100">
        <f>Data_Provincias!GW139</f>
        <v>0</v>
      </c>
      <c r="M113" s="100">
        <f>Data_Provincias!GX139</f>
        <v>0</v>
      </c>
      <c r="O113" s="100">
        <f>Data_Provincias!GY139</f>
        <v>0</v>
      </c>
      <c r="Q113" s="100">
        <f>Data_Provincias!GZ139</f>
        <v>0</v>
      </c>
      <c r="S113" s="100">
        <f>Data_Provincias!HA139</f>
        <v>0</v>
      </c>
      <c r="U113" s="100">
        <f>Data_Provincias!HB139</f>
        <v>0</v>
      </c>
      <c r="W113" s="100">
        <f>Data_Provincias!HC139</f>
        <v>0</v>
      </c>
      <c r="Y113" s="100">
        <f>Data_Provincias!HD139</f>
        <v>0</v>
      </c>
      <c r="AA113" s="100">
        <f>Data_Provincias!HE139</f>
        <v>0</v>
      </c>
      <c r="AC113" s="100">
        <f>Data_Provincias!HF139</f>
        <v>0</v>
      </c>
      <c r="AE113" s="100">
        <f>Data_Provincias!HG139</f>
        <v>0</v>
      </c>
      <c r="AG113" s="100">
        <f>Data_Provincias!HH139</f>
        <v>0</v>
      </c>
      <c r="AI113" s="100">
        <f>Data_Provincias!HI139</f>
        <v>0</v>
      </c>
      <c r="AK113" s="100">
        <f>Data_Provincias!HJ139</f>
        <v>0</v>
      </c>
      <c r="AM113" s="100">
        <f>Data_Provincias!HK139</f>
        <v>0</v>
      </c>
      <c r="AO113" s="100">
        <f>Data_Provincias!HL139</f>
        <v>0</v>
      </c>
      <c r="AQ113" s="100">
        <f>Data_Provincias!HM139</f>
        <v>0</v>
      </c>
      <c r="AS113" s="100">
        <f>Data_Provincias!HN139</f>
        <v>0</v>
      </c>
      <c r="AU113" s="100">
        <f>Data_Provincias!HO139</f>
        <v>0</v>
      </c>
      <c r="AW113" s="100">
        <f>Data_Provincias!HP139</f>
        <v>0</v>
      </c>
      <c r="AY113" s="100">
        <f>Data_Provincias!HQ139</f>
        <v>0</v>
      </c>
      <c r="BA113" s="100">
        <f>Data_Provincias!HR139</f>
        <v>0</v>
      </c>
      <c r="BC113" s="100">
        <f>Data_Provincias!HS139</f>
        <v>0</v>
      </c>
      <c r="BE113" s="100">
        <f>Data_Provincias!HT139</f>
        <v>0</v>
      </c>
      <c r="BG113" s="100">
        <f>Data_Provincias!HU139</f>
        <v>0</v>
      </c>
      <c r="BI113" s="100">
        <f>Data_Provincias!HV139</f>
        <v>0</v>
      </c>
      <c r="BK113" s="100">
        <f>Data_Provincias!HW139</f>
        <v>0</v>
      </c>
      <c r="BM113" s="100">
        <f>Data_Provincias!HX139</f>
        <v>0</v>
      </c>
      <c r="BO113" s="101">
        <f>Data_Provincias!HY139</f>
        <v>0</v>
      </c>
    </row>
    <row r="114" spans="1:67" x14ac:dyDescent="0.25">
      <c r="A114" s="98">
        <v>44019</v>
      </c>
      <c r="B114" s="20">
        <f>Data_Provincias!AJ140</f>
        <v>0</v>
      </c>
      <c r="C114" s="100">
        <f>Data_Provincias!GS140</f>
        <v>0</v>
      </c>
      <c r="E114" s="100">
        <f>Data_Provincias!GT140</f>
        <v>0</v>
      </c>
      <c r="G114" s="100">
        <f>Data_Provincias!GU140</f>
        <v>0</v>
      </c>
      <c r="I114" s="100">
        <f>Data_Provincias!GV140</f>
        <v>0</v>
      </c>
      <c r="K114" s="100">
        <f>Data_Provincias!GW140</f>
        <v>0</v>
      </c>
      <c r="M114" s="100">
        <f>Data_Provincias!GX140</f>
        <v>0</v>
      </c>
      <c r="O114" s="100">
        <f>Data_Provincias!GY140</f>
        <v>0</v>
      </c>
      <c r="Q114" s="100">
        <f>Data_Provincias!GZ140</f>
        <v>0</v>
      </c>
      <c r="S114" s="100">
        <f>Data_Provincias!HA140</f>
        <v>0</v>
      </c>
      <c r="U114" s="100">
        <f>Data_Provincias!HB140</f>
        <v>0</v>
      </c>
      <c r="W114" s="100">
        <f>Data_Provincias!HC140</f>
        <v>0</v>
      </c>
      <c r="Y114" s="100">
        <f>Data_Provincias!HD140</f>
        <v>0</v>
      </c>
      <c r="AA114" s="100">
        <f>Data_Provincias!HE140</f>
        <v>0</v>
      </c>
      <c r="AC114" s="100">
        <f>Data_Provincias!HF140</f>
        <v>0</v>
      </c>
      <c r="AE114" s="100">
        <f>Data_Provincias!HG140</f>
        <v>0</v>
      </c>
      <c r="AG114" s="100">
        <f>Data_Provincias!HH140</f>
        <v>0</v>
      </c>
      <c r="AI114" s="100">
        <f>Data_Provincias!HI140</f>
        <v>0</v>
      </c>
      <c r="AK114" s="100">
        <f>Data_Provincias!HJ140</f>
        <v>0</v>
      </c>
      <c r="AM114" s="100">
        <f>Data_Provincias!HK140</f>
        <v>0</v>
      </c>
      <c r="AO114" s="100">
        <f>Data_Provincias!HL140</f>
        <v>0</v>
      </c>
      <c r="AQ114" s="100">
        <f>Data_Provincias!HM140</f>
        <v>0</v>
      </c>
      <c r="AS114" s="100">
        <f>Data_Provincias!HN140</f>
        <v>0</v>
      </c>
      <c r="AU114" s="100">
        <f>Data_Provincias!HO140</f>
        <v>0</v>
      </c>
      <c r="AW114" s="100">
        <f>Data_Provincias!HP140</f>
        <v>0</v>
      </c>
      <c r="AY114" s="100">
        <f>Data_Provincias!HQ140</f>
        <v>0</v>
      </c>
      <c r="BA114" s="100">
        <f>Data_Provincias!HR140</f>
        <v>0</v>
      </c>
      <c r="BC114" s="100">
        <f>Data_Provincias!HS140</f>
        <v>0</v>
      </c>
      <c r="BE114" s="100">
        <f>Data_Provincias!HT140</f>
        <v>0</v>
      </c>
      <c r="BG114" s="100">
        <f>Data_Provincias!HU140</f>
        <v>0</v>
      </c>
      <c r="BI114" s="100">
        <f>Data_Provincias!HV140</f>
        <v>0</v>
      </c>
      <c r="BK114" s="100">
        <f>Data_Provincias!HW140</f>
        <v>0</v>
      </c>
      <c r="BM114" s="100">
        <f>Data_Provincias!HX140</f>
        <v>0</v>
      </c>
      <c r="BO114" s="101">
        <f>Data_Provincias!HY140</f>
        <v>0</v>
      </c>
    </row>
    <row r="115" spans="1:67" x14ac:dyDescent="0.25">
      <c r="A115" s="98">
        <v>44020</v>
      </c>
      <c r="B115" s="20">
        <f>Data_Provincias!AJ141</f>
        <v>0</v>
      </c>
      <c r="C115" s="100">
        <f>Data_Provincias!GS141</f>
        <v>0</v>
      </c>
      <c r="E115" s="100">
        <f>Data_Provincias!GT141</f>
        <v>0</v>
      </c>
      <c r="G115" s="100">
        <f>Data_Provincias!GU141</f>
        <v>0</v>
      </c>
      <c r="I115" s="100">
        <f>Data_Provincias!GV141</f>
        <v>0</v>
      </c>
      <c r="K115" s="100">
        <f>Data_Provincias!GW141</f>
        <v>0</v>
      </c>
      <c r="M115" s="100">
        <f>Data_Provincias!GX141</f>
        <v>0</v>
      </c>
      <c r="O115" s="100">
        <f>Data_Provincias!GY141</f>
        <v>0</v>
      </c>
      <c r="Q115" s="100">
        <f>Data_Provincias!GZ141</f>
        <v>0</v>
      </c>
      <c r="S115" s="100">
        <f>Data_Provincias!HA141</f>
        <v>0</v>
      </c>
      <c r="U115" s="100">
        <f>Data_Provincias!HB141</f>
        <v>0</v>
      </c>
      <c r="W115" s="100">
        <f>Data_Provincias!HC141</f>
        <v>0</v>
      </c>
      <c r="Y115" s="100">
        <f>Data_Provincias!HD141</f>
        <v>0</v>
      </c>
      <c r="AA115" s="100">
        <f>Data_Provincias!HE141</f>
        <v>0</v>
      </c>
      <c r="AC115" s="100">
        <f>Data_Provincias!HF141</f>
        <v>0</v>
      </c>
      <c r="AE115" s="100">
        <f>Data_Provincias!HG141</f>
        <v>0</v>
      </c>
      <c r="AG115" s="100">
        <f>Data_Provincias!HH141</f>
        <v>0</v>
      </c>
      <c r="AI115" s="100">
        <f>Data_Provincias!HI141</f>
        <v>0</v>
      </c>
      <c r="AK115" s="100">
        <f>Data_Provincias!HJ141</f>
        <v>0</v>
      </c>
      <c r="AM115" s="100">
        <f>Data_Provincias!HK141</f>
        <v>0</v>
      </c>
      <c r="AO115" s="100">
        <f>Data_Provincias!HL141</f>
        <v>0</v>
      </c>
      <c r="AQ115" s="100">
        <f>Data_Provincias!HM141</f>
        <v>0</v>
      </c>
      <c r="AS115" s="100">
        <f>Data_Provincias!HN141</f>
        <v>0</v>
      </c>
      <c r="AU115" s="100">
        <f>Data_Provincias!HO141</f>
        <v>0</v>
      </c>
      <c r="AW115" s="100">
        <f>Data_Provincias!HP141</f>
        <v>0</v>
      </c>
      <c r="AY115" s="100">
        <f>Data_Provincias!HQ141</f>
        <v>0</v>
      </c>
      <c r="BA115" s="100">
        <f>Data_Provincias!HR141</f>
        <v>0</v>
      </c>
      <c r="BC115" s="100">
        <f>Data_Provincias!HS141</f>
        <v>0</v>
      </c>
      <c r="BE115" s="100">
        <f>Data_Provincias!HT141</f>
        <v>0</v>
      </c>
      <c r="BG115" s="100">
        <f>Data_Provincias!HU141</f>
        <v>0</v>
      </c>
      <c r="BI115" s="100">
        <f>Data_Provincias!HV141</f>
        <v>0</v>
      </c>
      <c r="BK115" s="100">
        <f>Data_Provincias!HW141</f>
        <v>0</v>
      </c>
      <c r="BM115" s="100">
        <f>Data_Provincias!HX141</f>
        <v>0</v>
      </c>
      <c r="BO115" s="101">
        <f>Data_Provincias!HY141</f>
        <v>0</v>
      </c>
    </row>
    <row r="116" spans="1:67" x14ac:dyDescent="0.25">
      <c r="A116" s="98">
        <v>44021</v>
      </c>
      <c r="B116" s="20">
        <f>Data_Provincias!AJ142</f>
        <v>0</v>
      </c>
      <c r="C116" s="100">
        <f>Data_Provincias!GS142</f>
        <v>0</v>
      </c>
      <c r="E116" s="100">
        <f>Data_Provincias!GT142</f>
        <v>0</v>
      </c>
      <c r="G116" s="100">
        <f>Data_Provincias!GU142</f>
        <v>0</v>
      </c>
      <c r="I116" s="100">
        <f>Data_Provincias!GV142</f>
        <v>0</v>
      </c>
      <c r="K116" s="100">
        <f>Data_Provincias!GW142</f>
        <v>0</v>
      </c>
      <c r="M116" s="100">
        <f>Data_Provincias!GX142</f>
        <v>0</v>
      </c>
      <c r="O116" s="100">
        <f>Data_Provincias!GY142</f>
        <v>0</v>
      </c>
      <c r="Q116" s="100">
        <f>Data_Provincias!GZ142</f>
        <v>0</v>
      </c>
      <c r="S116" s="100">
        <f>Data_Provincias!HA142</f>
        <v>0</v>
      </c>
      <c r="U116" s="100">
        <f>Data_Provincias!HB142</f>
        <v>0</v>
      </c>
      <c r="W116" s="100">
        <f>Data_Provincias!HC142</f>
        <v>0</v>
      </c>
      <c r="Y116" s="100">
        <f>Data_Provincias!HD142</f>
        <v>0</v>
      </c>
      <c r="AA116" s="100">
        <f>Data_Provincias!HE142</f>
        <v>0</v>
      </c>
      <c r="AC116" s="100">
        <f>Data_Provincias!HF142</f>
        <v>0</v>
      </c>
      <c r="AE116" s="100">
        <f>Data_Provincias!HG142</f>
        <v>0</v>
      </c>
      <c r="AG116" s="100">
        <f>Data_Provincias!HH142</f>
        <v>0</v>
      </c>
      <c r="AI116" s="100">
        <f>Data_Provincias!HI142</f>
        <v>0</v>
      </c>
      <c r="AK116" s="100">
        <f>Data_Provincias!HJ142</f>
        <v>0</v>
      </c>
      <c r="AM116" s="100">
        <f>Data_Provincias!HK142</f>
        <v>0</v>
      </c>
      <c r="AO116" s="100">
        <f>Data_Provincias!HL142</f>
        <v>0</v>
      </c>
      <c r="AQ116" s="100">
        <f>Data_Provincias!HM142</f>
        <v>0</v>
      </c>
      <c r="AS116" s="100">
        <f>Data_Provincias!HN142</f>
        <v>0</v>
      </c>
      <c r="AU116" s="100">
        <f>Data_Provincias!HO142</f>
        <v>0</v>
      </c>
      <c r="AW116" s="100">
        <f>Data_Provincias!HP142</f>
        <v>0</v>
      </c>
      <c r="AY116" s="100">
        <f>Data_Provincias!HQ142</f>
        <v>0</v>
      </c>
      <c r="BA116" s="100">
        <f>Data_Provincias!HR142</f>
        <v>0</v>
      </c>
      <c r="BC116" s="100">
        <f>Data_Provincias!HS142</f>
        <v>0</v>
      </c>
      <c r="BE116" s="100">
        <f>Data_Provincias!HT142</f>
        <v>0</v>
      </c>
      <c r="BG116" s="100">
        <f>Data_Provincias!HU142</f>
        <v>0</v>
      </c>
      <c r="BI116" s="100">
        <f>Data_Provincias!HV142</f>
        <v>0</v>
      </c>
      <c r="BK116" s="100">
        <f>Data_Provincias!HW142</f>
        <v>0</v>
      </c>
      <c r="BM116" s="100">
        <f>Data_Provincias!HX142</f>
        <v>0</v>
      </c>
      <c r="BO116" s="101">
        <f>Data_Provincias!HY142</f>
        <v>0</v>
      </c>
    </row>
    <row r="117" spans="1:67" x14ac:dyDescent="0.25">
      <c r="A117" s="98">
        <v>44022</v>
      </c>
      <c r="B117" s="20">
        <f>Data_Provincias!AJ143</f>
        <v>0</v>
      </c>
      <c r="C117" s="100">
        <f>Data_Provincias!GS143</f>
        <v>0</v>
      </c>
      <c r="E117" s="100">
        <f>Data_Provincias!GT143</f>
        <v>0</v>
      </c>
      <c r="G117" s="100">
        <f>Data_Provincias!GU143</f>
        <v>0</v>
      </c>
      <c r="I117" s="100">
        <f>Data_Provincias!GV143</f>
        <v>0</v>
      </c>
      <c r="K117" s="100">
        <f>Data_Provincias!GW143</f>
        <v>0</v>
      </c>
      <c r="M117" s="100">
        <f>Data_Provincias!GX143</f>
        <v>0</v>
      </c>
      <c r="O117" s="100">
        <f>Data_Provincias!GY143</f>
        <v>0</v>
      </c>
      <c r="Q117" s="100">
        <f>Data_Provincias!GZ143</f>
        <v>0</v>
      </c>
      <c r="S117" s="100">
        <f>Data_Provincias!HA143</f>
        <v>0</v>
      </c>
      <c r="U117" s="100">
        <f>Data_Provincias!HB143</f>
        <v>0</v>
      </c>
      <c r="W117" s="100">
        <f>Data_Provincias!HC143</f>
        <v>0</v>
      </c>
      <c r="Y117" s="100">
        <f>Data_Provincias!HD143</f>
        <v>0</v>
      </c>
      <c r="AA117" s="100">
        <f>Data_Provincias!HE143</f>
        <v>0</v>
      </c>
      <c r="AC117" s="100">
        <f>Data_Provincias!HF143</f>
        <v>0</v>
      </c>
      <c r="AE117" s="100">
        <f>Data_Provincias!HG143</f>
        <v>0</v>
      </c>
      <c r="AG117" s="100">
        <f>Data_Provincias!HH143</f>
        <v>0</v>
      </c>
      <c r="AI117" s="100">
        <f>Data_Provincias!HI143</f>
        <v>0</v>
      </c>
      <c r="AK117" s="100">
        <f>Data_Provincias!HJ143</f>
        <v>0</v>
      </c>
      <c r="AM117" s="100">
        <f>Data_Provincias!HK143</f>
        <v>0</v>
      </c>
      <c r="AO117" s="100">
        <f>Data_Provincias!HL143</f>
        <v>0</v>
      </c>
      <c r="AQ117" s="100">
        <f>Data_Provincias!HM143</f>
        <v>0</v>
      </c>
      <c r="AS117" s="100">
        <f>Data_Provincias!HN143</f>
        <v>0</v>
      </c>
      <c r="AU117" s="100">
        <f>Data_Provincias!HO143</f>
        <v>0</v>
      </c>
      <c r="AW117" s="100">
        <f>Data_Provincias!HP143</f>
        <v>0</v>
      </c>
      <c r="AY117" s="100">
        <f>Data_Provincias!HQ143</f>
        <v>0</v>
      </c>
      <c r="BA117" s="100">
        <f>Data_Provincias!HR143</f>
        <v>0</v>
      </c>
      <c r="BC117" s="100">
        <f>Data_Provincias!HS143</f>
        <v>0</v>
      </c>
      <c r="BE117" s="100">
        <f>Data_Provincias!HT143</f>
        <v>0</v>
      </c>
      <c r="BG117" s="100">
        <f>Data_Provincias!HU143</f>
        <v>0</v>
      </c>
      <c r="BI117" s="100">
        <f>Data_Provincias!HV143</f>
        <v>0</v>
      </c>
      <c r="BK117" s="100">
        <f>Data_Provincias!HW143</f>
        <v>0</v>
      </c>
      <c r="BM117" s="100">
        <f>Data_Provincias!HX143</f>
        <v>0</v>
      </c>
      <c r="BO117" s="101">
        <f>Data_Provincias!HY143</f>
        <v>0</v>
      </c>
    </row>
    <row r="118" spans="1:67" x14ac:dyDescent="0.25">
      <c r="A118" s="98">
        <v>44023</v>
      </c>
      <c r="B118" s="20">
        <f>Data_Provincias!AJ144</f>
        <v>0</v>
      </c>
      <c r="C118" s="100">
        <f>Data_Provincias!GS144</f>
        <v>0</v>
      </c>
      <c r="E118" s="100">
        <f>Data_Provincias!GT144</f>
        <v>0</v>
      </c>
      <c r="G118" s="100">
        <f>Data_Provincias!GU144</f>
        <v>0</v>
      </c>
      <c r="I118" s="100">
        <f>Data_Provincias!GV144</f>
        <v>0</v>
      </c>
      <c r="K118" s="100">
        <f>Data_Provincias!GW144</f>
        <v>0</v>
      </c>
      <c r="M118" s="100">
        <f>Data_Provincias!GX144</f>
        <v>0</v>
      </c>
      <c r="O118" s="100">
        <f>Data_Provincias!GY144</f>
        <v>0</v>
      </c>
      <c r="Q118" s="100">
        <f>Data_Provincias!GZ144</f>
        <v>0</v>
      </c>
      <c r="S118" s="100">
        <f>Data_Provincias!HA144</f>
        <v>0</v>
      </c>
      <c r="U118" s="100">
        <f>Data_Provincias!HB144</f>
        <v>0</v>
      </c>
      <c r="W118" s="100">
        <f>Data_Provincias!HC144</f>
        <v>0</v>
      </c>
      <c r="Y118" s="100">
        <f>Data_Provincias!HD144</f>
        <v>0</v>
      </c>
      <c r="AA118" s="100">
        <f>Data_Provincias!HE144</f>
        <v>0</v>
      </c>
      <c r="AC118" s="100">
        <f>Data_Provincias!HF144</f>
        <v>0</v>
      </c>
      <c r="AE118" s="100">
        <f>Data_Provincias!HG144</f>
        <v>0</v>
      </c>
      <c r="AG118" s="100">
        <f>Data_Provincias!HH144</f>
        <v>0</v>
      </c>
      <c r="AI118" s="100">
        <f>Data_Provincias!HI144</f>
        <v>0</v>
      </c>
      <c r="AK118" s="100">
        <f>Data_Provincias!HJ144</f>
        <v>0</v>
      </c>
      <c r="AM118" s="100">
        <f>Data_Provincias!HK144</f>
        <v>0</v>
      </c>
      <c r="AO118" s="100">
        <f>Data_Provincias!HL144</f>
        <v>0</v>
      </c>
      <c r="AQ118" s="100">
        <f>Data_Provincias!HM144</f>
        <v>0</v>
      </c>
      <c r="AS118" s="100">
        <f>Data_Provincias!HN144</f>
        <v>0</v>
      </c>
      <c r="AU118" s="100">
        <f>Data_Provincias!HO144</f>
        <v>0</v>
      </c>
      <c r="AW118" s="100">
        <f>Data_Provincias!HP144</f>
        <v>0</v>
      </c>
      <c r="AY118" s="100">
        <f>Data_Provincias!HQ144</f>
        <v>0</v>
      </c>
      <c r="BA118" s="100">
        <f>Data_Provincias!HR144</f>
        <v>0</v>
      </c>
      <c r="BC118" s="100">
        <f>Data_Provincias!HS144</f>
        <v>0</v>
      </c>
      <c r="BE118" s="100">
        <f>Data_Provincias!HT144</f>
        <v>0</v>
      </c>
      <c r="BG118" s="100">
        <f>Data_Provincias!HU144</f>
        <v>0</v>
      </c>
      <c r="BI118" s="100">
        <f>Data_Provincias!HV144</f>
        <v>0</v>
      </c>
      <c r="BK118" s="100">
        <f>Data_Provincias!HW144</f>
        <v>0</v>
      </c>
      <c r="BM118" s="100">
        <f>Data_Provincias!HX144</f>
        <v>0</v>
      </c>
      <c r="BO118" s="101">
        <f>Data_Provincias!HY144</f>
        <v>0</v>
      </c>
    </row>
    <row r="119" spans="1:67" x14ac:dyDescent="0.25">
      <c r="A119" s="98">
        <v>44024</v>
      </c>
      <c r="B119" s="20">
        <f>Data_Provincias!AJ145</f>
        <v>0</v>
      </c>
      <c r="C119" s="100">
        <f>Data_Provincias!GS145</f>
        <v>0</v>
      </c>
      <c r="E119" s="100">
        <f>Data_Provincias!GT145</f>
        <v>0</v>
      </c>
      <c r="G119" s="100">
        <f>Data_Provincias!GU145</f>
        <v>0</v>
      </c>
      <c r="I119" s="100">
        <f>Data_Provincias!GV145</f>
        <v>0</v>
      </c>
      <c r="K119" s="100">
        <f>Data_Provincias!GW145</f>
        <v>0</v>
      </c>
      <c r="M119" s="100">
        <f>Data_Provincias!GX145</f>
        <v>0</v>
      </c>
      <c r="O119" s="100">
        <f>Data_Provincias!GY145</f>
        <v>0</v>
      </c>
      <c r="Q119" s="100">
        <f>Data_Provincias!GZ145</f>
        <v>0</v>
      </c>
      <c r="S119" s="100">
        <f>Data_Provincias!HA145</f>
        <v>0</v>
      </c>
      <c r="U119" s="100">
        <f>Data_Provincias!HB145</f>
        <v>0</v>
      </c>
      <c r="W119" s="100">
        <f>Data_Provincias!HC145</f>
        <v>0</v>
      </c>
      <c r="Y119" s="100">
        <f>Data_Provincias!HD145</f>
        <v>0</v>
      </c>
      <c r="AA119" s="100">
        <f>Data_Provincias!HE145</f>
        <v>0</v>
      </c>
      <c r="AC119" s="100">
        <f>Data_Provincias!HF145</f>
        <v>0</v>
      </c>
      <c r="AE119" s="100">
        <f>Data_Provincias!HG145</f>
        <v>0</v>
      </c>
      <c r="AG119" s="100">
        <f>Data_Provincias!HH145</f>
        <v>0</v>
      </c>
      <c r="AI119" s="100">
        <f>Data_Provincias!HI145</f>
        <v>0</v>
      </c>
      <c r="AK119" s="100">
        <f>Data_Provincias!HJ145</f>
        <v>0</v>
      </c>
      <c r="AM119" s="100">
        <f>Data_Provincias!HK145</f>
        <v>0</v>
      </c>
      <c r="AO119" s="100">
        <f>Data_Provincias!HL145</f>
        <v>0</v>
      </c>
      <c r="AQ119" s="100">
        <f>Data_Provincias!HM145</f>
        <v>0</v>
      </c>
      <c r="AS119" s="100">
        <f>Data_Provincias!HN145</f>
        <v>0</v>
      </c>
      <c r="AU119" s="100">
        <f>Data_Provincias!HO145</f>
        <v>0</v>
      </c>
      <c r="AW119" s="100">
        <f>Data_Provincias!HP145</f>
        <v>0</v>
      </c>
      <c r="AY119" s="100">
        <f>Data_Provincias!HQ145</f>
        <v>0</v>
      </c>
      <c r="BA119" s="100">
        <f>Data_Provincias!HR145</f>
        <v>0</v>
      </c>
      <c r="BC119" s="100">
        <f>Data_Provincias!HS145</f>
        <v>0</v>
      </c>
      <c r="BE119" s="100">
        <f>Data_Provincias!HT145</f>
        <v>0</v>
      </c>
      <c r="BG119" s="100">
        <f>Data_Provincias!HU145</f>
        <v>0</v>
      </c>
      <c r="BI119" s="100">
        <f>Data_Provincias!HV145</f>
        <v>0</v>
      </c>
      <c r="BK119" s="100">
        <f>Data_Provincias!HW145</f>
        <v>0</v>
      </c>
      <c r="BM119" s="100">
        <f>Data_Provincias!HX145</f>
        <v>0</v>
      </c>
      <c r="BO119" s="101">
        <f>Data_Provincias!HY145</f>
        <v>0</v>
      </c>
    </row>
    <row r="120" spans="1:67" x14ac:dyDescent="0.25">
      <c r="A120" s="98">
        <v>44025</v>
      </c>
      <c r="B120" s="20">
        <f>Data_Provincias!AJ146</f>
        <v>0</v>
      </c>
      <c r="C120" s="100">
        <f>Data_Provincias!GS146</f>
        <v>0</v>
      </c>
      <c r="E120" s="100">
        <f>Data_Provincias!GT146</f>
        <v>0</v>
      </c>
      <c r="G120" s="100">
        <f>Data_Provincias!GU146</f>
        <v>0</v>
      </c>
      <c r="I120" s="100">
        <f>Data_Provincias!GV146</f>
        <v>0</v>
      </c>
      <c r="K120" s="100">
        <f>Data_Provincias!GW146</f>
        <v>0</v>
      </c>
      <c r="M120" s="100">
        <f>Data_Provincias!GX146</f>
        <v>0</v>
      </c>
      <c r="O120" s="100">
        <f>Data_Provincias!GY146</f>
        <v>0</v>
      </c>
      <c r="Q120" s="100">
        <f>Data_Provincias!GZ146</f>
        <v>0</v>
      </c>
      <c r="S120" s="100">
        <f>Data_Provincias!HA146</f>
        <v>0</v>
      </c>
      <c r="U120" s="100">
        <f>Data_Provincias!HB146</f>
        <v>0</v>
      </c>
      <c r="W120" s="100">
        <f>Data_Provincias!HC146</f>
        <v>0</v>
      </c>
      <c r="Y120" s="100">
        <f>Data_Provincias!HD146</f>
        <v>0</v>
      </c>
      <c r="AA120" s="100">
        <f>Data_Provincias!HE146</f>
        <v>0</v>
      </c>
      <c r="AC120" s="100">
        <f>Data_Provincias!HF146</f>
        <v>0</v>
      </c>
      <c r="AE120" s="100">
        <f>Data_Provincias!HG146</f>
        <v>0</v>
      </c>
      <c r="AG120" s="100">
        <f>Data_Provincias!HH146</f>
        <v>0</v>
      </c>
      <c r="AI120" s="100">
        <f>Data_Provincias!HI146</f>
        <v>0</v>
      </c>
      <c r="AK120" s="100">
        <f>Data_Provincias!HJ146</f>
        <v>0</v>
      </c>
      <c r="AM120" s="100">
        <f>Data_Provincias!HK146</f>
        <v>0</v>
      </c>
      <c r="AO120" s="100">
        <f>Data_Provincias!HL146</f>
        <v>0</v>
      </c>
      <c r="AQ120" s="100">
        <f>Data_Provincias!HM146</f>
        <v>0</v>
      </c>
      <c r="AS120" s="100">
        <f>Data_Provincias!HN146</f>
        <v>0</v>
      </c>
      <c r="AU120" s="100">
        <f>Data_Provincias!HO146</f>
        <v>0</v>
      </c>
      <c r="AW120" s="100">
        <f>Data_Provincias!HP146</f>
        <v>0</v>
      </c>
      <c r="AY120" s="100">
        <f>Data_Provincias!HQ146</f>
        <v>0</v>
      </c>
      <c r="BA120" s="100">
        <f>Data_Provincias!HR146</f>
        <v>0</v>
      </c>
      <c r="BC120" s="100">
        <f>Data_Provincias!HS146</f>
        <v>0</v>
      </c>
      <c r="BE120" s="100">
        <f>Data_Provincias!HT146</f>
        <v>0</v>
      </c>
      <c r="BG120" s="100">
        <f>Data_Provincias!HU146</f>
        <v>0</v>
      </c>
      <c r="BI120" s="100">
        <f>Data_Provincias!HV146</f>
        <v>0</v>
      </c>
      <c r="BK120" s="100">
        <f>Data_Provincias!HW146</f>
        <v>0</v>
      </c>
      <c r="BM120" s="100">
        <f>Data_Provincias!HX146</f>
        <v>0</v>
      </c>
      <c r="BO120" s="101">
        <f>Data_Provincias!HY146</f>
        <v>0</v>
      </c>
    </row>
    <row r="121" spans="1:67" x14ac:dyDescent="0.25">
      <c r="A121" s="98">
        <v>44026</v>
      </c>
      <c r="B121" s="20">
        <f>Data_Provincias!AJ147</f>
        <v>0</v>
      </c>
      <c r="C121" s="100">
        <f>Data_Provincias!GS147</f>
        <v>0</v>
      </c>
      <c r="E121" s="100">
        <f>Data_Provincias!GT147</f>
        <v>0</v>
      </c>
      <c r="G121" s="100">
        <f>Data_Provincias!GU147</f>
        <v>0</v>
      </c>
      <c r="I121" s="100">
        <f>Data_Provincias!GV147</f>
        <v>0</v>
      </c>
      <c r="K121" s="100">
        <f>Data_Provincias!GW147</f>
        <v>0</v>
      </c>
      <c r="M121" s="100">
        <f>Data_Provincias!GX147</f>
        <v>0</v>
      </c>
      <c r="O121" s="100">
        <f>Data_Provincias!GY147</f>
        <v>0</v>
      </c>
      <c r="Q121" s="100">
        <f>Data_Provincias!GZ147</f>
        <v>0</v>
      </c>
      <c r="S121" s="100">
        <f>Data_Provincias!HA147</f>
        <v>0</v>
      </c>
      <c r="U121" s="100">
        <f>Data_Provincias!HB147</f>
        <v>0</v>
      </c>
      <c r="W121" s="100">
        <f>Data_Provincias!HC147</f>
        <v>0</v>
      </c>
      <c r="Y121" s="100">
        <f>Data_Provincias!HD147</f>
        <v>0</v>
      </c>
      <c r="AA121" s="100">
        <f>Data_Provincias!HE147</f>
        <v>0</v>
      </c>
      <c r="AC121" s="100">
        <f>Data_Provincias!HF147</f>
        <v>0</v>
      </c>
      <c r="AE121" s="100">
        <f>Data_Provincias!HG147</f>
        <v>0</v>
      </c>
      <c r="AG121" s="100">
        <f>Data_Provincias!HH147</f>
        <v>0</v>
      </c>
      <c r="AI121" s="100">
        <f>Data_Provincias!HI147</f>
        <v>0</v>
      </c>
      <c r="AK121" s="100">
        <f>Data_Provincias!HJ147</f>
        <v>0</v>
      </c>
      <c r="AM121" s="100">
        <f>Data_Provincias!HK147</f>
        <v>0</v>
      </c>
      <c r="AO121" s="100">
        <f>Data_Provincias!HL147</f>
        <v>0</v>
      </c>
      <c r="AQ121" s="100">
        <f>Data_Provincias!HM147</f>
        <v>0</v>
      </c>
      <c r="AS121" s="100">
        <f>Data_Provincias!HN147</f>
        <v>0</v>
      </c>
      <c r="AU121" s="100">
        <f>Data_Provincias!HO147</f>
        <v>0</v>
      </c>
      <c r="AW121" s="100">
        <f>Data_Provincias!HP147</f>
        <v>0</v>
      </c>
      <c r="AY121" s="100">
        <f>Data_Provincias!HQ147</f>
        <v>0</v>
      </c>
      <c r="BA121" s="100">
        <f>Data_Provincias!HR147</f>
        <v>0</v>
      </c>
      <c r="BC121" s="100">
        <f>Data_Provincias!HS147</f>
        <v>0</v>
      </c>
      <c r="BE121" s="100">
        <f>Data_Provincias!HT147</f>
        <v>0</v>
      </c>
      <c r="BG121" s="100">
        <f>Data_Provincias!HU147</f>
        <v>0</v>
      </c>
      <c r="BI121" s="100">
        <f>Data_Provincias!HV147</f>
        <v>0</v>
      </c>
      <c r="BK121" s="100">
        <f>Data_Provincias!HW147</f>
        <v>0</v>
      </c>
      <c r="BM121" s="100">
        <f>Data_Provincias!HX147</f>
        <v>0</v>
      </c>
      <c r="BO121" s="101">
        <f>Data_Provincias!HY147</f>
        <v>0</v>
      </c>
    </row>
    <row r="122" spans="1:67" x14ac:dyDescent="0.25">
      <c r="A122" s="98">
        <v>44027</v>
      </c>
      <c r="B122" s="20">
        <f>Data_Provincias!AJ148</f>
        <v>0</v>
      </c>
      <c r="C122" s="100">
        <f>Data_Provincias!GS148</f>
        <v>0</v>
      </c>
      <c r="E122" s="100">
        <f>Data_Provincias!GT148</f>
        <v>0</v>
      </c>
      <c r="G122" s="100">
        <f>Data_Provincias!GU148</f>
        <v>0</v>
      </c>
      <c r="I122" s="100">
        <f>Data_Provincias!GV148</f>
        <v>0</v>
      </c>
      <c r="K122" s="100">
        <f>Data_Provincias!GW148</f>
        <v>0</v>
      </c>
      <c r="M122" s="100">
        <f>Data_Provincias!GX148</f>
        <v>0</v>
      </c>
      <c r="O122" s="100">
        <f>Data_Provincias!GY148</f>
        <v>0</v>
      </c>
      <c r="Q122" s="100">
        <f>Data_Provincias!GZ148</f>
        <v>0</v>
      </c>
      <c r="S122" s="100">
        <f>Data_Provincias!HA148</f>
        <v>0</v>
      </c>
      <c r="U122" s="100">
        <f>Data_Provincias!HB148</f>
        <v>0</v>
      </c>
      <c r="W122" s="100">
        <f>Data_Provincias!HC148</f>
        <v>0</v>
      </c>
      <c r="Y122" s="100">
        <f>Data_Provincias!HD148</f>
        <v>0</v>
      </c>
      <c r="AA122" s="100">
        <f>Data_Provincias!HE148</f>
        <v>0</v>
      </c>
      <c r="AC122" s="100">
        <f>Data_Provincias!HF148</f>
        <v>0</v>
      </c>
      <c r="AE122" s="100">
        <f>Data_Provincias!HG148</f>
        <v>0</v>
      </c>
      <c r="AG122" s="100">
        <f>Data_Provincias!HH148</f>
        <v>0</v>
      </c>
      <c r="AI122" s="100">
        <f>Data_Provincias!HI148</f>
        <v>0</v>
      </c>
      <c r="AK122" s="100">
        <f>Data_Provincias!HJ148</f>
        <v>0</v>
      </c>
      <c r="AM122" s="100">
        <f>Data_Provincias!HK148</f>
        <v>0</v>
      </c>
      <c r="AO122" s="100">
        <f>Data_Provincias!HL148</f>
        <v>0</v>
      </c>
      <c r="AQ122" s="100">
        <f>Data_Provincias!HM148</f>
        <v>0</v>
      </c>
      <c r="AS122" s="100">
        <f>Data_Provincias!HN148</f>
        <v>0</v>
      </c>
      <c r="AU122" s="100">
        <f>Data_Provincias!HO148</f>
        <v>0</v>
      </c>
      <c r="AW122" s="100">
        <f>Data_Provincias!HP148</f>
        <v>0</v>
      </c>
      <c r="AY122" s="100">
        <f>Data_Provincias!HQ148</f>
        <v>0</v>
      </c>
      <c r="BA122" s="100">
        <f>Data_Provincias!HR148</f>
        <v>0</v>
      </c>
      <c r="BC122" s="100">
        <f>Data_Provincias!HS148</f>
        <v>0</v>
      </c>
      <c r="BE122" s="100">
        <f>Data_Provincias!HT148</f>
        <v>0</v>
      </c>
      <c r="BG122" s="100">
        <f>Data_Provincias!HU148</f>
        <v>0</v>
      </c>
      <c r="BI122" s="100">
        <f>Data_Provincias!HV148</f>
        <v>0</v>
      </c>
      <c r="BK122" s="100">
        <f>Data_Provincias!HW148</f>
        <v>0</v>
      </c>
      <c r="BM122" s="100">
        <f>Data_Provincias!HX148</f>
        <v>0</v>
      </c>
      <c r="BO122" s="101">
        <f>Data_Provincias!HY148</f>
        <v>0</v>
      </c>
    </row>
    <row r="123" spans="1:67" x14ac:dyDescent="0.25">
      <c r="A123" s="98">
        <v>44028</v>
      </c>
      <c r="B123" s="20">
        <f>Data_Provincias!AJ149</f>
        <v>0</v>
      </c>
      <c r="C123" s="100">
        <f>Data_Provincias!GS149</f>
        <v>0</v>
      </c>
      <c r="E123" s="100">
        <f>Data_Provincias!GT149</f>
        <v>0</v>
      </c>
      <c r="G123" s="100">
        <f>Data_Provincias!GU149</f>
        <v>0</v>
      </c>
      <c r="I123" s="100">
        <f>Data_Provincias!GV149</f>
        <v>0</v>
      </c>
      <c r="K123" s="100">
        <f>Data_Provincias!GW149</f>
        <v>0</v>
      </c>
      <c r="M123" s="100">
        <f>Data_Provincias!GX149</f>
        <v>0</v>
      </c>
      <c r="O123" s="100">
        <f>Data_Provincias!GY149</f>
        <v>0</v>
      </c>
      <c r="Q123" s="100">
        <f>Data_Provincias!GZ149</f>
        <v>0</v>
      </c>
      <c r="S123" s="100">
        <f>Data_Provincias!HA149</f>
        <v>0</v>
      </c>
      <c r="U123" s="100">
        <f>Data_Provincias!HB149</f>
        <v>0</v>
      </c>
      <c r="W123" s="100">
        <f>Data_Provincias!HC149</f>
        <v>0</v>
      </c>
      <c r="Y123" s="100">
        <f>Data_Provincias!HD149</f>
        <v>0</v>
      </c>
      <c r="AA123" s="100">
        <f>Data_Provincias!HE149</f>
        <v>0</v>
      </c>
      <c r="AC123" s="100">
        <f>Data_Provincias!HF149</f>
        <v>0</v>
      </c>
      <c r="AE123" s="100">
        <f>Data_Provincias!HG149</f>
        <v>0</v>
      </c>
      <c r="AG123" s="100">
        <f>Data_Provincias!HH149</f>
        <v>0</v>
      </c>
      <c r="AI123" s="100">
        <f>Data_Provincias!HI149</f>
        <v>0</v>
      </c>
      <c r="AK123" s="100">
        <f>Data_Provincias!HJ149</f>
        <v>0</v>
      </c>
      <c r="AM123" s="100">
        <f>Data_Provincias!HK149</f>
        <v>0</v>
      </c>
      <c r="AO123" s="100">
        <f>Data_Provincias!HL149</f>
        <v>0</v>
      </c>
      <c r="AQ123" s="100">
        <f>Data_Provincias!HM149</f>
        <v>0</v>
      </c>
      <c r="AS123" s="100">
        <f>Data_Provincias!HN149</f>
        <v>0</v>
      </c>
      <c r="AU123" s="100">
        <f>Data_Provincias!HO149</f>
        <v>0</v>
      </c>
      <c r="AW123" s="100">
        <f>Data_Provincias!HP149</f>
        <v>0</v>
      </c>
      <c r="AY123" s="100">
        <f>Data_Provincias!HQ149</f>
        <v>0</v>
      </c>
      <c r="BA123" s="100">
        <f>Data_Provincias!HR149</f>
        <v>0</v>
      </c>
      <c r="BC123" s="100">
        <f>Data_Provincias!HS149</f>
        <v>0</v>
      </c>
      <c r="BE123" s="100">
        <f>Data_Provincias!HT149</f>
        <v>0</v>
      </c>
      <c r="BG123" s="100">
        <f>Data_Provincias!HU149</f>
        <v>0</v>
      </c>
      <c r="BI123" s="100">
        <f>Data_Provincias!HV149</f>
        <v>0</v>
      </c>
      <c r="BK123" s="100">
        <f>Data_Provincias!HW149</f>
        <v>0</v>
      </c>
      <c r="BM123" s="100">
        <f>Data_Provincias!HX149</f>
        <v>0</v>
      </c>
      <c r="BO123" s="101">
        <f>Data_Provincias!HY149</f>
        <v>0</v>
      </c>
    </row>
    <row r="124" spans="1:67" x14ac:dyDescent="0.25">
      <c r="A124" s="98">
        <v>44029</v>
      </c>
      <c r="B124" s="20">
        <f>Data_Provincias!AJ150</f>
        <v>0</v>
      </c>
      <c r="C124" s="100">
        <f>Data_Provincias!GS150</f>
        <v>0</v>
      </c>
      <c r="E124" s="100">
        <f>Data_Provincias!GT150</f>
        <v>0</v>
      </c>
      <c r="G124" s="100">
        <f>Data_Provincias!GU150</f>
        <v>0</v>
      </c>
      <c r="I124" s="100">
        <f>Data_Provincias!GV150</f>
        <v>0</v>
      </c>
      <c r="K124" s="100">
        <f>Data_Provincias!GW150</f>
        <v>0</v>
      </c>
      <c r="M124" s="100">
        <f>Data_Provincias!GX150</f>
        <v>0</v>
      </c>
      <c r="O124" s="100">
        <f>Data_Provincias!GY150</f>
        <v>0</v>
      </c>
      <c r="Q124" s="100">
        <f>Data_Provincias!GZ150</f>
        <v>0</v>
      </c>
      <c r="S124" s="100">
        <f>Data_Provincias!HA150</f>
        <v>0</v>
      </c>
      <c r="U124" s="100">
        <f>Data_Provincias!HB150</f>
        <v>0</v>
      </c>
      <c r="W124" s="100">
        <f>Data_Provincias!HC150</f>
        <v>0</v>
      </c>
      <c r="Y124" s="100">
        <f>Data_Provincias!HD150</f>
        <v>0</v>
      </c>
      <c r="AA124" s="100">
        <f>Data_Provincias!HE150</f>
        <v>0</v>
      </c>
      <c r="AC124" s="100">
        <f>Data_Provincias!HF150</f>
        <v>0</v>
      </c>
      <c r="AE124" s="100">
        <f>Data_Provincias!HG150</f>
        <v>0</v>
      </c>
      <c r="AG124" s="100">
        <f>Data_Provincias!HH150</f>
        <v>0</v>
      </c>
      <c r="AI124" s="100">
        <f>Data_Provincias!HI150</f>
        <v>0</v>
      </c>
      <c r="AK124" s="100">
        <f>Data_Provincias!HJ150</f>
        <v>0</v>
      </c>
      <c r="AM124" s="100">
        <f>Data_Provincias!HK150</f>
        <v>0</v>
      </c>
      <c r="AO124" s="100">
        <f>Data_Provincias!HL150</f>
        <v>0</v>
      </c>
      <c r="AQ124" s="100">
        <f>Data_Provincias!HM150</f>
        <v>0</v>
      </c>
      <c r="AS124" s="100">
        <f>Data_Provincias!HN150</f>
        <v>0</v>
      </c>
      <c r="AU124" s="100">
        <f>Data_Provincias!HO150</f>
        <v>0</v>
      </c>
      <c r="AW124" s="100">
        <f>Data_Provincias!HP150</f>
        <v>0</v>
      </c>
      <c r="AY124" s="100">
        <f>Data_Provincias!HQ150</f>
        <v>0</v>
      </c>
      <c r="BA124" s="100">
        <f>Data_Provincias!HR150</f>
        <v>0</v>
      </c>
      <c r="BC124" s="100">
        <f>Data_Provincias!HS150</f>
        <v>0</v>
      </c>
      <c r="BE124" s="100">
        <f>Data_Provincias!HT150</f>
        <v>0</v>
      </c>
      <c r="BG124" s="100">
        <f>Data_Provincias!HU150</f>
        <v>0</v>
      </c>
      <c r="BI124" s="100">
        <f>Data_Provincias!HV150</f>
        <v>0</v>
      </c>
      <c r="BK124" s="100">
        <f>Data_Provincias!HW150</f>
        <v>0</v>
      </c>
      <c r="BM124" s="100">
        <f>Data_Provincias!HX150</f>
        <v>0</v>
      </c>
      <c r="BO124" s="101">
        <f>Data_Provincias!HY150</f>
        <v>0</v>
      </c>
    </row>
    <row r="125" spans="1:67" x14ac:dyDescent="0.25">
      <c r="A125" s="98">
        <v>44030</v>
      </c>
      <c r="B125" s="20">
        <f>Data_Provincias!AJ151</f>
        <v>0</v>
      </c>
      <c r="C125" s="100">
        <f>Data_Provincias!GS151</f>
        <v>0</v>
      </c>
      <c r="E125" s="100">
        <f>Data_Provincias!GT151</f>
        <v>0</v>
      </c>
      <c r="G125" s="100">
        <f>Data_Provincias!GU151</f>
        <v>0</v>
      </c>
      <c r="I125" s="100">
        <f>Data_Provincias!GV151</f>
        <v>0</v>
      </c>
      <c r="K125" s="100">
        <f>Data_Provincias!GW151</f>
        <v>0</v>
      </c>
      <c r="M125" s="100">
        <f>Data_Provincias!GX151</f>
        <v>0</v>
      </c>
      <c r="O125" s="100">
        <f>Data_Provincias!GY151</f>
        <v>0</v>
      </c>
      <c r="Q125" s="100">
        <f>Data_Provincias!GZ151</f>
        <v>0</v>
      </c>
      <c r="S125" s="100">
        <f>Data_Provincias!HA151</f>
        <v>0</v>
      </c>
      <c r="U125" s="100">
        <f>Data_Provincias!HB151</f>
        <v>0</v>
      </c>
      <c r="W125" s="100">
        <f>Data_Provincias!HC151</f>
        <v>0</v>
      </c>
      <c r="Y125" s="100">
        <f>Data_Provincias!HD151</f>
        <v>0</v>
      </c>
      <c r="AA125" s="100">
        <f>Data_Provincias!HE151</f>
        <v>0</v>
      </c>
      <c r="AC125" s="100">
        <f>Data_Provincias!HF151</f>
        <v>0</v>
      </c>
      <c r="AE125" s="100">
        <f>Data_Provincias!HG151</f>
        <v>0</v>
      </c>
      <c r="AG125" s="100">
        <f>Data_Provincias!HH151</f>
        <v>0</v>
      </c>
      <c r="AI125" s="100">
        <f>Data_Provincias!HI151</f>
        <v>0</v>
      </c>
      <c r="AK125" s="100">
        <f>Data_Provincias!HJ151</f>
        <v>0</v>
      </c>
      <c r="AM125" s="100">
        <f>Data_Provincias!HK151</f>
        <v>0</v>
      </c>
      <c r="AO125" s="100">
        <f>Data_Provincias!HL151</f>
        <v>0</v>
      </c>
      <c r="AQ125" s="100">
        <f>Data_Provincias!HM151</f>
        <v>0</v>
      </c>
      <c r="AS125" s="100">
        <f>Data_Provincias!HN151</f>
        <v>0</v>
      </c>
      <c r="AU125" s="100">
        <f>Data_Provincias!HO151</f>
        <v>0</v>
      </c>
      <c r="AW125" s="100">
        <f>Data_Provincias!HP151</f>
        <v>0</v>
      </c>
      <c r="AY125" s="100">
        <f>Data_Provincias!HQ151</f>
        <v>0</v>
      </c>
      <c r="BA125" s="100">
        <f>Data_Provincias!HR151</f>
        <v>0</v>
      </c>
      <c r="BC125" s="100">
        <f>Data_Provincias!HS151</f>
        <v>0</v>
      </c>
      <c r="BE125" s="100">
        <f>Data_Provincias!HT151</f>
        <v>0</v>
      </c>
      <c r="BG125" s="100">
        <f>Data_Provincias!HU151</f>
        <v>0</v>
      </c>
      <c r="BI125" s="100">
        <f>Data_Provincias!HV151</f>
        <v>0</v>
      </c>
      <c r="BK125" s="100">
        <f>Data_Provincias!HW151</f>
        <v>0</v>
      </c>
      <c r="BM125" s="100">
        <f>Data_Provincias!HX151</f>
        <v>0</v>
      </c>
      <c r="BO125" s="101">
        <f>Data_Provincias!HY151</f>
        <v>0</v>
      </c>
    </row>
    <row r="126" spans="1:67" x14ac:dyDescent="0.25">
      <c r="A126" s="98">
        <v>44031</v>
      </c>
      <c r="B126" s="20">
        <f>Data_Provincias!AJ152</f>
        <v>0</v>
      </c>
      <c r="C126" s="100">
        <f>Data_Provincias!GS152</f>
        <v>0</v>
      </c>
      <c r="E126" s="100">
        <f>Data_Provincias!GT152</f>
        <v>0</v>
      </c>
      <c r="G126" s="100">
        <f>Data_Provincias!GU152</f>
        <v>0</v>
      </c>
      <c r="I126" s="100">
        <f>Data_Provincias!GV152</f>
        <v>0</v>
      </c>
      <c r="K126" s="100">
        <f>Data_Provincias!GW152</f>
        <v>0</v>
      </c>
      <c r="M126" s="100">
        <f>Data_Provincias!GX152</f>
        <v>0</v>
      </c>
      <c r="O126" s="100">
        <f>Data_Provincias!GY152</f>
        <v>0</v>
      </c>
      <c r="Q126" s="100">
        <f>Data_Provincias!GZ152</f>
        <v>0</v>
      </c>
      <c r="S126" s="100">
        <f>Data_Provincias!HA152</f>
        <v>0</v>
      </c>
      <c r="U126" s="100">
        <f>Data_Provincias!HB152</f>
        <v>0</v>
      </c>
      <c r="W126" s="100">
        <f>Data_Provincias!HC152</f>
        <v>0</v>
      </c>
      <c r="Y126" s="100">
        <f>Data_Provincias!HD152</f>
        <v>0</v>
      </c>
      <c r="AA126" s="100">
        <f>Data_Provincias!HE152</f>
        <v>0</v>
      </c>
      <c r="AC126" s="100">
        <f>Data_Provincias!HF152</f>
        <v>0</v>
      </c>
      <c r="AE126" s="100">
        <f>Data_Provincias!HG152</f>
        <v>0</v>
      </c>
      <c r="AG126" s="100">
        <f>Data_Provincias!HH152</f>
        <v>0</v>
      </c>
      <c r="AI126" s="100">
        <f>Data_Provincias!HI152</f>
        <v>0</v>
      </c>
      <c r="AK126" s="100">
        <f>Data_Provincias!HJ152</f>
        <v>0</v>
      </c>
      <c r="AM126" s="100">
        <f>Data_Provincias!HK152</f>
        <v>0</v>
      </c>
      <c r="AO126" s="100">
        <f>Data_Provincias!HL152</f>
        <v>0</v>
      </c>
      <c r="AQ126" s="100">
        <f>Data_Provincias!HM152</f>
        <v>0</v>
      </c>
      <c r="AS126" s="100">
        <f>Data_Provincias!HN152</f>
        <v>0</v>
      </c>
      <c r="AU126" s="100">
        <f>Data_Provincias!HO152</f>
        <v>0</v>
      </c>
      <c r="AW126" s="100">
        <f>Data_Provincias!HP152</f>
        <v>0</v>
      </c>
      <c r="AY126" s="100">
        <f>Data_Provincias!HQ152</f>
        <v>0</v>
      </c>
      <c r="BA126" s="100">
        <f>Data_Provincias!HR152</f>
        <v>0</v>
      </c>
      <c r="BC126" s="100">
        <f>Data_Provincias!HS152</f>
        <v>0</v>
      </c>
      <c r="BE126" s="100">
        <f>Data_Provincias!HT152</f>
        <v>0</v>
      </c>
      <c r="BG126" s="100">
        <f>Data_Provincias!HU152</f>
        <v>0</v>
      </c>
      <c r="BI126" s="100">
        <f>Data_Provincias!HV152</f>
        <v>0</v>
      </c>
      <c r="BK126" s="100">
        <f>Data_Provincias!HW152</f>
        <v>0</v>
      </c>
      <c r="BM126" s="100">
        <f>Data_Provincias!HX152</f>
        <v>0</v>
      </c>
      <c r="BO126" s="101">
        <f>Data_Provincias!HY152</f>
        <v>0</v>
      </c>
    </row>
    <row r="127" spans="1:67" x14ac:dyDescent="0.25">
      <c r="A127" s="98">
        <v>44032</v>
      </c>
      <c r="B127" s="20">
        <f>Data_Provincias!AJ153</f>
        <v>0</v>
      </c>
      <c r="C127" s="100">
        <f>Data_Provincias!GS153</f>
        <v>0</v>
      </c>
      <c r="E127" s="100">
        <f>Data_Provincias!GT153</f>
        <v>0</v>
      </c>
      <c r="G127" s="100">
        <f>Data_Provincias!GU153</f>
        <v>0</v>
      </c>
      <c r="I127" s="100">
        <f>Data_Provincias!GV153</f>
        <v>0</v>
      </c>
      <c r="K127" s="100">
        <f>Data_Provincias!GW153</f>
        <v>0</v>
      </c>
      <c r="M127" s="100">
        <f>Data_Provincias!GX153</f>
        <v>0</v>
      </c>
      <c r="O127" s="100">
        <f>Data_Provincias!GY153</f>
        <v>0</v>
      </c>
      <c r="Q127" s="100">
        <f>Data_Provincias!GZ153</f>
        <v>0</v>
      </c>
      <c r="S127" s="100">
        <f>Data_Provincias!HA153</f>
        <v>0</v>
      </c>
      <c r="U127" s="100">
        <f>Data_Provincias!HB153</f>
        <v>0</v>
      </c>
      <c r="W127" s="100">
        <f>Data_Provincias!HC153</f>
        <v>0</v>
      </c>
      <c r="Y127" s="100">
        <f>Data_Provincias!HD153</f>
        <v>0</v>
      </c>
      <c r="AA127" s="100">
        <f>Data_Provincias!HE153</f>
        <v>0</v>
      </c>
      <c r="AC127" s="100">
        <f>Data_Provincias!HF153</f>
        <v>0</v>
      </c>
      <c r="AE127" s="100">
        <f>Data_Provincias!HG153</f>
        <v>0</v>
      </c>
      <c r="AG127" s="100">
        <f>Data_Provincias!HH153</f>
        <v>0</v>
      </c>
      <c r="AI127" s="100">
        <f>Data_Provincias!HI153</f>
        <v>0</v>
      </c>
      <c r="AK127" s="100">
        <f>Data_Provincias!HJ153</f>
        <v>0</v>
      </c>
      <c r="AM127" s="100">
        <f>Data_Provincias!HK153</f>
        <v>0</v>
      </c>
      <c r="AO127" s="100">
        <f>Data_Provincias!HL153</f>
        <v>0</v>
      </c>
      <c r="AQ127" s="100">
        <f>Data_Provincias!HM153</f>
        <v>0</v>
      </c>
      <c r="AS127" s="100">
        <f>Data_Provincias!HN153</f>
        <v>0</v>
      </c>
      <c r="AU127" s="100">
        <f>Data_Provincias!HO153</f>
        <v>0</v>
      </c>
      <c r="AW127" s="100">
        <f>Data_Provincias!HP153</f>
        <v>0</v>
      </c>
      <c r="AY127" s="100">
        <f>Data_Provincias!HQ153</f>
        <v>0</v>
      </c>
      <c r="BA127" s="100">
        <f>Data_Provincias!HR153</f>
        <v>0</v>
      </c>
      <c r="BC127" s="100">
        <f>Data_Provincias!HS153</f>
        <v>0</v>
      </c>
      <c r="BE127" s="100">
        <f>Data_Provincias!HT153</f>
        <v>0</v>
      </c>
      <c r="BG127" s="100">
        <f>Data_Provincias!HU153</f>
        <v>0</v>
      </c>
      <c r="BI127" s="100">
        <f>Data_Provincias!HV153</f>
        <v>0</v>
      </c>
      <c r="BK127" s="100">
        <f>Data_Provincias!HW153</f>
        <v>0</v>
      </c>
      <c r="BM127" s="100">
        <f>Data_Provincias!HX153</f>
        <v>0</v>
      </c>
      <c r="BO127" s="101">
        <f>Data_Provincias!HY153</f>
        <v>0</v>
      </c>
    </row>
    <row r="128" spans="1:67" x14ac:dyDescent="0.25">
      <c r="A128" s="98">
        <v>44033</v>
      </c>
      <c r="B128" s="20">
        <f>Data_Provincias!AJ154</f>
        <v>0</v>
      </c>
      <c r="C128" s="100">
        <f>Data_Provincias!GS154</f>
        <v>0</v>
      </c>
      <c r="E128" s="100">
        <f>Data_Provincias!GT154</f>
        <v>0</v>
      </c>
      <c r="G128" s="100">
        <f>Data_Provincias!GU154</f>
        <v>0</v>
      </c>
      <c r="I128" s="100">
        <f>Data_Provincias!GV154</f>
        <v>0</v>
      </c>
      <c r="K128" s="100">
        <f>Data_Provincias!GW154</f>
        <v>0</v>
      </c>
      <c r="M128" s="100">
        <f>Data_Provincias!GX154</f>
        <v>0</v>
      </c>
      <c r="O128" s="100">
        <f>Data_Provincias!GY154</f>
        <v>0</v>
      </c>
      <c r="Q128" s="100">
        <f>Data_Provincias!GZ154</f>
        <v>0</v>
      </c>
      <c r="S128" s="100">
        <f>Data_Provincias!HA154</f>
        <v>0</v>
      </c>
      <c r="U128" s="100">
        <f>Data_Provincias!HB154</f>
        <v>0</v>
      </c>
      <c r="W128" s="100">
        <f>Data_Provincias!HC154</f>
        <v>0</v>
      </c>
      <c r="Y128" s="100">
        <f>Data_Provincias!HD154</f>
        <v>0</v>
      </c>
      <c r="AA128" s="100">
        <f>Data_Provincias!HE154</f>
        <v>0</v>
      </c>
      <c r="AC128" s="100">
        <f>Data_Provincias!HF154</f>
        <v>0</v>
      </c>
      <c r="AE128" s="100">
        <f>Data_Provincias!HG154</f>
        <v>0</v>
      </c>
      <c r="AG128" s="100">
        <f>Data_Provincias!HH154</f>
        <v>0</v>
      </c>
      <c r="AI128" s="100">
        <f>Data_Provincias!HI154</f>
        <v>0</v>
      </c>
      <c r="AK128" s="100">
        <f>Data_Provincias!HJ154</f>
        <v>0</v>
      </c>
      <c r="AM128" s="100">
        <f>Data_Provincias!HK154</f>
        <v>0</v>
      </c>
      <c r="AO128" s="100">
        <f>Data_Provincias!HL154</f>
        <v>0</v>
      </c>
      <c r="AQ128" s="100">
        <f>Data_Provincias!HM154</f>
        <v>0</v>
      </c>
      <c r="AS128" s="100">
        <f>Data_Provincias!HN154</f>
        <v>0</v>
      </c>
      <c r="AU128" s="100">
        <f>Data_Provincias!HO154</f>
        <v>0</v>
      </c>
      <c r="AW128" s="100">
        <f>Data_Provincias!HP154</f>
        <v>0</v>
      </c>
      <c r="AY128" s="100">
        <f>Data_Provincias!HQ154</f>
        <v>0</v>
      </c>
      <c r="BA128" s="100">
        <f>Data_Provincias!HR154</f>
        <v>0</v>
      </c>
      <c r="BC128" s="100">
        <f>Data_Provincias!HS154</f>
        <v>0</v>
      </c>
      <c r="BE128" s="100">
        <f>Data_Provincias!HT154</f>
        <v>0</v>
      </c>
      <c r="BG128" s="100">
        <f>Data_Provincias!HU154</f>
        <v>0</v>
      </c>
      <c r="BI128" s="100">
        <f>Data_Provincias!HV154</f>
        <v>0</v>
      </c>
      <c r="BK128" s="100">
        <f>Data_Provincias!HW154</f>
        <v>0</v>
      </c>
      <c r="BM128" s="100">
        <f>Data_Provincias!HX154</f>
        <v>0</v>
      </c>
      <c r="BO128" s="101">
        <f>Data_Provincias!HY154</f>
        <v>0</v>
      </c>
    </row>
    <row r="129" spans="1:67" x14ac:dyDescent="0.25">
      <c r="A129" s="98">
        <v>44034</v>
      </c>
      <c r="B129" s="20">
        <f>Data_Provincias!AJ155</f>
        <v>0</v>
      </c>
      <c r="C129" s="100">
        <f>Data_Provincias!GS155</f>
        <v>0</v>
      </c>
      <c r="E129" s="100">
        <f>Data_Provincias!GT155</f>
        <v>0</v>
      </c>
      <c r="G129" s="100">
        <f>Data_Provincias!GU155</f>
        <v>0</v>
      </c>
      <c r="I129" s="100">
        <f>Data_Provincias!GV155</f>
        <v>0</v>
      </c>
      <c r="K129" s="100">
        <f>Data_Provincias!GW155</f>
        <v>0</v>
      </c>
      <c r="M129" s="100">
        <f>Data_Provincias!GX155</f>
        <v>0</v>
      </c>
      <c r="O129" s="100">
        <f>Data_Provincias!GY155</f>
        <v>0</v>
      </c>
      <c r="Q129" s="100">
        <f>Data_Provincias!GZ155</f>
        <v>0</v>
      </c>
      <c r="S129" s="100">
        <f>Data_Provincias!HA155</f>
        <v>0</v>
      </c>
      <c r="U129" s="100">
        <f>Data_Provincias!HB155</f>
        <v>0</v>
      </c>
      <c r="W129" s="100">
        <f>Data_Provincias!HC155</f>
        <v>0</v>
      </c>
      <c r="Y129" s="100">
        <f>Data_Provincias!HD155</f>
        <v>0</v>
      </c>
      <c r="AA129" s="100">
        <f>Data_Provincias!HE155</f>
        <v>0</v>
      </c>
      <c r="AC129" s="100">
        <f>Data_Provincias!HF155</f>
        <v>0</v>
      </c>
      <c r="AE129" s="100">
        <f>Data_Provincias!HG155</f>
        <v>0</v>
      </c>
      <c r="AG129" s="100">
        <f>Data_Provincias!HH155</f>
        <v>0</v>
      </c>
      <c r="AI129" s="100">
        <f>Data_Provincias!HI155</f>
        <v>0</v>
      </c>
      <c r="AK129" s="100">
        <f>Data_Provincias!HJ155</f>
        <v>0</v>
      </c>
      <c r="AM129" s="100">
        <f>Data_Provincias!HK155</f>
        <v>0</v>
      </c>
      <c r="AO129" s="100">
        <f>Data_Provincias!HL155</f>
        <v>0</v>
      </c>
      <c r="AQ129" s="100">
        <f>Data_Provincias!HM155</f>
        <v>0</v>
      </c>
      <c r="AS129" s="100">
        <f>Data_Provincias!HN155</f>
        <v>0</v>
      </c>
      <c r="AU129" s="100">
        <f>Data_Provincias!HO155</f>
        <v>0</v>
      </c>
      <c r="AW129" s="100">
        <f>Data_Provincias!HP155</f>
        <v>0</v>
      </c>
      <c r="AY129" s="100">
        <f>Data_Provincias!HQ155</f>
        <v>0</v>
      </c>
      <c r="BA129" s="100">
        <f>Data_Provincias!HR155</f>
        <v>0</v>
      </c>
      <c r="BC129" s="100">
        <f>Data_Provincias!HS155</f>
        <v>0</v>
      </c>
      <c r="BE129" s="100">
        <f>Data_Provincias!HT155</f>
        <v>0</v>
      </c>
      <c r="BG129" s="100">
        <f>Data_Provincias!HU155</f>
        <v>0</v>
      </c>
      <c r="BI129" s="100">
        <f>Data_Provincias!HV155</f>
        <v>0</v>
      </c>
      <c r="BK129" s="100">
        <f>Data_Provincias!HW155</f>
        <v>0</v>
      </c>
      <c r="BM129" s="100">
        <f>Data_Provincias!HX155</f>
        <v>0</v>
      </c>
      <c r="BO129" s="101">
        <f>Data_Provincias!HY155</f>
        <v>0</v>
      </c>
    </row>
    <row r="130" spans="1:67" x14ac:dyDescent="0.25">
      <c r="A130" s="98">
        <v>44035</v>
      </c>
      <c r="B130" s="20">
        <f>Data_Provincias!AJ156</f>
        <v>0</v>
      </c>
      <c r="C130" s="100">
        <f>Data_Provincias!GS156</f>
        <v>0</v>
      </c>
      <c r="E130" s="100">
        <f>Data_Provincias!GT156</f>
        <v>0</v>
      </c>
      <c r="G130" s="100">
        <f>Data_Provincias!GU156</f>
        <v>0</v>
      </c>
      <c r="I130" s="100">
        <f>Data_Provincias!GV156</f>
        <v>0</v>
      </c>
      <c r="K130" s="100">
        <f>Data_Provincias!GW156</f>
        <v>0</v>
      </c>
      <c r="M130" s="100">
        <f>Data_Provincias!GX156</f>
        <v>0</v>
      </c>
      <c r="O130" s="100">
        <f>Data_Provincias!GY156</f>
        <v>0</v>
      </c>
      <c r="Q130" s="100">
        <f>Data_Provincias!GZ156</f>
        <v>0</v>
      </c>
      <c r="S130" s="100">
        <f>Data_Provincias!HA156</f>
        <v>0</v>
      </c>
      <c r="U130" s="100">
        <f>Data_Provincias!HB156</f>
        <v>0</v>
      </c>
      <c r="W130" s="100">
        <f>Data_Provincias!HC156</f>
        <v>0</v>
      </c>
      <c r="Y130" s="100">
        <f>Data_Provincias!HD156</f>
        <v>0</v>
      </c>
      <c r="AA130" s="100">
        <f>Data_Provincias!HE156</f>
        <v>0</v>
      </c>
      <c r="AC130" s="100">
        <f>Data_Provincias!HF156</f>
        <v>0</v>
      </c>
      <c r="AE130" s="100">
        <f>Data_Provincias!HG156</f>
        <v>0</v>
      </c>
      <c r="AG130" s="100">
        <f>Data_Provincias!HH156</f>
        <v>0</v>
      </c>
      <c r="AI130" s="100">
        <f>Data_Provincias!HI156</f>
        <v>0</v>
      </c>
      <c r="AK130" s="100">
        <f>Data_Provincias!HJ156</f>
        <v>0</v>
      </c>
      <c r="AM130" s="100">
        <f>Data_Provincias!HK156</f>
        <v>0</v>
      </c>
      <c r="AO130" s="100">
        <f>Data_Provincias!HL156</f>
        <v>0</v>
      </c>
      <c r="AQ130" s="100">
        <f>Data_Provincias!HM156</f>
        <v>0</v>
      </c>
      <c r="AS130" s="100">
        <f>Data_Provincias!HN156</f>
        <v>0</v>
      </c>
      <c r="AU130" s="100">
        <f>Data_Provincias!HO156</f>
        <v>0</v>
      </c>
      <c r="AW130" s="100">
        <f>Data_Provincias!HP156</f>
        <v>0</v>
      </c>
      <c r="AY130" s="100">
        <f>Data_Provincias!HQ156</f>
        <v>0</v>
      </c>
      <c r="BA130" s="100">
        <f>Data_Provincias!HR156</f>
        <v>0</v>
      </c>
      <c r="BC130" s="100">
        <f>Data_Provincias!HS156</f>
        <v>0</v>
      </c>
      <c r="BE130" s="100">
        <f>Data_Provincias!HT156</f>
        <v>0</v>
      </c>
      <c r="BG130" s="100">
        <f>Data_Provincias!HU156</f>
        <v>0</v>
      </c>
      <c r="BI130" s="100">
        <f>Data_Provincias!HV156</f>
        <v>0</v>
      </c>
      <c r="BK130" s="100">
        <f>Data_Provincias!HW156</f>
        <v>0</v>
      </c>
      <c r="BM130" s="100">
        <f>Data_Provincias!HX156</f>
        <v>0</v>
      </c>
      <c r="BO130" s="101">
        <f>Data_Provincias!HY156</f>
        <v>0</v>
      </c>
    </row>
    <row r="131" spans="1:67" x14ac:dyDescent="0.25">
      <c r="A131" s="98">
        <v>44036</v>
      </c>
      <c r="B131" s="20">
        <f>Data_Provincias!AJ157</f>
        <v>0</v>
      </c>
      <c r="C131" s="100">
        <f>Data_Provincias!GS157</f>
        <v>0</v>
      </c>
      <c r="E131" s="100">
        <f>Data_Provincias!GT157</f>
        <v>0</v>
      </c>
      <c r="G131" s="100">
        <f>Data_Provincias!GU157</f>
        <v>0</v>
      </c>
      <c r="I131" s="100">
        <f>Data_Provincias!GV157</f>
        <v>0</v>
      </c>
      <c r="K131" s="100">
        <f>Data_Provincias!GW157</f>
        <v>0</v>
      </c>
      <c r="M131" s="100">
        <f>Data_Provincias!GX157</f>
        <v>0</v>
      </c>
      <c r="O131" s="100">
        <f>Data_Provincias!GY157</f>
        <v>0</v>
      </c>
      <c r="Q131" s="100">
        <f>Data_Provincias!GZ157</f>
        <v>0</v>
      </c>
      <c r="S131" s="100">
        <f>Data_Provincias!HA157</f>
        <v>0</v>
      </c>
      <c r="U131" s="100">
        <f>Data_Provincias!HB157</f>
        <v>0</v>
      </c>
      <c r="W131" s="100">
        <f>Data_Provincias!HC157</f>
        <v>0</v>
      </c>
      <c r="Y131" s="100">
        <f>Data_Provincias!HD157</f>
        <v>0</v>
      </c>
      <c r="AA131" s="100">
        <f>Data_Provincias!HE157</f>
        <v>0</v>
      </c>
      <c r="AC131" s="100">
        <f>Data_Provincias!HF157</f>
        <v>0</v>
      </c>
      <c r="AE131" s="100">
        <f>Data_Provincias!HG157</f>
        <v>0</v>
      </c>
      <c r="AG131" s="100">
        <f>Data_Provincias!HH157</f>
        <v>0</v>
      </c>
      <c r="AI131" s="100">
        <f>Data_Provincias!HI157</f>
        <v>0</v>
      </c>
      <c r="AK131" s="100">
        <f>Data_Provincias!HJ157</f>
        <v>0</v>
      </c>
      <c r="AM131" s="100">
        <f>Data_Provincias!HK157</f>
        <v>0</v>
      </c>
      <c r="AO131" s="100">
        <f>Data_Provincias!HL157</f>
        <v>0</v>
      </c>
      <c r="AQ131" s="100">
        <f>Data_Provincias!HM157</f>
        <v>0</v>
      </c>
      <c r="AS131" s="100">
        <f>Data_Provincias!HN157</f>
        <v>0</v>
      </c>
      <c r="AU131" s="100">
        <f>Data_Provincias!HO157</f>
        <v>0</v>
      </c>
      <c r="AW131" s="100">
        <f>Data_Provincias!HP157</f>
        <v>0</v>
      </c>
      <c r="AY131" s="100">
        <f>Data_Provincias!HQ157</f>
        <v>0</v>
      </c>
      <c r="BA131" s="100">
        <f>Data_Provincias!HR157</f>
        <v>0</v>
      </c>
      <c r="BC131" s="100">
        <f>Data_Provincias!HS157</f>
        <v>0</v>
      </c>
      <c r="BE131" s="100">
        <f>Data_Provincias!HT157</f>
        <v>0</v>
      </c>
      <c r="BG131" s="100">
        <f>Data_Provincias!HU157</f>
        <v>0</v>
      </c>
      <c r="BI131" s="100">
        <f>Data_Provincias!HV157</f>
        <v>0</v>
      </c>
      <c r="BK131" s="100">
        <f>Data_Provincias!HW157</f>
        <v>0</v>
      </c>
      <c r="BM131" s="100">
        <f>Data_Provincias!HX157</f>
        <v>0</v>
      </c>
      <c r="BO131" s="101">
        <f>Data_Provincias!HY157</f>
        <v>0</v>
      </c>
    </row>
    <row r="132" spans="1:67" x14ac:dyDescent="0.25">
      <c r="A132" s="98">
        <v>44037</v>
      </c>
      <c r="B132" s="20">
        <f>Data_Provincias!AJ158</f>
        <v>0</v>
      </c>
      <c r="C132" s="100">
        <f>Data_Provincias!GS158</f>
        <v>0</v>
      </c>
      <c r="E132" s="100">
        <f>Data_Provincias!GT158</f>
        <v>0</v>
      </c>
      <c r="G132" s="100">
        <f>Data_Provincias!GU158</f>
        <v>0</v>
      </c>
      <c r="I132" s="100">
        <f>Data_Provincias!GV158</f>
        <v>0</v>
      </c>
      <c r="K132" s="100">
        <f>Data_Provincias!GW158</f>
        <v>0</v>
      </c>
      <c r="M132" s="100">
        <f>Data_Provincias!GX158</f>
        <v>0</v>
      </c>
      <c r="O132" s="100">
        <f>Data_Provincias!GY158</f>
        <v>0</v>
      </c>
      <c r="Q132" s="100">
        <f>Data_Provincias!GZ158</f>
        <v>0</v>
      </c>
      <c r="S132" s="100">
        <f>Data_Provincias!HA158</f>
        <v>0</v>
      </c>
      <c r="U132" s="100">
        <f>Data_Provincias!HB158</f>
        <v>0</v>
      </c>
      <c r="W132" s="100">
        <f>Data_Provincias!HC158</f>
        <v>0</v>
      </c>
      <c r="Y132" s="100">
        <f>Data_Provincias!HD158</f>
        <v>0</v>
      </c>
      <c r="AA132" s="100">
        <f>Data_Provincias!HE158</f>
        <v>0</v>
      </c>
      <c r="AC132" s="100">
        <f>Data_Provincias!HF158</f>
        <v>0</v>
      </c>
      <c r="AE132" s="100">
        <f>Data_Provincias!HG158</f>
        <v>0</v>
      </c>
      <c r="AG132" s="100">
        <f>Data_Provincias!HH158</f>
        <v>0</v>
      </c>
      <c r="AI132" s="100">
        <f>Data_Provincias!HI158</f>
        <v>0</v>
      </c>
      <c r="AK132" s="100">
        <f>Data_Provincias!HJ158</f>
        <v>0</v>
      </c>
      <c r="AM132" s="100">
        <f>Data_Provincias!HK158</f>
        <v>0</v>
      </c>
      <c r="AO132" s="100">
        <f>Data_Provincias!HL158</f>
        <v>0</v>
      </c>
      <c r="AQ132" s="100">
        <f>Data_Provincias!HM158</f>
        <v>0</v>
      </c>
      <c r="AS132" s="100">
        <f>Data_Provincias!HN158</f>
        <v>0</v>
      </c>
      <c r="AU132" s="100">
        <f>Data_Provincias!HO158</f>
        <v>0</v>
      </c>
      <c r="AW132" s="100">
        <f>Data_Provincias!HP158</f>
        <v>0</v>
      </c>
      <c r="AY132" s="100">
        <f>Data_Provincias!HQ158</f>
        <v>0</v>
      </c>
      <c r="BA132" s="100">
        <f>Data_Provincias!HR158</f>
        <v>0</v>
      </c>
      <c r="BC132" s="100">
        <f>Data_Provincias!HS158</f>
        <v>0</v>
      </c>
      <c r="BE132" s="100">
        <f>Data_Provincias!HT158</f>
        <v>0</v>
      </c>
      <c r="BG132" s="100">
        <f>Data_Provincias!HU158</f>
        <v>0</v>
      </c>
      <c r="BI132" s="100">
        <f>Data_Provincias!HV158</f>
        <v>0</v>
      </c>
      <c r="BK132" s="100">
        <f>Data_Provincias!HW158</f>
        <v>0</v>
      </c>
      <c r="BM132" s="100">
        <f>Data_Provincias!HX158</f>
        <v>0</v>
      </c>
      <c r="BO132" s="101">
        <f>Data_Provincias!HY158</f>
        <v>0</v>
      </c>
    </row>
    <row r="133" spans="1:67" x14ac:dyDescent="0.25">
      <c r="A133" s="98">
        <v>44038</v>
      </c>
      <c r="B133" s="20">
        <f>Data_Provincias!AJ159</f>
        <v>0</v>
      </c>
      <c r="C133" s="100">
        <f>Data_Provincias!GS159</f>
        <v>0</v>
      </c>
      <c r="E133" s="100">
        <f>Data_Provincias!GT159</f>
        <v>0</v>
      </c>
      <c r="G133" s="100">
        <f>Data_Provincias!GU159</f>
        <v>0</v>
      </c>
      <c r="I133" s="100">
        <f>Data_Provincias!GV159</f>
        <v>0</v>
      </c>
      <c r="K133" s="100">
        <f>Data_Provincias!GW159</f>
        <v>0</v>
      </c>
      <c r="M133" s="100">
        <f>Data_Provincias!GX159</f>
        <v>0</v>
      </c>
      <c r="O133" s="100">
        <f>Data_Provincias!GY159</f>
        <v>0</v>
      </c>
      <c r="Q133" s="100">
        <f>Data_Provincias!GZ159</f>
        <v>0</v>
      </c>
      <c r="S133" s="100">
        <f>Data_Provincias!HA159</f>
        <v>0</v>
      </c>
      <c r="U133" s="100">
        <f>Data_Provincias!HB159</f>
        <v>0</v>
      </c>
      <c r="W133" s="100">
        <f>Data_Provincias!HC159</f>
        <v>0</v>
      </c>
      <c r="Y133" s="100">
        <f>Data_Provincias!HD159</f>
        <v>0</v>
      </c>
      <c r="AA133" s="100">
        <f>Data_Provincias!HE159</f>
        <v>0</v>
      </c>
      <c r="AC133" s="100">
        <f>Data_Provincias!HF159</f>
        <v>0</v>
      </c>
      <c r="AE133" s="100">
        <f>Data_Provincias!HG159</f>
        <v>0</v>
      </c>
      <c r="AG133" s="100">
        <f>Data_Provincias!HH159</f>
        <v>0</v>
      </c>
      <c r="AI133" s="100">
        <f>Data_Provincias!HI159</f>
        <v>0</v>
      </c>
      <c r="AK133" s="100">
        <f>Data_Provincias!HJ159</f>
        <v>0</v>
      </c>
      <c r="AM133" s="100">
        <f>Data_Provincias!HK159</f>
        <v>0</v>
      </c>
      <c r="AO133" s="100">
        <f>Data_Provincias!HL159</f>
        <v>0</v>
      </c>
      <c r="AQ133" s="100">
        <f>Data_Provincias!HM159</f>
        <v>0</v>
      </c>
      <c r="AS133" s="100">
        <f>Data_Provincias!HN159</f>
        <v>0</v>
      </c>
      <c r="AU133" s="100">
        <f>Data_Provincias!HO159</f>
        <v>0</v>
      </c>
      <c r="AW133" s="100">
        <f>Data_Provincias!HP159</f>
        <v>0</v>
      </c>
      <c r="AY133" s="100">
        <f>Data_Provincias!HQ159</f>
        <v>0</v>
      </c>
      <c r="BA133" s="100">
        <f>Data_Provincias!HR159</f>
        <v>0</v>
      </c>
      <c r="BC133" s="100">
        <f>Data_Provincias!HS159</f>
        <v>0</v>
      </c>
      <c r="BE133" s="100">
        <f>Data_Provincias!HT159</f>
        <v>0</v>
      </c>
      <c r="BG133" s="100">
        <f>Data_Provincias!HU159</f>
        <v>0</v>
      </c>
      <c r="BI133" s="100">
        <f>Data_Provincias!HV159</f>
        <v>0</v>
      </c>
      <c r="BK133" s="100">
        <f>Data_Provincias!HW159</f>
        <v>0</v>
      </c>
      <c r="BM133" s="100">
        <f>Data_Provincias!HX159</f>
        <v>0</v>
      </c>
      <c r="BO133" s="101">
        <f>Data_Provincias!HY159</f>
        <v>0</v>
      </c>
    </row>
    <row r="134" spans="1:67" x14ac:dyDescent="0.25">
      <c r="A134" s="98">
        <v>44039</v>
      </c>
      <c r="B134" s="20">
        <f>Data_Provincias!AJ160</f>
        <v>0</v>
      </c>
      <c r="C134" s="100">
        <f>Data_Provincias!GS160</f>
        <v>0</v>
      </c>
      <c r="E134" s="100">
        <f>Data_Provincias!GT160</f>
        <v>0</v>
      </c>
      <c r="G134" s="100">
        <f>Data_Provincias!GU160</f>
        <v>0</v>
      </c>
      <c r="I134" s="100">
        <f>Data_Provincias!GV160</f>
        <v>0</v>
      </c>
      <c r="K134" s="100">
        <f>Data_Provincias!GW160</f>
        <v>0</v>
      </c>
      <c r="M134" s="100">
        <f>Data_Provincias!GX160</f>
        <v>0</v>
      </c>
      <c r="O134" s="100">
        <f>Data_Provincias!GY160</f>
        <v>0</v>
      </c>
      <c r="Q134" s="100">
        <f>Data_Provincias!GZ160</f>
        <v>0</v>
      </c>
      <c r="S134" s="100">
        <f>Data_Provincias!HA160</f>
        <v>0</v>
      </c>
      <c r="U134" s="100">
        <f>Data_Provincias!HB160</f>
        <v>0</v>
      </c>
      <c r="W134" s="100">
        <f>Data_Provincias!HC160</f>
        <v>0</v>
      </c>
      <c r="Y134" s="100">
        <f>Data_Provincias!HD160</f>
        <v>0</v>
      </c>
      <c r="AA134" s="100">
        <f>Data_Provincias!HE160</f>
        <v>0</v>
      </c>
      <c r="AC134" s="100">
        <f>Data_Provincias!HF160</f>
        <v>0</v>
      </c>
      <c r="AE134" s="100">
        <f>Data_Provincias!HG160</f>
        <v>0</v>
      </c>
      <c r="AG134" s="100">
        <f>Data_Provincias!HH160</f>
        <v>0</v>
      </c>
      <c r="AI134" s="100">
        <f>Data_Provincias!HI160</f>
        <v>0</v>
      </c>
      <c r="AK134" s="100">
        <f>Data_Provincias!HJ160</f>
        <v>0</v>
      </c>
      <c r="AM134" s="100">
        <f>Data_Provincias!HK160</f>
        <v>0</v>
      </c>
      <c r="AO134" s="100">
        <f>Data_Provincias!HL160</f>
        <v>0</v>
      </c>
      <c r="AQ134" s="100">
        <f>Data_Provincias!HM160</f>
        <v>0</v>
      </c>
      <c r="AS134" s="100">
        <f>Data_Provincias!HN160</f>
        <v>0</v>
      </c>
      <c r="AU134" s="100">
        <f>Data_Provincias!HO160</f>
        <v>0</v>
      </c>
      <c r="AW134" s="100">
        <f>Data_Provincias!HP160</f>
        <v>0</v>
      </c>
      <c r="AY134" s="100">
        <f>Data_Provincias!HQ160</f>
        <v>0</v>
      </c>
      <c r="BA134" s="100">
        <f>Data_Provincias!HR160</f>
        <v>0</v>
      </c>
      <c r="BC134" s="100">
        <f>Data_Provincias!HS160</f>
        <v>0</v>
      </c>
      <c r="BE134" s="100">
        <f>Data_Provincias!HT160</f>
        <v>0</v>
      </c>
      <c r="BG134" s="100">
        <f>Data_Provincias!HU160</f>
        <v>0</v>
      </c>
      <c r="BI134" s="100">
        <f>Data_Provincias!HV160</f>
        <v>0</v>
      </c>
      <c r="BK134" s="100">
        <f>Data_Provincias!HW160</f>
        <v>0</v>
      </c>
      <c r="BM134" s="100">
        <f>Data_Provincias!HX160</f>
        <v>0</v>
      </c>
      <c r="BO134" s="101">
        <f>Data_Provincias!HY160</f>
        <v>0</v>
      </c>
    </row>
    <row r="135" spans="1:67" x14ac:dyDescent="0.25">
      <c r="A135" s="98">
        <v>44040</v>
      </c>
      <c r="B135" s="20">
        <f>Data_Provincias!AJ161</f>
        <v>0</v>
      </c>
      <c r="C135" s="100">
        <f>Data_Provincias!GS161</f>
        <v>0</v>
      </c>
      <c r="E135" s="100">
        <f>Data_Provincias!GT161</f>
        <v>0</v>
      </c>
      <c r="G135" s="100">
        <f>Data_Provincias!GU161</f>
        <v>0</v>
      </c>
      <c r="I135" s="100">
        <f>Data_Provincias!GV161</f>
        <v>0</v>
      </c>
      <c r="K135" s="100">
        <f>Data_Provincias!GW161</f>
        <v>0</v>
      </c>
      <c r="M135" s="100">
        <f>Data_Provincias!GX161</f>
        <v>0</v>
      </c>
      <c r="O135" s="100">
        <f>Data_Provincias!GY161</f>
        <v>0</v>
      </c>
      <c r="Q135" s="100">
        <f>Data_Provincias!GZ161</f>
        <v>0</v>
      </c>
      <c r="S135" s="100">
        <f>Data_Provincias!HA161</f>
        <v>0</v>
      </c>
      <c r="U135" s="100">
        <f>Data_Provincias!HB161</f>
        <v>0</v>
      </c>
      <c r="W135" s="100">
        <f>Data_Provincias!HC161</f>
        <v>0</v>
      </c>
      <c r="Y135" s="100">
        <f>Data_Provincias!HD161</f>
        <v>0</v>
      </c>
      <c r="AA135" s="100">
        <f>Data_Provincias!HE161</f>
        <v>0</v>
      </c>
      <c r="AC135" s="100">
        <f>Data_Provincias!HF161</f>
        <v>0</v>
      </c>
      <c r="AE135" s="100">
        <f>Data_Provincias!HG161</f>
        <v>0</v>
      </c>
      <c r="AG135" s="100">
        <f>Data_Provincias!HH161</f>
        <v>0</v>
      </c>
      <c r="AI135" s="100">
        <f>Data_Provincias!HI161</f>
        <v>0</v>
      </c>
      <c r="AK135" s="100">
        <f>Data_Provincias!HJ161</f>
        <v>0</v>
      </c>
      <c r="AM135" s="100">
        <f>Data_Provincias!HK161</f>
        <v>0</v>
      </c>
      <c r="AO135" s="100">
        <f>Data_Provincias!HL161</f>
        <v>0</v>
      </c>
      <c r="AQ135" s="100">
        <f>Data_Provincias!HM161</f>
        <v>0</v>
      </c>
      <c r="AS135" s="100">
        <f>Data_Provincias!HN161</f>
        <v>0</v>
      </c>
      <c r="AU135" s="100">
        <f>Data_Provincias!HO161</f>
        <v>0</v>
      </c>
      <c r="AW135" s="100">
        <f>Data_Provincias!HP161</f>
        <v>0</v>
      </c>
      <c r="AY135" s="100">
        <f>Data_Provincias!HQ161</f>
        <v>0</v>
      </c>
      <c r="BA135" s="100">
        <f>Data_Provincias!HR161</f>
        <v>0</v>
      </c>
      <c r="BC135" s="100">
        <f>Data_Provincias!HS161</f>
        <v>0</v>
      </c>
      <c r="BE135" s="100">
        <f>Data_Provincias!HT161</f>
        <v>0</v>
      </c>
      <c r="BG135" s="100">
        <f>Data_Provincias!HU161</f>
        <v>0</v>
      </c>
      <c r="BI135" s="100">
        <f>Data_Provincias!HV161</f>
        <v>0</v>
      </c>
      <c r="BK135" s="100">
        <f>Data_Provincias!HW161</f>
        <v>0</v>
      </c>
      <c r="BM135" s="100">
        <f>Data_Provincias!HX161</f>
        <v>0</v>
      </c>
      <c r="BO135" s="101">
        <f>Data_Provincias!HY161</f>
        <v>0</v>
      </c>
    </row>
    <row r="136" spans="1:67" x14ac:dyDescent="0.25">
      <c r="A136" s="98">
        <v>44041</v>
      </c>
      <c r="B136" s="20">
        <f>Data_Provincias!AJ162</f>
        <v>0</v>
      </c>
      <c r="C136" s="100">
        <f>Data_Provincias!GS162</f>
        <v>0</v>
      </c>
      <c r="E136" s="100">
        <f>Data_Provincias!GT162</f>
        <v>0</v>
      </c>
      <c r="G136" s="100">
        <f>Data_Provincias!GU162</f>
        <v>0</v>
      </c>
      <c r="I136" s="100">
        <f>Data_Provincias!GV162</f>
        <v>0</v>
      </c>
      <c r="K136" s="100">
        <f>Data_Provincias!GW162</f>
        <v>0</v>
      </c>
      <c r="M136" s="100">
        <f>Data_Provincias!GX162</f>
        <v>0</v>
      </c>
      <c r="O136" s="100">
        <f>Data_Provincias!GY162</f>
        <v>0</v>
      </c>
      <c r="Q136" s="100">
        <f>Data_Provincias!GZ162</f>
        <v>0</v>
      </c>
      <c r="S136" s="100">
        <f>Data_Provincias!HA162</f>
        <v>0</v>
      </c>
      <c r="U136" s="100">
        <f>Data_Provincias!HB162</f>
        <v>0</v>
      </c>
      <c r="W136" s="100">
        <f>Data_Provincias!HC162</f>
        <v>0</v>
      </c>
      <c r="Y136" s="100">
        <f>Data_Provincias!HD162</f>
        <v>0</v>
      </c>
      <c r="AA136" s="100">
        <f>Data_Provincias!HE162</f>
        <v>0</v>
      </c>
      <c r="AC136" s="100">
        <f>Data_Provincias!HF162</f>
        <v>0</v>
      </c>
      <c r="AE136" s="100">
        <f>Data_Provincias!HG162</f>
        <v>0</v>
      </c>
      <c r="AG136" s="100">
        <f>Data_Provincias!HH162</f>
        <v>0</v>
      </c>
      <c r="AI136" s="100">
        <f>Data_Provincias!HI162</f>
        <v>0</v>
      </c>
      <c r="AK136" s="100">
        <f>Data_Provincias!HJ162</f>
        <v>0</v>
      </c>
      <c r="AM136" s="100">
        <f>Data_Provincias!HK162</f>
        <v>0</v>
      </c>
      <c r="AO136" s="100">
        <f>Data_Provincias!HL162</f>
        <v>0</v>
      </c>
      <c r="AQ136" s="100">
        <f>Data_Provincias!HM162</f>
        <v>0</v>
      </c>
      <c r="AS136" s="100">
        <f>Data_Provincias!HN162</f>
        <v>0</v>
      </c>
      <c r="AU136" s="100">
        <f>Data_Provincias!HO162</f>
        <v>0</v>
      </c>
      <c r="AW136" s="100">
        <f>Data_Provincias!HP162</f>
        <v>0</v>
      </c>
      <c r="AY136" s="100">
        <f>Data_Provincias!HQ162</f>
        <v>0</v>
      </c>
      <c r="BA136" s="100">
        <f>Data_Provincias!HR162</f>
        <v>0</v>
      </c>
      <c r="BC136" s="100">
        <f>Data_Provincias!HS162</f>
        <v>0</v>
      </c>
      <c r="BE136" s="100">
        <f>Data_Provincias!HT162</f>
        <v>0</v>
      </c>
      <c r="BG136" s="100">
        <f>Data_Provincias!HU162</f>
        <v>0</v>
      </c>
      <c r="BI136" s="100">
        <f>Data_Provincias!HV162</f>
        <v>0</v>
      </c>
      <c r="BK136" s="100">
        <f>Data_Provincias!HW162</f>
        <v>0</v>
      </c>
      <c r="BM136" s="100">
        <f>Data_Provincias!HX162</f>
        <v>0</v>
      </c>
      <c r="BO136" s="101">
        <f>Data_Provincias!HY162</f>
        <v>0</v>
      </c>
    </row>
    <row r="137" spans="1:67" x14ac:dyDescent="0.25">
      <c r="A137" s="98">
        <v>44042</v>
      </c>
      <c r="B137" s="20">
        <f>Data_Provincias!AJ163</f>
        <v>0</v>
      </c>
      <c r="C137" s="100">
        <f>Data_Provincias!GS163</f>
        <v>0</v>
      </c>
      <c r="E137" s="100">
        <f>Data_Provincias!GT163</f>
        <v>0</v>
      </c>
      <c r="G137" s="100">
        <f>Data_Provincias!GU163</f>
        <v>0</v>
      </c>
      <c r="I137" s="100">
        <f>Data_Provincias!GV163</f>
        <v>0</v>
      </c>
      <c r="K137" s="100">
        <f>Data_Provincias!GW163</f>
        <v>0</v>
      </c>
      <c r="M137" s="100">
        <f>Data_Provincias!GX163</f>
        <v>0</v>
      </c>
      <c r="O137" s="100">
        <f>Data_Provincias!GY163</f>
        <v>0</v>
      </c>
      <c r="Q137" s="100">
        <f>Data_Provincias!GZ163</f>
        <v>0</v>
      </c>
      <c r="S137" s="100">
        <f>Data_Provincias!HA163</f>
        <v>0</v>
      </c>
      <c r="U137" s="100">
        <f>Data_Provincias!HB163</f>
        <v>0</v>
      </c>
      <c r="W137" s="100">
        <f>Data_Provincias!HC163</f>
        <v>0</v>
      </c>
      <c r="Y137" s="100">
        <f>Data_Provincias!HD163</f>
        <v>0</v>
      </c>
      <c r="AA137" s="100">
        <f>Data_Provincias!HE163</f>
        <v>0</v>
      </c>
      <c r="AC137" s="100">
        <f>Data_Provincias!HF163</f>
        <v>0</v>
      </c>
      <c r="AE137" s="100">
        <f>Data_Provincias!HG163</f>
        <v>0</v>
      </c>
      <c r="AG137" s="100">
        <f>Data_Provincias!HH163</f>
        <v>0</v>
      </c>
      <c r="AI137" s="100">
        <f>Data_Provincias!HI163</f>
        <v>0</v>
      </c>
      <c r="AK137" s="100">
        <f>Data_Provincias!HJ163</f>
        <v>0</v>
      </c>
      <c r="AM137" s="100">
        <f>Data_Provincias!HK163</f>
        <v>0</v>
      </c>
      <c r="AO137" s="100">
        <f>Data_Provincias!HL163</f>
        <v>0</v>
      </c>
      <c r="AQ137" s="100">
        <f>Data_Provincias!HM163</f>
        <v>0</v>
      </c>
      <c r="AS137" s="100">
        <f>Data_Provincias!HN163</f>
        <v>0</v>
      </c>
      <c r="AU137" s="100">
        <f>Data_Provincias!HO163</f>
        <v>0</v>
      </c>
      <c r="AW137" s="100">
        <f>Data_Provincias!HP163</f>
        <v>0</v>
      </c>
      <c r="AY137" s="100">
        <f>Data_Provincias!HQ163</f>
        <v>0</v>
      </c>
      <c r="BA137" s="100">
        <f>Data_Provincias!HR163</f>
        <v>0</v>
      </c>
      <c r="BC137" s="100">
        <f>Data_Provincias!HS163</f>
        <v>0</v>
      </c>
      <c r="BE137" s="100">
        <f>Data_Provincias!HT163</f>
        <v>0</v>
      </c>
      <c r="BG137" s="100">
        <f>Data_Provincias!HU163</f>
        <v>0</v>
      </c>
      <c r="BI137" s="100">
        <f>Data_Provincias!HV163</f>
        <v>0</v>
      </c>
      <c r="BK137" s="100">
        <f>Data_Provincias!HW163</f>
        <v>0</v>
      </c>
      <c r="BM137" s="100">
        <f>Data_Provincias!HX163</f>
        <v>0</v>
      </c>
      <c r="BO137" s="101">
        <f>Data_Provincias!HY163</f>
        <v>0</v>
      </c>
    </row>
    <row r="138" spans="1:67" x14ac:dyDescent="0.25">
      <c r="A138" s="98">
        <v>44043</v>
      </c>
      <c r="B138" s="20">
        <f>Data_Provincias!AJ164</f>
        <v>0</v>
      </c>
      <c r="C138" s="100">
        <f>Data_Provincias!GS164</f>
        <v>0</v>
      </c>
      <c r="E138" s="100">
        <f>Data_Provincias!GT164</f>
        <v>0</v>
      </c>
      <c r="G138" s="100">
        <f>Data_Provincias!GU164</f>
        <v>0</v>
      </c>
      <c r="I138" s="100">
        <f>Data_Provincias!GV164</f>
        <v>0</v>
      </c>
      <c r="K138" s="100">
        <f>Data_Provincias!GW164</f>
        <v>0</v>
      </c>
      <c r="M138" s="100">
        <f>Data_Provincias!GX164</f>
        <v>0</v>
      </c>
      <c r="O138" s="100">
        <f>Data_Provincias!GY164</f>
        <v>0</v>
      </c>
      <c r="Q138" s="100">
        <f>Data_Provincias!GZ164</f>
        <v>0</v>
      </c>
      <c r="S138" s="100">
        <f>Data_Provincias!HA164</f>
        <v>0</v>
      </c>
      <c r="U138" s="100">
        <f>Data_Provincias!HB164</f>
        <v>0</v>
      </c>
      <c r="W138" s="100">
        <f>Data_Provincias!HC164</f>
        <v>0</v>
      </c>
      <c r="Y138" s="100">
        <f>Data_Provincias!HD164</f>
        <v>0</v>
      </c>
      <c r="AA138" s="100">
        <f>Data_Provincias!HE164</f>
        <v>0</v>
      </c>
      <c r="AC138" s="100">
        <f>Data_Provincias!HF164</f>
        <v>0</v>
      </c>
      <c r="AE138" s="100">
        <f>Data_Provincias!HG164</f>
        <v>0</v>
      </c>
      <c r="AG138" s="100">
        <f>Data_Provincias!HH164</f>
        <v>0</v>
      </c>
      <c r="AI138" s="100">
        <f>Data_Provincias!HI164</f>
        <v>0</v>
      </c>
      <c r="AK138" s="100">
        <f>Data_Provincias!HJ164</f>
        <v>0</v>
      </c>
      <c r="AM138" s="100">
        <f>Data_Provincias!HK164</f>
        <v>0</v>
      </c>
      <c r="AO138" s="100">
        <f>Data_Provincias!HL164</f>
        <v>0</v>
      </c>
      <c r="AQ138" s="100">
        <f>Data_Provincias!HM164</f>
        <v>0</v>
      </c>
      <c r="AS138" s="100">
        <f>Data_Provincias!HN164</f>
        <v>0</v>
      </c>
      <c r="AU138" s="100">
        <f>Data_Provincias!HO164</f>
        <v>0</v>
      </c>
      <c r="AW138" s="100">
        <f>Data_Provincias!HP164</f>
        <v>0</v>
      </c>
      <c r="AY138" s="100">
        <f>Data_Provincias!HQ164</f>
        <v>0</v>
      </c>
      <c r="BA138" s="100">
        <f>Data_Provincias!HR164</f>
        <v>0</v>
      </c>
      <c r="BC138" s="100">
        <f>Data_Provincias!HS164</f>
        <v>0</v>
      </c>
      <c r="BE138" s="100">
        <f>Data_Provincias!HT164</f>
        <v>0</v>
      </c>
      <c r="BG138" s="100">
        <f>Data_Provincias!HU164</f>
        <v>0</v>
      </c>
      <c r="BI138" s="100">
        <f>Data_Provincias!HV164</f>
        <v>0</v>
      </c>
      <c r="BK138" s="100">
        <f>Data_Provincias!HW164</f>
        <v>0</v>
      </c>
      <c r="BM138" s="100">
        <f>Data_Provincias!HX164</f>
        <v>0</v>
      </c>
      <c r="BO138" s="101">
        <f>Data_Provincias!HY164</f>
        <v>0</v>
      </c>
    </row>
    <row r="139" spans="1:67" x14ac:dyDescent="0.25">
      <c r="A139" s="98">
        <v>44044</v>
      </c>
      <c r="B139" s="20">
        <f>Data_Provincias!AJ165</f>
        <v>0</v>
      </c>
      <c r="C139" s="100">
        <f>Data_Provincias!GS165</f>
        <v>0</v>
      </c>
      <c r="E139" s="100">
        <f>Data_Provincias!GT165</f>
        <v>0</v>
      </c>
      <c r="G139" s="100">
        <f>Data_Provincias!GU165</f>
        <v>0</v>
      </c>
      <c r="I139" s="100">
        <f>Data_Provincias!GV165</f>
        <v>0</v>
      </c>
      <c r="K139" s="100">
        <f>Data_Provincias!GW165</f>
        <v>0</v>
      </c>
      <c r="M139" s="100">
        <f>Data_Provincias!GX165</f>
        <v>0</v>
      </c>
      <c r="O139" s="100">
        <f>Data_Provincias!GY165</f>
        <v>0</v>
      </c>
      <c r="Q139" s="100">
        <f>Data_Provincias!GZ165</f>
        <v>0</v>
      </c>
      <c r="S139" s="100">
        <f>Data_Provincias!HA165</f>
        <v>0</v>
      </c>
      <c r="U139" s="100">
        <f>Data_Provincias!HB165</f>
        <v>0</v>
      </c>
      <c r="W139" s="100">
        <f>Data_Provincias!HC165</f>
        <v>0</v>
      </c>
      <c r="Y139" s="100">
        <f>Data_Provincias!HD165</f>
        <v>0</v>
      </c>
      <c r="AA139" s="100">
        <f>Data_Provincias!HE165</f>
        <v>0</v>
      </c>
      <c r="AC139" s="100">
        <f>Data_Provincias!HF165</f>
        <v>0</v>
      </c>
      <c r="AE139" s="100">
        <f>Data_Provincias!HG165</f>
        <v>0</v>
      </c>
      <c r="AG139" s="100">
        <f>Data_Provincias!HH165</f>
        <v>0</v>
      </c>
      <c r="AI139" s="100">
        <f>Data_Provincias!HI165</f>
        <v>0</v>
      </c>
      <c r="AK139" s="100">
        <f>Data_Provincias!HJ165</f>
        <v>0</v>
      </c>
      <c r="AM139" s="100">
        <f>Data_Provincias!HK165</f>
        <v>0</v>
      </c>
      <c r="AO139" s="100">
        <f>Data_Provincias!HL165</f>
        <v>0</v>
      </c>
      <c r="AQ139" s="100">
        <f>Data_Provincias!HM165</f>
        <v>0</v>
      </c>
      <c r="AS139" s="100">
        <f>Data_Provincias!HN165</f>
        <v>0</v>
      </c>
      <c r="AU139" s="100">
        <f>Data_Provincias!HO165</f>
        <v>0</v>
      </c>
      <c r="AW139" s="100">
        <f>Data_Provincias!HP165</f>
        <v>0</v>
      </c>
      <c r="AY139" s="100">
        <f>Data_Provincias!HQ165</f>
        <v>0</v>
      </c>
      <c r="BA139" s="100">
        <f>Data_Provincias!HR165</f>
        <v>0</v>
      </c>
      <c r="BC139" s="100">
        <f>Data_Provincias!HS165</f>
        <v>0</v>
      </c>
      <c r="BE139" s="100">
        <f>Data_Provincias!HT165</f>
        <v>0</v>
      </c>
      <c r="BG139" s="100">
        <f>Data_Provincias!HU165</f>
        <v>0</v>
      </c>
      <c r="BI139" s="100">
        <f>Data_Provincias!HV165</f>
        <v>0</v>
      </c>
      <c r="BK139" s="100">
        <f>Data_Provincias!HW165</f>
        <v>0</v>
      </c>
      <c r="BM139" s="100">
        <f>Data_Provincias!HX165</f>
        <v>0</v>
      </c>
      <c r="BO139" s="101">
        <f>Data_Provincias!HY165</f>
        <v>0</v>
      </c>
    </row>
    <row r="140" spans="1:67" x14ac:dyDescent="0.25">
      <c r="A140" s="98">
        <v>44045</v>
      </c>
      <c r="B140" s="20">
        <f>Data_Provincias!AJ166</f>
        <v>0</v>
      </c>
      <c r="C140" s="100">
        <f>Data_Provincias!GS166</f>
        <v>0</v>
      </c>
      <c r="E140" s="100">
        <f>Data_Provincias!GT166</f>
        <v>0</v>
      </c>
      <c r="G140" s="100">
        <f>Data_Provincias!GU166</f>
        <v>0</v>
      </c>
      <c r="I140" s="100">
        <f>Data_Provincias!GV166</f>
        <v>0</v>
      </c>
      <c r="K140" s="100">
        <f>Data_Provincias!GW166</f>
        <v>0</v>
      </c>
      <c r="M140" s="100">
        <f>Data_Provincias!GX166</f>
        <v>0</v>
      </c>
      <c r="O140" s="100">
        <f>Data_Provincias!GY166</f>
        <v>0</v>
      </c>
      <c r="Q140" s="100">
        <f>Data_Provincias!GZ166</f>
        <v>0</v>
      </c>
      <c r="S140" s="100">
        <f>Data_Provincias!HA166</f>
        <v>0</v>
      </c>
      <c r="U140" s="100">
        <f>Data_Provincias!HB166</f>
        <v>0</v>
      </c>
      <c r="W140" s="100">
        <f>Data_Provincias!HC166</f>
        <v>0</v>
      </c>
      <c r="Y140" s="100">
        <f>Data_Provincias!HD166</f>
        <v>0</v>
      </c>
      <c r="AA140" s="100">
        <f>Data_Provincias!HE166</f>
        <v>0</v>
      </c>
      <c r="AC140" s="100">
        <f>Data_Provincias!HF166</f>
        <v>0</v>
      </c>
      <c r="AE140" s="100">
        <f>Data_Provincias!HG166</f>
        <v>0</v>
      </c>
      <c r="AG140" s="100">
        <f>Data_Provincias!HH166</f>
        <v>0</v>
      </c>
      <c r="AI140" s="100">
        <f>Data_Provincias!HI166</f>
        <v>0</v>
      </c>
      <c r="AK140" s="100">
        <f>Data_Provincias!HJ166</f>
        <v>0</v>
      </c>
      <c r="AM140" s="100">
        <f>Data_Provincias!HK166</f>
        <v>0</v>
      </c>
      <c r="AO140" s="100">
        <f>Data_Provincias!HL166</f>
        <v>0</v>
      </c>
      <c r="AQ140" s="100">
        <f>Data_Provincias!HM166</f>
        <v>0</v>
      </c>
      <c r="AS140" s="100">
        <f>Data_Provincias!HN166</f>
        <v>0</v>
      </c>
      <c r="AU140" s="100">
        <f>Data_Provincias!HO166</f>
        <v>0</v>
      </c>
      <c r="AW140" s="100">
        <f>Data_Provincias!HP166</f>
        <v>0</v>
      </c>
      <c r="AY140" s="100">
        <f>Data_Provincias!HQ166</f>
        <v>0</v>
      </c>
      <c r="BA140" s="100">
        <f>Data_Provincias!HR166</f>
        <v>0</v>
      </c>
      <c r="BC140" s="100">
        <f>Data_Provincias!HS166</f>
        <v>0</v>
      </c>
      <c r="BE140" s="100">
        <f>Data_Provincias!HT166</f>
        <v>0</v>
      </c>
      <c r="BG140" s="100">
        <f>Data_Provincias!HU166</f>
        <v>0</v>
      </c>
      <c r="BI140" s="100">
        <f>Data_Provincias!HV166</f>
        <v>0</v>
      </c>
      <c r="BK140" s="100">
        <f>Data_Provincias!HW166</f>
        <v>0</v>
      </c>
      <c r="BM140" s="100">
        <f>Data_Provincias!HX166</f>
        <v>0</v>
      </c>
      <c r="BO140" s="101">
        <f>Data_Provincias!HY166</f>
        <v>0</v>
      </c>
    </row>
    <row r="141" spans="1:67" x14ac:dyDescent="0.25">
      <c r="A141" s="98">
        <v>44046</v>
      </c>
      <c r="B141" s="20">
        <f>Data_Provincias!AJ167</f>
        <v>0</v>
      </c>
      <c r="C141" s="100">
        <f>Data_Provincias!GS167</f>
        <v>0</v>
      </c>
      <c r="E141" s="100">
        <f>Data_Provincias!GT167</f>
        <v>0</v>
      </c>
      <c r="G141" s="100">
        <f>Data_Provincias!GU167</f>
        <v>0</v>
      </c>
      <c r="I141" s="100">
        <f>Data_Provincias!GV167</f>
        <v>0</v>
      </c>
      <c r="K141" s="100">
        <f>Data_Provincias!GW167</f>
        <v>0</v>
      </c>
      <c r="M141" s="100">
        <f>Data_Provincias!GX167</f>
        <v>0</v>
      </c>
      <c r="O141" s="100">
        <f>Data_Provincias!GY167</f>
        <v>0</v>
      </c>
      <c r="Q141" s="100">
        <f>Data_Provincias!GZ167</f>
        <v>0</v>
      </c>
      <c r="S141" s="100">
        <f>Data_Provincias!HA167</f>
        <v>0</v>
      </c>
      <c r="U141" s="100">
        <f>Data_Provincias!HB167</f>
        <v>0</v>
      </c>
      <c r="W141" s="100">
        <f>Data_Provincias!HC167</f>
        <v>0</v>
      </c>
      <c r="Y141" s="100">
        <f>Data_Provincias!HD167</f>
        <v>0</v>
      </c>
      <c r="AA141" s="100">
        <f>Data_Provincias!HE167</f>
        <v>0</v>
      </c>
      <c r="AC141" s="100">
        <f>Data_Provincias!HF167</f>
        <v>0</v>
      </c>
      <c r="AE141" s="100">
        <f>Data_Provincias!HG167</f>
        <v>0</v>
      </c>
      <c r="AG141" s="100">
        <f>Data_Provincias!HH167</f>
        <v>0</v>
      </c>
      <c r="AI141" s="100">
        <f>Data_Provincias!HI167</f>
        <v>0</v>
      </c>
      <c r="AK141" s="100">
        <f>Data_Provincias!HJ167</f>
        <v>0</v>
      </c>
      <c r="AM141" s="100">
        <f>Data_Provincias!HK167</f>
        <v>0</v>
      </c>
      <c r="AO141" s="100">
        <f>Data_Provincias!HL167</f>
        <v>0</v>
      </c>
      <c r="AQ141" s="100">
        <f>Data_Provincias!HM167</f>
        <v>0</v>
      </c>
      <c r="AS141" s="100">
        <f>Data_Provincias!HN167</f>
        <v>0</v>
      </c>
      <c r="AU141" s="100">
        <f>Data_Provincias!HO167</f>
        <v>0</v>
      </c>
      <c r="AW141" s="100">
        <f>Data_Provincias!HP167</f>
        <v>0</v>
      </c>
      <c r="AY141" s="100">
        <f>Data_Provincias!HQ167</f>
        <v>0</v>
      </c>
      <c r="BA141" s="100">
        <f>Data_Provincias!HR167</f>
        <v>0</v>
      </c>
      <c r="BC141" s="100">
        <f>Data_Provincias!HS167</f>
        <v>0</v>
      </c>
      <c r="BE141" s="100">
        <f>Data_Provincias!HT167</f>
        <v>0</v>
      </c>
      <c r="BG141" s="100">
        <f>Data_Provincias!HU167</f>
        <v>0</v>
      </c>
      <c r="BI141" s="100">
        <f>Data_Provincias!HV167</f>
        <v>0</v>
      </c>
      <c r="BK141" s="100">
        <f>Data_Provincias!HW167</f>
        <v>0</v>
      </c>
      <c r="BM141" s="100">
        <f>Data_Provincias!HX167</f>
        <v>0</v>
      </c>
      <c r="BO141" s="101">
        <f>Data_Provincias!HY167</f>
        <v>0</v>
      </c>
    </row>
    <row r="142" spans="1:67" x14ac:dyDescent="0.25">
      <c r="A142" s="98">
        <v>44047</v>
      </c>
      <c r="B142" s="20">
        <f>Data_Provincias!AJ168</f>
        <v>0</v>
      </c>
      <c r="C142" s="100">
        <f>Data_Provincias!GS168</f>
        <v>0</v>
      </c>
      <c r="E142" s="100">
        <f>Data_Provincias!GT168</f>
        <v>0</v>
      </c>
      <c r="G142" s="100">
        <f>Data_Provincias!GU168</f>
        <v>0</v>
      </c>
      <c r="I142" s="100">
        <f>Data_Provincias!GV168</f>
        <v>0</v>
      </c>
      <c r="K142" s="100">
        <f>Data_Provincias!GW168</f>
        <v>0</v>
      </c>
      <c r="M142" s="100">
        <f>Data_Provincias!GX168</f>
        <v>0</v>
      </c>
      <c r="O142" s="100">
        <f>Data_Provincias!GY168</f>
        <v>0</v>
      </c>
      <c r="Q142" s="100">
        <f>Data_Provincias!GZ168</f>
        <v>0</v>
      </c>
      <c r="S142" s="100">
        <f>Data_Provincias!HA168</f>
        <v>0</v>
      </c>
      <c r="U142" s="100">
        <f>Data_Provincias!HB168</f>
        <v>0</v>
      </c>
      <c r="W142" s="100">
        <f>Data_Provincias!HC168</f>
        <v>0</v>
      </c>
      <c r="Y142" s="100">
        <f>Data_Provincias!HD168</f>
        <v>0</v>
      </c>
      <c r="AA142" s="100">
        <f>Data_Provincias!HE168</f>
        <v>0</v>
      </c>
      <c r="AC142" s="100">
        <f>Data_Provincias!HF168</f>
        <v>0</v>
      </c>
      <c r="AE142" s="100">
        <f>Data_Provincias!HG168</f>
        <v>0</v>
      </c>
      <c r="AG142" s="100">
        <f>Data_Provincias!HH168</f>
        <v>0</v>
      </c>
      <c r="AI142" s="100">
        <f>Data_Provincias!HI168</f>
        <v>0</v>
      </c>
      <c r="AK142" s="100">
        <f>Data_Provincias!HJ168</f>
        <v>0</v>
      </c>
      <c r="AM142" s="100">
        <f>Data_Provincias!HK168</f>
        <v>0</v>
      </c>
      <c r="AO142" s="100">
        <f>Data_Provincias!HL168</f>
        <v>0</v>
      </c>
      <c r="AQ142" s="100">
        <f>Data_Provincias!HM168</f>
        <v>0</v>
      </c>
      <c r="AS142" s="100">
        <f>Data_Provincias!HN168</f>
        <v>0</v>
      </c>
      <c r="AU142" s="100">
        <f>Data_Provincias!HO168</f>
        <v>0</v>
      </c>
      <c r="AW142" s="100">
        <f>Data_Provincias!HP168</f>
        <v>0</v>
      </c>
      <c r="AY142" s="100">
        <f>Data_Provincias!HQ168</f>
        <v>0</v>
      </c>
      <c r="BA142" s="100">
        <f>Data_Provincias!HR168</f>
        <v>0</v>
      </c>
      <c r="BC142" s="100">
        <f>Data_Provincias!HS168</f>
        <v>0</v>
      </c>
      <c r="BE142" s="100">
        <f>Data_Provincias!HT168</f>
        <v>0</v>
      </c>
      <c r="BG142" s="100">
        <f>Data_Provincias!HU168</f>
        <v>0</v>
      </c>
      <c r="BI142" s="100">
        <f>Data_Provincias!HV168</f>
        <v>0</v>
      </c>
      <c r="BK142" s="100">
        <f>Data_Provincias!HW168</f>
        <v>0</v>
      </c>
      <c r="BM142" s="100">
        <f>Data_Provincias!HX168</f>
        <v>0</v>
      </c>
      <c r="BO142" s="101">
        <f>Data_Provincias!HY168</f>
        <v>0</v>
      </c>
    </row>
    <row r="143" spans="1:67" x14ac:dyDescent="0.25">
      <c r="A143" s="98">
        <v>44048</v>
      </c>
      <c r="B143" s="20">
        <f>Data_Provincias!AJ169</f>
        <v>0</v>
      </c>
      <c r="C143" s="100">
        <f>Data_Provincias!GS169</f>
        <v>0</v>
      </c>
      <c r="E143" s="100">
        <f>Data_Provincias!GT169</f>
        <v>0</v>
      </c>
      <c r="G143" s="100">
        <f>Data_Provincias!GU169</f>
        <v>0</v>
      </c>
      <c r="I143" s="100">
        <f>Data_Provincias!GV169</f>
        <v>0</v>
      </c>
      <c r="K143" s="100">
        <f>Data_Provincias!GW169</f>
        <v>0</v>
      </c>
      <c r="M143" s="100">
        <f>Data_Provincias!GX169</f>
        <v>0</v>
      </c>
      <c r="O143" s="100">
        <f>Data_Provincias!GY169</f>
        <v>0</v>
      </c>
      <c r="Q143" s="100">
        <f>Data_Provincias!GZ169</f>
        <v>0</v>
      </c>
      <c r="S143" s="100">
        <f>Data_Provincias!HA169</f>
        <v>0</v>
      </c>
      <c r="U143" s="100">
        <f>Data_Provincias!HB169</f>
        <v>0</v>
      </c>
      <c r="W143" s="100">
        <f>Data_Provincias!HC169</f>
        <v>0</v>
      </c>
      <c r="Y143" s="100">
        <f>Data_Provincias!HD169</f>
        <v>0</v>
      </c>
      <c r="AA143" s="100">
        <f>Data_Provincias!HE169</f>
        <v>0</v>
      </c>
      <c r="AC143" s="100">
        <f>Data_Provincias!HF169</f>
        <v>0</v>
      </c>
      <c r="AE143" s="100">
        <f>Data_Provincias!HG169</f>
        <v>0</v>
      </c>
      <c r="AG143" s="100">
        <f>Data_Provincias!HH169</f>
        <v>0</v>
      </c>
      <c r="AI143" s="100">
        <f>Data_Provincias!HI169</f>
        <v>0</v>
      </c>
      <c r="AK143" s="100">
        <f>Data_Provincias!HJ169</f>
        <v>0</v>
      </c>
      <c r="AM143" s="100">
        <f>Data_Provincias!HK169</f>
        <v>0</v>
      </c>
      <c r="AO143" s="100">
        <f>Data_Provincias!HL169</f>
        <v>0</v>
      </c>
      <c r="AQ143" s="100">
        <f>Data_Provincias!HM169</f>
        <v>0</v>
      </c>
      <c r="AS143" s="100">
        <f>Data_Provincias!HN169</f>
        <v>0</v>
      </c>
      <c r="AU143" s="100">
        <f>Data_Provincias!HO169</f>
        <v>0</v>
      </c>
      <c r="AW143" s="100">
        <f>Data_Provincias!HP169</f>
        <v>0</v>
      </c>
      <c r="AY143" s="100">
        <f>Data_Provincias!HQ169</f>
        <v>0</v>
      </c>
      <c r="BA143" s="100">
        <f>Data_Provincias!HR169</f>
        <v>0</v>
      </c>
      <c r="BC143" s="100">
        <f>Data_Provincias!HS169</f>
        <v>0</v>
      </c>
      <c r="BE143" s="100">
        <f>Data_Provincias!HT169</f>
        <v>0</v>
      </c>
      <c r="BG143" s="100">
        <f>Data_Provincias!HU169</f>
        <v>0</v>
      </c>
      <c r="BI143" s="100">
        <f>Data_Provincias!HV169</f>
        <v>0</v>
      </c>
      <c r="BK143" s="100">
        <f>Data_Provincias!HW169</f>
        <v>0</v>
      </c>
      <c r="BM143" s="100">
        <f>Data_Provincias!HX169</f>
        <v>0</v>
      </c>
      <c r="BO143" s="101">
        <f>Data_Provincias!HY169</f>
        <v>0</v>
      </c>
    </row>
    <row r="144" spans="1:67" x14ac:dyDescent="0.25">
      <c r="A144" s="98">
        <v>44049</v>
      </c>
      <c r="B144" s="20">
        <f>Data_Provincias!AJ170</f>
        <v>0</v>
      </c>
      <c r="C144" s="100">
        <f>Data_Provincias!GS170</f>
        <v>0</v>
      </c>
      <c r="E144" s="100">
        <f>Data_Provincias!GT170</f>
        <v>0</v>
      </c>
      <c r="G144" s="100">
        <f>Data_Provincias!GU170</f>
        <v>0</v>
      </c>
      <c r="I144" s="100">
        <f>Data_Provincias!GV170</f>
        <v>0</v>
      </c>
      <c r="K144" s="100">
        <f>Data_Provincias!GW170</f>
        <v>0</v>
      </c>
      <c r="M144" s="100">
        <f>Data_Provincias!GX170</f>
        <v>0</v>
      </c>
      <c r="O144" s="100">
        <f>Data_Provincias!GY170</f>
        <v>0</v>
      </c>
      <c r="Q144" s="100">
        <f>Data_Provincias!GZ170</f>
        <v>0</v>
      </c>
      <c r="S144" s="100">
        <f>Data_Provincias!HA170</f>
        <v>0</v>
      </c>
      <c r="U144" s="100">
        <f>Data_Provincias!HB170</f>
        <v>0</v>
      </c>
      <c r="W144" s="100">
        <f>Data_Provincias!HC170</f>
        <v>0</v>
      </c>
      <c r="Y144" s="100">
        <f>Data_Provincias!HD170</f>
        <v>0</v>
      </c>
      <c r="AA144" s="100">
        <f>Data_Provincias!HE170</f>
        <v>0</v>
      </c>
      <c r="AC144" s="100">
        <f>Data_Provincias!HF170</f>
        <v>0</v>
      </c>
      <c r="AE144" s="100">
        <f>Data_Provincias!HG170</f>
        <v>0</v>
      </c>
      <c r="AG144" s="100">
        <f>Data_Provincias!HH170</f>
        <v>0</v>
      </c>
      <c r="AI144" s="100">
        <f>Data_Provincias!HI170</f>
        <v>0</v>
      </c>
      <c r="AK144" s="100">
        <f>Data_Provincias!HJ170</f>
        <v>0</v>
      </c>
      <c r="AM144" s="100">
        <f>Data_Provincias!HK170</f>
        <v>0</v>
      </c>
      <c r="AO144" s="100">
        <f>Data_Provincias!HL170</f>
        <v>0</v>
      </c>
      <c r="AQ144" s="100">
        <f>Data_Provincias!HM170</f>
        <v>0</v>
      </c>
      <c r="AS144" s="100">
        <f>Data_Provincias!HN170</f>
        <v>0</v>
      </c>
      <c r="AU144" s="100">
        <f>Data_Provincias!HO170</f>
        <v>0</v>
      </c>
      <c r="AW144" s="100">
        <f>Data_Provincias!HP170</f>
        <v>0</v>
      </c>
      <c r="AY144" s="100">
        <f>Data_Provincias!HQ170</f>
        <v>0</v>
      </c>
      <c r="BA144" s="100">
        <f>Data_Provincias!HR170</f>
        <v>0</v>
      </c>
      <c r="BC144" s="100">
        <f>Data_Provincias!HS170</f>
        <v>0</v>
      </c>
      <c r="BE144" s="100">
        <f>Data_Provincias!HT170</f>
        <v>0</v>
      </c>
      <c r="BG144" s="100">
        <f>Data_Provincias!HU170</f>
        <v>0</v>
      </c>
      <c r="BI144" s="100">
        <f>Data_Provincias!HV170</f>
        <v>0</v>
      </c>
      <c r="BK144" s="100">
        <f>Data_Provincias!HW170</f>
        <v>0</v>
      </c>
      <c r="BM144" s="100">
        <f>Data_Provincias!HX170</f>
        <v>0</v>
      </c>
      <c r="BO144" s="101">
        <f>Data_Provincias!HY170</f>
        <v>0</v>
      </c>
    </row>
    <row r="145" spans="1:67" x14ac:dyDescent="0.25">
      <c r="A145" s="98">
        <v>44050</v>
      </c>
      <c r="B145" s="20">
        <f>Data_Provincias!AJ171</f>
        <v>0</v>
      </c>
      <c r="C145" s="100">
        <f>Data_Provincias!GS171</f>
        <v>0</v>
      </c>
      <c r="E145" s="100">
        <f>Data_Provincias!GT171</f>
        <v>0</v>
      </c>
      <c r="G145" s="100">
        <f>Data_Provincias!GU171</f>
        <v>0</v>
      </c>
      <c r="I145" s="100">
        <f>Data_Provincias!GV171</f>
        <v>0</v>
      </c>
      <c r="K145" s="100">
        <f>Data_Provincias!GW171</f>
        <v>0</v>
      </c>
      <c r="M145" s="100">
        <f>Data_Provincias!GX171</f>
        <v>0</v>
      </c>
      <c r="O145" s="100">
        <f>Data_Provincias!GY171</f>
        <v>0</v>
      </c>
      <c r="Q145" s="100">
        <f>Data_Provincias!GZ171</f>
        <v>0</v>
      </c>
      <c r="S145" s="100">
        <f>Data_Provincias!HA171</f>
        <v>0</v>
      </c>
      <c r="U145" s="100">
        <f>Data_Provincias!HB171</f>
        <v>0</v>
      </c>
      <c r="W145" s="100">
        <f>Data_Provincias!HC171</f>
        <v>0</v>
      </c>
      <c r="Y145" s="100">
        <f>Data_Provincias!HD171</f>
        <v>0</v>
      </c>
      <c r="AA145" s="100">
        <f>Data_Provincias!HE171</f>
        <v>0</v>
      </c>
      <c r="AC145" s="100">
        <f>Data_Provincias!HF171</f>
        <v>0</v>
      </c>
      <c r="AE145" s="100">
        <f>Data_Provincias!HG171</f>
        <v>0</v>
      </c>
      <c r="AG145" s="100">
        <f>Data_Provincias!HH171</f>
        <v>0</v>
      </c>
      <c r="AI145" s="100">
        <f>Data_Provincias!HI171</f>
        <v>0</v>
      </c>
      <c r="AK145" s="100">
        <f>Data_Provincias!HJ171</f>
        <v>0</v>
      </c>
      <c r="AM145" s="100">
        <f>Data_Provincias!HK171</f>
        <v>0</v>
      </c>
      <c r="AO145" s="100">
        <f>Data_Provincias!HL171</f>
        <v>0</v>
      </c>
      <c r="AQ145" s="100">
        <f>Data_Provincias!HM171</f>
        <v>0</v>
      </c>
      <c r="AS145" s="100">
        <f>Data_Provincias!HN171</f>
        <v>0</v>
      </c>
      <c r="AU145" s="100">
        <f>Data_Provincias!HO171</f>
        <v>0</v>
      </c>
      <c r="AW145" s="100">
        <f>Data_Provincias!HP171</f>
        <v>0</v>
      </c>
      <c r="AY145" s="100">
        <f>Data_Provincias!HQ171</f>
        <v>0</v>
      </c>
      <c r="BA145" s="100">
        <f>Data_Provincias!HR171</f>
        <v>0</v>
      </c>
      <c r="BC145" s="100">
        <f>Data_Provincias!HS171</f>
        <v>0</v>
      </c>
      <c r="BE145" s="100">
        <f>Data_Provincias!HT171</f>
        <v>0</v>
      </c>
      <c r="BG145" s="100">
        <f>Data_Provincias!HU171</f>
        <v>0</v>
      </c>
      <c r="BI145" s="100">
        <f>Data_Provincias!HV171</f>
        <v>0</v>
      </c>
      <c r="BK145" s="100">
        <f>Data_Provincias!HW171</f>
        <v>0</v>
      </c>
      <c r="BM145" s="100">
        <f>Data_Provincias!HX171</f>
        <v>0</v>
      </c>
      <c r="BO145" s="101">
        <f>Data_Provincias!HY171</f>
        <v>0</v>
      </c>
    </row>
    <row r="146" spans="1:67" x14ac:dyDescent="0.25">
      <c r="A146" s="98">
        <v>44051</v>
      </c>
      <c r="B146" s="20">
        <f>Data_Provincias!AJ172</f>
        <v>0</v>
      </c>
      <c r="C146" s="100">
        <f>Data_Provincias!GS172</f>
        <v>0</v>
      </c>
      <c r="E146" s="100">
        <f>Data_Provincias!GT172</f>
        <v>0</v>
      </c>
      <c r="G146" s="100">
        <f>Data_Provincias!GU172</f>
        <v>0</v>
      </c>
      <c r="I146" s="100">
        <f>Data_Provincias!GV172</f>
        <v>0</v>
      </c>
      <c r="K146" s="100">
        <f>Data_Provincias!GW172</f>
        <v>0</v>
      </c>
      <c r="M146" s="100">
        <f>Data_Provincias!GX172</f>
        <v>0</v>
      </c>
      <c r="O146" s="100">
        <f>Data_Provincias!GY172</f>
        <v>0</v>
      </c>
      <c r="Q146" s="100">
        <f>Data_Provincias!GZ172</f>
        <v>0</v>
      </c>
      <c r="S146" s="100">
        <f>Data_Provincias!HA172</f>
        <v>0</v>
      </c>
      <c r="U146" s="100">
        <f>Data_Provincias!HB172</f>
        <v>0</v>
      </c>
      <c r="W146" s="100">
        <f>Data_Provincias!HC172</f>
        <v>0</v>
      </c>
      <c r="Y146" s="100">
        <f>Data_Provincias!HD172</f>
        <v>0</v>
      </c>
      <c r="AA146" s="100">
        <f>Data_Provincias!HE172</f>
        <v>0</v>
      </c>
      <c r="AC146" s="100">
        <f>Data_Provincias!HF172</f>
        <v>0</v>
      </c>
      <c r="AE146" s="100">
        <f>Data_Provincias!HG172</f>
        <v>0</v>
      </c>
      <c r="AG146" s="100">
        <f>Data_Provincias!HH172</f>
        <v>0</v>
      </c>
      <c r="AI146" s="100">
        <f>Data_Provincias!HI172</f>
        <v>0</v>
      </c>
      <c r="AK146" s="100">
        <f>Data_Provincias!HJ172</f>
        <v>0</v>
      </c>
      <c r="AM146" s="100">
        <f>Data_Provincias!HK172</f>
        <v>0</v>
      </c>
      <c r="AO146" s="100">
        <f>Data_Provincias!HL172</f>
        <v>0</v>
      </c>
      <c r="AQ146" s="100">
        <f>Data_Provincias!HM172</f>
        <v>0</v>
      </c>
      <c r="AS146" s="100">
        <f>Data_Provincias!HN172</f>
        <v>0</v>
      </c>
      <c r="AU146" s="100">
        <f>Data_Provincias!HO172</f>
        <v>0</v>
      </c>
      <c r="AW146" s="100">
        <f>Data_Provincias!HP172</f>
        <v>0</v>
      </c>
      <c r="AY146" s="100">
        <f>Data_Provincias!HQ172</f>
        <v>0</v>
      </c>
      <c r="BA146" s="100">
        <f>Data_Provincias!HR172</f>
        <v>0</v>
      </c>
      <c r="BC146" s="100">
        <f>Data_Provincias!HS172</f>
        <v>0</v>
      </c>
      <c r="BE146" s="100">
        <f>Data_Provincias!HT172</f>
        <v>0</v>
      </c>
      <c r="BG146" s="100">
        <f>Data_Provincias!HU172</f>
        <v>0</v>
      </c>
      <c r="BI146" s="100">
        <f>Data_Provincias!HV172</f>
        <v>0</v>
      </c>
      <c r="BK146" s="100">
        <f>Data_Provincias!HW172</f>
        <v>0</v>
      </c>
      <c r="BM146" s="100">
        <f>Data_Provincias!HX172</f>
        <v>0</v>
      </c>
      <c r="BO146" s="101">
        <f>Data_Provincias!HY172</f>
        <v>0</v>
      </c>
    </row>
    <row r="147" spans="1:67" x14ac:dyDescent="0.25">
      <c r="A147" s="98">
        <v>44052</v>
      </c>
      <c r="B147" s="20">
        <f>Data_Provincias!AJ173</f>
        <v>0</v>
      </c>
      <c r="C147" s="100">
        <f>Data_Provincias!GS173</f>
        <v>0</v>
      </c>
      <c r="E147" s="100">
        <f>Data_Provincias!GT173</f>
        <v>0</v>
      </c>
      <c r="G147" s="100">
        <f>Data_Provincias!GU173</f>
        <v>0</v>
      </c>
      <c r="I147" s="100">
        <f>Data_Provincias!GV173</f>
        <v>0</v>
      </c>
      <c r="K147" s="100">
        <f>Data_Provincias!GW173</f>
        <v>0</v>
      </c>
      <c r="M147" s="100">
        <f>Data_Provincias!GX173</f>
        <v>0</v>
      </c>
      <c r="O147" s="100">
        <f>Data_Provincias!GY173</f>
        <v>0</v>
      </c>
      <c r="Q147" s="100">
        <f>Data_Provincias!GZ173</f>
        <v>0</v>
      </c>
      <c r="S147" s="100">
        <f>Data_Provincias!HA173</f>
        <v>0</v>
      </c>
      <c r="U147" s="100">
        <f>Data_Provincias!HB173</f>
        <v>0</v>
      </c>
      <c r="W147" s="100">
        <f>Data_Provincias!HC173</f>
        <v>0</v>
      </c>
      <c r="Y147" s="100">
        <f>Data_Provincias!HD173</f>
        <v>0</v>
      </c>
      <c r="AA147" s="100">
        <f>Data_Provincias!HE173</f>
        <v>0</v>
      </c>
      <c r="AC147" s="100">
        <f>Data_Provincias!HF173</f>
        <v>0</v>
      </c>
      <c r="AE147" s="100">
        <f>Data_Provincias!HG173</f>
        <v>0</v>
      </c>
      <c r="AG147" s="100">
        <f>Data_Provincias!HH173</f>
        <v>0</v>
      </c>
      <c r="AI147" s="100">
        <f>Data_Provincias!HI173</f>
        <v>0</v>
      </c>
      <c r="AK147" s="100">
        <f>Data_Provincias!HJ173</f>
        <v>0</v>
      </c>
      <c r="AM147" s="100">
        <f>Data_Provincias!HK173</f>
        <v>0</v>
      </c>
      <c r="AO147" s="100">
        <f>Data_Provincias!HL173</f>
        <v>0</v>
      </c>
      <c r="AQ147" s="100">
        <f>Data_Provincias!HM173</f>
        <v>0</v>
      </c>
      <c r="AS147" s="100">
        <f>Data_Provincias!HN173</f>
        <v>0</v>
      </c>
      <c r="AU147" s="100">
        <f>Data_Provincias!HO173</f>
        <v>0</v>
      </c>
      <c r="AW147" s="100">
        <f>Data_Provincias!HP173</f>
        <v>0</v>
      </c>
      <c r="AY147" s="100">
        <f>Data_Provincias!HQ173</f>
        <v>0</v>
      </c>
      <c r="BA147" s="100">
        <f>Data_Provincias!HR173</f>
        <v>0</v>
      </c>
      <c r="BC147" s="100">
        <f>Data_Provincias!HS173</f>
        <v>0</v>
      </c>
      <c r="BE147" s="100">
        <f>Data_Provincias!HT173</f>
        <v>0</v>
      </c>
      <c r="BG147" s="100">
        <f>Data_Provincias!HU173</f>
        <v>0</v>
      </c>
      <c r="BI147" s="100">
        <f>Data_Provincias!HV173</f>
        <v>0</v>
      </c>
      <c r="BK147" s="100">
        <f>Data_Provincias!HW173</f>
        <v>0</v>
      </c>
      <c r="BM147" s="100">
        <f>Data_Provincias!HX173</f>
        <v>0</v>
      </c>
      <c r="BO147" s="101">
        <f>Data_Provincias!HY173</f>
        <v>0</v>
      </c>
    </row>
    <row r="148" spans="1:67" x14ac:dyDescent="0.25">
      <c r="A148" s="98">
        <v>44053</v>
      </c>
      <c r="B148" s="20">
        <f>Data_Provincias!AJ174</f>
        <v>0</v>
      </c>
      <c r="C148" s="100">
        <f>Data_Provincias!GS174</f>
        <v>0</v>
      </c>
      <c r="E148" s="100">
        <f>Data_Provincias!GT174</f>
        <v>0</v>
      </c>
      <c r="G148" s="100">
        <f>Data_Provincias!GU174</f>
        <v>0</v>
      </c>
      <c r="I148" s="100">
        <f>Data_Provincias!GV174</f>
        <v>0</v>
      </c>
      <c r="K148" s="100">
        <f>Data_Provincias!GW174</f>
        <v>0</v>
      </c>
      <c r="M148" s="100">
        <f>Data_Provincias!GX174</f>
        <v>0</v>
      </c>
      <c r="O148" s="100">
        <f>Data_Provincias!GY174</f>
        <v>0</v>
      </c>
      <c r="Q148" s="100">
        <f>Data_Provincias!GZ174</f>
        <v>0</v>
      </c>
      <c r="S148" s="100">
        <f>Data_Provincias!HA174</f>
        <v>0</v>
      </c>
      <c r="U148" s="100">
        <f>Data_Provincias!HB174</f>
        <v>0</v>
      </c>
      <c r="W148" s="100">
        <f>Data_Provincias!HC174</f>
        <v>0</v>
      </c>
      <c r="Y148" s="100">
        <f>Data_Provincias!HD174</f>
        <v>0</v>
      </c>
      <c r="AA148" s="100">
        <f>Data_Provincias!HE174</f>
        <v>0</v>
      </c>
      <c r="AC148" s="100">
        <f>Data_Provincias!HF174</f>
        <v>0</v>
      </c>
      <c r="AE148" s="100">
        <f>Data_Provincias!HG174</f>
        <v>0</v>
      </c>
      <c r="AG148" s="100">
        <f>Data_Provincias!HH174</f>
        <v>0</v>
      </c>
      <c r="AI148" s="100">
        <f>Data_Provincias!HI174</f>
        <v>0</v>
      </c>
      <c r="AK148" s="100">
        <f>Data_Provincias!HJ174</f>
        <v>0</v>
      </c>
      <c r="AM148" s="100">
        <f>Data_Provincias!HK174</f>
        <v>0</v>
      </c>
      <c r="AO148" s="100">
        <f>Data_Provincias!HL174</f>
        <v>0</v>
      </c>
      <c r="AQ148" s="100">
        <f>Data_Provincias!HM174</f>
        <v>0</v>
      </c>
      <c r="AS148" s="100">
        <f>Data_Provincias!HN174</f>
        <v>0</v>
      </c>
      <c r="AU148" s="100">
        <f>Data_Provincias!HO174</f>
        <v>0</v>
      </c>
      <c r="AW148" s="100">
        <f>Data_Provincias!HP174</f>
        <v>0</v>
      </c>
      <c r="AY148" s="100">
        <f>Data_Provincias!HQ174</f>
        <v>0</v>
      </c>
      <c r="BA148" s="100">
        <f>Data_Provincias!HR174</f>
        <v>0</v>
      </c>
      <c r="BC148" s="100">
        <f>Data_Provincias!HS174</f>
        <v>0</v>
      </c>
      <c r="BE148" s="100">
        <f>Data_Provincias!HT174</f>
        <v>0</v>
      </c>
      <c r="BG148" s="100">
        <f>Data_Provincias!HU174</f>
        <v>0</v>
      </c>
      <c r="BI148" s="100">
        <f>Data_Provincias!HV174</f>
        <v>0</v>
      </c>
      <c r="BK148" s="100">
        <f>Data_Provincias!HW174</f>
        <v>0</v>
      </c>
      <c r="BM148" s="100">
        <f>Data_Provincias!HX174</f>
        <v>0</v>
      </c>
      <c r="BO148" s="101">
        <f>Data_Provincias!HY174</f>
        <v>0</v>
      </c>
    </row>
    <row r="149" spans="1:67" x14ac:dyDescent="0.25">
      <c r="A149" s="98">
        <v>44054</v>
      </c>
      <c r="B149" s="20">
        <f>Data_Provincias!AJ175</f>
        <v>0</v>
      </c>
      <c r="C149" s="100">
        <f>Data_Provincias!GS175</f>
        <v>0</v>
      </c>
      <c r="E149" s="100">
        <f>Data_Provincias!GT175</f>
        <v>0</v>
      </c>
      <c r="G149" s="100">
        <f>Data_Provincias!GU175</f>
        <v>0</v>
      </c>
      <c r="I149" s="100">
        <f>Data_Provincias!GV175</f>
        <v>0</v>
      </c>
      <c r="K149" s="100">
        <f>Data_Provincias!GW175</f>
        <v>0</v>
      </c>
      <c r="M149" s="100">
        <f>Data_Provincias!GX175</f>
        <v>0</v>
      </c>
      <c r="O149" s="100">
        <f>Data_Provincias!GY175</f>
        <v>0</v>
      </c>
      <c r="Q149" s="100">
        <f>Data_Provincias!GZ175</f>
        <v>0</v>
      </c>
      <c r="S149" s="100">
        <f>Data_Provincias!HA175</f>
        <v>0</v>
      </c>
      <c r="U149" s="100">
        <f>Data_Provincias!HB175</f>
        <v>0</v>
      </c>
      <c r="W149" s="100">
        <f>Data_Provincias!HC175</f>
        <v>0</v>
      </c>
      <c r="Y149" s="100">
        <f>Data_Provincias!HD175</f>
        <v>0</v>
      </c>
      <c r="AA149" s="100">
        <f>Data_Provincias!HE175</f>
        <v>0</v>
      </c>
      <c r="AC149" s="100">
        <f>Data_Provincias!HF175</f>
        <v>0</v>
      </c>
      <c r="AE149" s="100">
        <f>Data_Provincias!HG175</f>
        <v>0</v>
      </c>
      <c r="AG149" s="100">
        <f>Data_Provincias!HH175</f>
        <v>0</v>
      </c>
      <c r="AI149" s="100">
        <f>Data_Provincias!HI175</f>
        <v>0</v>
      </c>
      <c r="AK149" s="100">
        <f>Data_Provincias!HJ175</f>
        <v>0</v>
      </c>
      <c r="AM149" s="100">
        <f>Data_Provincias!HK175</f>
        <v>0</v>
      </c>
      <c r="AO149" s="100">
        <f>Data_Provincias!HL175</f>
        <v>0</v>
      </c>
      <c r="AQ149" s="100">
        <f>Data_Provincias!HM175</f>
        <v>0</v>
      </c>
      <c r="AS149" s="100">
        <f>Data_Provincias!HN175</f>
        <v>0</v>
      </c>
      <c r="AU149" s="100">
        <f>Data_Provincias!HO175</f>
        <v>0</v>
      </c>
      <c r="AW149" s="100">
        <f>Data_Provincias!HP175</f>
        <v>0</v>
      </c>
      <c r="AY149" s="100">
        <f>Data_Provincias!HQ175</f>
        <v>0</v>
      </c>
      <c r="BA149" s="100">
        <f>Data_Provincias!HR175</f>
        <v>0</v>
      </c>
      <c r="BC149" s="100">
        <f>Data_Provincias!HS175</f>
        <v>0</v>
      </c>
      <c r="BE149" s="100">
        <f>Data_Provincias!HT175</f>
        <v>0</v>
      </c>
      <c r="BG149" s="100">
        <f>Data_Provincias!HU175</f>
        <v>0</v>
      </c>
      <c r="BI149" s="100">
        <f>Data_Provincias!HV175</f>
        <v>0</v>
      </c>
      <c r="BK149" s="100">
        <f>Data_Provincias!HW175</f>
        <v>0</v>
      </c>
      <c r="BM149" s="100">
        <f>Data_Provincias!HX175</f>
        <v>0</v>
      </c>
      <c r="BO149" s="101">
        <f>Data_Provincias!HY175</f>
        <v>0</v>
      </c>
    </row>
    <row r="150" spans="1:67" x14ac:dyDescent="0.25">
      <c r="A150" s="98">
        <v>44055</v>
      </c>
      <c r="B150" s="20">
        <f>Data_Provincias!AJ176</f>
        <v>0</v>
      </c>
      <c r="C150" s="100">
        <f>Data_Provincias!GS176</f>
        <v>0</v>
      </c>
      <c r="E150" s="100">
        <f>Data_Provincias!GT176</f>
        <v>0</v>
      </c>
      <c r="G150" s="100">
        <f>Data_Provincias!GU176</f>
        <v>0</v>
      </c>
      <c r="I150" s="100">
        <f>Data_Provincias!GV176</f>
        <v>0</v>
      </c>
      <c r="K150" s="100">
        <f>Data_Provincias!GW176</f>
        <v>0</v>
      </c>
      <c r="M150" s="100">
        <f>Data_Provincias!GX176</f>
        <v>0</v>
      </c>
      <c r="O150" s="100">
        <f>Data_Provincias!GY176</f>
        <v>0</v>
      </c>
      <c r="Q150" s="100">
        <f>Data_Provincias!GZ176</f>
        <v>0</v>
      </c>
      <c r="S150" s="100">
        <f>Data_Provincias!HA176</f>
        <v>0</v>
      </c>
      <c r="U150" s="100">
        <f>Data_Provincias!HB176</f>
        <v>0</v>
      </c>
      <c r="W150" s="100">
        <f>Data_Provincias!HC176</f>
        <v>0</v>
      </c>
      <c r="Y150" s="100">
        <f>Data_Provincias!HD176</f>
        <v>0</v>
      </c>
      <c r="AA150" s="100">
        <f>Data_Provincias!HE176</f>
        <v>0</v>
      </c>
      <c r="AC150" s="100">
        <f>Data_Provincias!HF176</f>
        <v>0</v>
      </c>
      <c r="AE150" s="100">
        <f>Data_Provincias!HG176</f>
        <v>0</v>
      </c>
      <c r="AG150" s="100">
        <f>Data_Provincias!HH176</f>
        <v>0</v>
      </c>
      <c r="AI150" s="100">
        <f>Data_Provincias!HI176</f>
        <v>0</v>
      </c>
      <c r="AK150" s="100">
        <f>Data_Provincias!HJ176</f>
        <v>0</v>
      </c>
      <c r="AM150" s="100">
        <f>Data_Provincias!HK176</f>
        <v>0</v>
      </c>
      <c r="AO150" s="100">
        <f>Data_Provincias!HL176</f>
        <v>0</v>
      </c>
      <c r="AQ150" s="100">
        <f>Data_Provincias!HM176</f>
        <v>0</v>
      </c>
      <c r="AS150" s="100">
        <f>Data_Provincias!HN176</f>
        <v>0</v>
      </c>
      <c r="AU150" s="100">
        <f>Data_Provincias!HO176</f>
        <v>0</v>
      </c>
      <c r="AW150" s="100">
        <f>Data_Provincias!HP176</f>
        <v>0</v>
      </c>
      <c r="AY150" s="100">
        <f>Data_Provincias!HQ176</f>
        <v>0</v>
      </c>
      <c r="BA150" s="100">
        <f>Data_Provincias!HR176</f>
        <v>0</v>
      </c>
      <c r="BC150" s="100">
        <f>Data_Provincias!HS176</f>
        <v>0</v>
      </c>
      <c r="BE150" s="100">
        <f>Data_Provincias!HT176</f>
        <v>0</v>
      </c>
      <c r="BG150" s="100">
        <f>Data_Provincias!HU176</f>
        <v>0</v>
      </c>
      <c r="BI150" s="100">
        <f>Data_Provincias!HV176</f>
        <v>0</v>
      </c>
      <c r="BK150" s="100">
        <f>Data_Provincias!HW176</f>
        <v>0</v>
      </c>
      <c r="BM150" s="100">
        <f>Data_Provincias!HX176</f>
        <v>0</v>
      </c>
      <c r="BO150" s="101">
        <f>Data_Provincias!HY176</f>
        <v>0</v>
      </c>
    </row>
    <row r="151" spans="1:67" x14ac:dyDescent="0.25">
      <c r="A151" s="98">
        <v>44056</v>
      </c>
      <c r="B151" s="20">
        <f>Data_Provincias!AJ177</f>
        <v>0</v>
      </c>
      <c r="C151" s="100">
        <f>Data_Provincias!GS177</f>
        <v>0</v>
      </c>
      <c r="E151" s="100">
        <f>Data_Provincias!GT177</f>
        <v>0</v>
      </c>
      <c r="G151" s="100">
        <f>Data_Provincias!GU177</f>
        <v>0</v>
      </c>
      <c r="I151" s="100">
        <f>Data_Provincias!GV177</f>
        <v>0</v>
      </c>
      <c r="K151" s="100">
        <f>Data_Provincias!GW177</f>
        <v>0</v>
      </c>
      <c r="M151" s="100">
        <f>Data_Provincias!GX177</f>
        <v>0</v>
      </c>
      <c r="O151" s="100">
        <f>Data_Provincias!GY177</f>
        <v>0</v>
      </c>
      <c r="Q151" s="100">
        <f>Data_Provincias!GZ177</f>
        <v>0</v>
      </c>
      <c r="S151" s="100">
        <f>Data_Provincias!HA177</f>
        <v>0</v>
      </c>
      <c r="U151" s="100">
        <f>Data_Provincias!HB177</f>
        <v>0</v>
      </c>
      <c r="W151" s="100">
        <f>Data_Provincias!HC177</f>
        <v>0</v>
      </c>
      <c r="Y151" s="100">
        <f>Data_Provincias!HD177</f>
        <v>0</v>
      </c>
      <c r="AA151" s="100">
        <f>Data_Provincias!HE177</f>
        <v>0</v>
      </c>
      <c r="AC151" s="100">
        <f>Data_Provincias!HF177</f>
        <v>0</v>
      </c>
      <c r="AE151" s="100">
        <f>Data_Provincias!HG177</f>
        <v>0</v>
      </c>
      <c r="AG151" s="100">
        <f>Data_Provincias!HH177</f>
        <v>0</v>
      </c>
      <c r="AI151" s="100">
        <f>Data_Provincias!HI177</f>
        <v>0</v>
      </c>
      <c r="AK151" s="100">
        <f>Data_Provincias!HJ177</f>
        <v>0</v>
      </c>
      <c r="AM151" s="100">
        <f>Data_Provincias!HK177</f>
        <v>0</v>
      </c>
      <c r="AO151" s="100">
        <f>Data_Provincias!HL177</f>
        <v>0</v>
      </c>
      <c r="AQ151" s="100">
        <f>Data_Provincias!HM177</f>
        <v>0</v>
      </c>
      <c r="AS151" s="100">
        <f>Data_Provincias!HN177</f>
        <v>0</v>
      </c>
      <c r="AU151" s="100">
        <f>Data_Provincias!HO177</f>
        <v>0</v>
      </c>
      <c r="AW151" s="100">
        <f>Data_Provincias!HP177</f>
        <v>0</v>
      </c>
      <c r="AY151" s="100">
        <f>Data_Provincias!HQ177</f>
        <v>0</v>
      </c>
      <c r="BA151" s="100">
        <f>Data_Provincias!HR177</f>
        <v>0</v>
      </c>
      <c r="BC151" s="100">
        <f>Data_Provincias!HS177</f>
        <v>0</v>
      </c>
      <c r="BE151" s="100">
        <f>Data_Provincias!HT177</f>
        <v>0</v>
      </c>
      <c r="BG151" s="100">
        <f>Data_Provincias!HU177</f>
        <v>0</v>
      </c>
      <c r="BI151" s="100">
        <f>Data_Provincias!HV177</f>
        <v>0</v>
      </c>
      <c r="BK151" s="100">
        <f>Data_Provincias!HW177</f>
        <v>0</v>
      </c>
      <c r="BM151" s="100">
        <f>Data_Provincias!HX177</f>
        <v>0</v>
      </c>
      <c r="BO151" s="101">
        <f>Data_Provincias!HY177</f>
        <v>0</v>
      </c>
    </row>
    <row r="152" spans="1:67" x14ac:dyDescent="0.25">
      <c r="A152" s="98">
        <v>44057</v>
      </c>
      <c r="B152" s="20">
        <f>Data_Provincias!AJ178</f>
        <v>0</v>
      </c>
      <c r="C152" s="100">
        <f>Data_Provincias!GS178</f>
        <v>0</v>
      </c>
      <c r="E152" s="100">
        <f>Data_Provincias!GT178</f>
        <v>0</v>
      </c>
      <c r="G152" s="100">
        <f>Data_Provincias!GU178</f>
        <v>0</v>
      </c>
      <c r="I152" s="100">
        <f>Data_Provincias!GV178</f>
        <v>0</v>
      </c>
      <c r="K152" s="100">
        <f>Data_Provincias!GW178</f>
        <v>0</v>
      </c>
      <c r="M152" s="100">
        <f>Data_Provincias!GX178</f>
        <v>0</v>
      </c>
      <c r="O152" s="100">
        <f>Data_Provincias!GY178</f>
        <v>0</v>
      </c>
      <c r="Q152" s="100">
        <f>Data_Provincias!GZ178</f>
        <v>0</v>
      </c>
      <c r="S152" s="100">
        <f>Data_Provincias!HA178</f>
        <v>0</v>
      </c>
      <c r="U152" s="100">
        <f>Data_Provincias!HB178</f>
        <v>0</v>
      </c>
      <c r="W152" s="100">
        <f>Data_Provincias!HC178</f>
        <v>0</v>
      </c>
      <c r="Y152" s="100">
        <f>Data_Provincias!HD178</f>
        <v>0</v>
      </c>
      <c r="AA152" s="100">
        <f>Data_Provincias!HE178</f>
        <v>0</v>
      </c>
      <c r="AC152" s="100">
        <f>Data_Provincias!HF178</f>
        <v>0</v>
      </c>
      <c r="AE152" s="100">
        <f>Data_Provincias!HG178</f>
        <v>0</v>
      </c>
      <c r="AG152" s="100">
        <f>Data_Provincias!HH178</f>
        <v>0</v>
      </c>
      <c r="AI152" s="100">
        <f>Data_Provincias!HI178</f>
        <v>0</v>
      </c>
      <c r="AK152" s="100">
        <f>Data_Provincias!HJ178</f>
        <v>0</v>
      </c>
      <c r="AM152" s="100">
        <f>Data_Provincias!HK178</f>
        <v>0</v>
      </c>
      <c r="AO152" s="100">
        <f>Data_Provincias!HL178</f>
        <v>0</v>
      </c>
      <c r="AQ152" s="100">
        <f>Data_Provincias!HM178</f>
        <v>0</v>
      </c>
      <c r="AS152" s="100">
        <f>Data_Provincias!HN178</f>
        <v>0</v>
      </c>
      <c r="AU152" s="100">
        <f>Data_Provincias!HO178</f>
        <v>0</v>
      </c>
      <c r="AW152" s="100">
        <f>Data_Provincias!HP178</f>
        <v>0</v>
      </c>
      <c r="AY152" s="100">
        <f>Data_Provincias!HQ178</f>
        <v>0</v>
      </c>
      <c r="BA152" s="100">
        <f>Data_Provincias!HR178</f>
        <v>0</v>
      </c>
      <c r="BC152" s="100">
        <f>Data_Provincias!HS178</f>
        <v>0</v>
      </c>
      <c r="BE152" s="100">
        <f>Data_Provincias!HT178</f>
        <v>0</v>
      </c>
      <c r="BG152" s="100">
        <f>Data_Provincias!HU178</f>
        <v>0</v>
      </c>
      <c r="BI152" s="100">
        <f>Data_Provincias!HV178</f>
        <v>0</v>
      </c>
      <c r="BK152" s="100">
        <f>Data_Provincias!HW178</f>
        <v>0</v>
      </c>
      <c r="BM152" s="100">
        <f>Data_Provincias!HX178</f>
        <v>0</v>
      </c>
      <c r="BO152" s="101">
        <f>Data_Provincias!HY178</f>
        <v>0</v>
      </c>
    </row>
    <row r="153" spans="1:67" x14ac:dyDescent="0.25">
      <c r="A153" s="98">
        <v>44058</v>
      </c>
      <c r="B153" s="20">
        <f>Data_Provincias!AJ179</f>
        <v>0</v>
      </c>
      <c r="C153" s="100">
        <f>Data_Provincias!GS179</f>
        <v>0</v>
      </c>
      <c r="E153" s="100">
        <f>Data_Provincias!GT179</f>
        <v>0</v>
      </c>
      <c r="G153" s="100">
        <f>Data_Provincias!GU179</f>
        <v>0</v>
      </c>
      <c r="I153" s="100">
        <f>Data_Provincias!GV179</f>
        <v>0</v>
      </c>
      <c r="K153" s="100">
        <f>Data_Provincias!GW179</f>
        <v>0</v>
      </c>
      <c r="M153" s="100">
        <f>Data_Provincias!GX179</f>
        <v>0</v>
      </c>
      <c r="O153" s="100">
        <f>Data_Provincias!GY179</f>
        <v>0</v>
      </c>
      <c r="Q153" s="100">
        <f>Data_Provincias!GZ179</f>
        <v>0</v>
      </c>
      <c r="S153" s="100">
        <f>Data_Provincias!HA179</f>
        <v>0</v>
      </c>
      <c r="U153" s="100">
        <f>Data_Provincias!HB179</f>
        <v>0</v>
      </c>
      <c r="W153" s="100">
        <f>Data_Provincias!HC179</f>
        <v>0</v>
      </c>
      <c r="Y153" s="100">
        <f>Data_Provincias!HD179</f>
        <v>0</v>
      </c>
      <c r="AA153" s="100">
        <f>Data_Provincias!HE179</f>
        <v>0</v>
      </c>
      <c r="AC153" s="100">
        <f>Data_Provincias!HF179</f>
        <v>0</v>
      </c>
      <c r="AE153" s="100">
        <f>Data_Provincias!HG179</f>
        <v>0</v>
      </c>
      <c r="AG153" s="100">
        <f>Data_Provincias!HH179</f>
        <v>0</v>
      </c>
      <c r="AI153" s="100">
        <f>Data_Provincias!HI179</f>
        <v>0</v>
      </c>
      <c r="AK153" s="100">
        <f>Data_Provincias!HJ179</f>
        <v>0</v>
      </c>
      <c r="AM153" s="100">
        <f>Data_Provincias!HK179</f>
        <v>0</v>
      </c>
      <c r="AO153" s="100">
        <f>Data_Provincias!HL179</f>
        <v>0</v>
      </c>
      <c r="AQ153" s="100">
        <f>Data_Provincias!HM179</f>
        <v>0</v>
      </c>
      <c r="AS153" s="100">
        <f>Data_Provincias!HN179</f>
        <v>0</v>
      </c>
      <c r="AU153" s="100">
        <f>Data_Provincias!HO179</f>
        <v>0</v>
      </c>
      <c r="AW153" s="100">
        <f>Data_Provincias!HP179</f>
        <v>0</v>
      </c>
      <c r="AY153" s="100">
        <f>Data_Provincias!HQ179</f>
        <v>0</v>
      </c>
      <c r="BA153" s="100">
        <f>Data_Provincias!HR179</f>
        <v>0</v>
      </c>
      <c r="BC153" s="100">
        <f>Data_Provincias!HS179</f>
        <v>0</v>
      </c>
      <c r="BE153" s="100">
        <f>Data_Provincias!HT179</f>
        <v>0</v>
      </c>
      <c r="BG153" s="100">
        <f>Data_Provincias!HU179</f>
        <v>0</v>
      </c>
      <c r="BI153" s="100">
        <f>Data_Provincias!HV179</f>
        <v>0</v>
      </c>
      <c r="BK153" s="100">
        <f>Data_Provincias!HW179</f>
        <v>0</v>
      </c>
      <c r="BM153" s="100">
        <f>Data_Provincias!HX179</f>
        <v>0</v>
      </c>
      <c r="BO153" s="101">
        <f>Data_Provincias!HY179</f>
        <v>0</v>
      </c>
    </row>
    <row r="154" spans="1:67" x14ac:dyDescent="0.25">
      <c r="A154" s="98">
        <v>44059</v>
      </c>
      <c r="B154" s="20">
        <f>Data_Provincias!AJ180</f>
        <v>0</v>
      </c>
      <c r="C154" s="100">
        <f>Data_Provincias!GS180</f>
        <v>0</v>
      </c>
      <c r="E154" s="100">
        <f>Data_Provincias!GT180</f>
        <v>0</v>
      </c>
      <c r="G154" s="100">
        <f>Data_Provincias!GU180</f>
        <v>0</v>
      </c>
      <c r="I154" s="100">
        <f>Data_Provincias!GV180</f>
        <v>0</v>
      </c>
      <c r="K154" s="100">
        <f>Data_Provincias!GW180</f>
        <v>0</v>
      </c>
      <c r="M154" s="100">
        <f>Data_Provincias!GX180</f>
        <v>0</v>
      </c>
      <c r="O154" s="100">
        <f>Data_Provincias!GY180</f>
        <v>0</v>
      </c>
      <c r="Q154" s="100">
        <f>Data_Provincias!GZ180</f>
        <v>0</v>
      </c>
      <c r="S154" s="100">
        <f>Data_Provincias!HA180</f>
        <v>0</v>
      </c>
      <c r="U154" s="100">
        <f>Data_Provincias!HB180</f>
        <v>0</v>
      </c>
      <c r="W154" s="100">
        <f>Data_Provincias!HC180</f>
        <v>0</v>
      </c>
      <c r="Y154" s="100">
        <f>Data_Provincias!HD180</f>
        <v>0</v>
      </c>
      <c r="AA154" s="100">
        <f>Data_Provincias!HE180</f>
        <v>0</v>
      </c>
      <c r="AC154" s="100">
        <f>Data_Provincias!HF180</f>
        <v>0</v>
      </c>
      <c r="AE154" s="100">
        <f>Data_Provincias!HG180</f>
        <v>0</v>
      </c>
      <c r="AG154" s="100">
        <f>Data_Provincias!HH180</f>
        <v>0</v>
      </c>
      <c r="AI154" s="100">
        <f>Data_Provincias!HI180</f>
        <v>0</v>
      </c>
      <c r="AK154" s="100">
        <f>Data_Provincias!HJ180</f>
        <v>0</v>
      </c>
      <c r="AM154" s="100">
        <f>Data_Provincias!HK180</f>
        <v>0</v>
      </c>
      <c r="AO154" s="100">
        <f>Data_Provincias!HL180</f>
        <v>0</v>
      </c>
      <c r="AQ154" s="100">
        <f>Data_Provincias!HM180</f>
        <v>0</v>
      </c>
      <c r="AS154" s="100">
        <f>Data_Provincias!HN180</f>
        <v>0</v>
      </c>
      <c r="AU154" s="100">
        <f>Data_Provincias!HO180</f>
        <v>0</v>
      </c>
      <c r="AW154" s="100">
        <f>Data_Provincias!HP180</f>
        <v>0</v>
      </c>
      <c r="AY154" s="100">
        <f>Data_Provincias!HQ180</f>
        <v>0</v>
      </c>
      <c r="BA154" s="100">
        <f>Data_Provincias!HR180</f>
        <v>0</v>
      </c>
      <c r="BC154" s="100">
        <f>Data_Provincias!HS180</f>
        <v>0</v>
      </c>
      <c r="BE154" s="100">
        <f>Data_Provincias!HT180</f>
        <v>0</v>
      </c>
      <c r="BG154" s="100">
        <f>Data_Provincias!HU180</f>
        <v>0</v>
      </c>
      <c r="BI154" s="100">
        <f>Data_Provincias!HV180</f>
        <v>0</v>
      </c>
      <c r="BK154" s="100">
        <f>Data_Provincias!HW180</f>
        <v>0</v>
      </c>
      <c r="BM154" s="100">
        <f>Data_Provincias!HX180</f>
        <v>0</v>
      </c>
      <c r="BO154" s="101">
        <f>Data_Provincias!HY180</f>
        <v>0</v>
      </c>
    </row>
    <row r="155" spans="1:67" x14ac:dyDescent="0.25">
      <c r="A155" s="98">
        <v>44060</v>
      </c>
      <c r="B155" s="20">
        <f>Data_Provincias!AJ181</f>
        <v>0</v>
      </c>
      <c r="C155" s="100">
        <f>Data_Provincias!GS181</f>
        <v>0</v>
      </c>
      <c r="E155" s="100">
        <f>Data_Provincias!GT181</f>
        <v>0</v>
      </c>
      <c r="G155" s="100">
        <f>Data_Provincias!GU181</f>
        <v>0</v>
      </c>
      <c r="I155" s="100">
        <f>Data_Provincias!GV181</f>
        <v>0</v>
      </c>
      <c r="K155" s="100">
        <f>Data_Provincias!GW181</f>
        <v>0</v>
      </c>
      <c r="M155" s="100">
        <f>Data_Provincias!GX181</f>
        <v>0</v>
      </c>
      <c r="O155" s="100">
        <f>Data_Provincias!GY181</f>
        <v>0</v>
      </c>
      <c r="Q155" s="100">
        <f>Data_Provincias!GZ181</f>
        <v>0</v>
      </c>
      <c r="S155" s="100">
        <f>Data_Provincias!HA181</f>
        <v>0</v>
      </c>
      <c r="U155" s="100">
        <f>Data_Provincias!HB181</f>
        <v>0</v>
      </c>
      <c r="W155" s="100">
        <f>Data_Provincias!HC181</f>
        <v>0</v>
      </c>
      <c r="Y155" s="100">
        <f>Data_Provincias!HD181</f>
        <v>0</v>
      </c>
      <c r="AA155" s="100">
        <f>Data_Provincias!HE181</f>
        <v>0</v>
      </c>
      <c r="AC155" s="100">
        <f>Data_Provincias!HF181</f>
        <v>0</v>
      </c>
      <c r="AE155" s="100">
        <f>Data_Provincias!HG181</f>
        <v>0</v>
      </c>
      <c r="AG155" s="100">
        <f>Data_Provincias!HH181</f>
        <v>0</v>
      </c>
      <c r="AI155" s="100">
        <f>Data_Provincias!HI181</f>
        <v>0</v>
      </c>
      <c r="AK155" s="100">
        <f>Data_Provincias!HJ181</f>
        <v>0</v>
      </c>
      <c r="AM155" s="100">
        <f>Data_Provincias!HK181</f>
        <v>0</v>
      </c>
      <c r="AO155" s="100">
        <f>Data_Provincias!HL181</f>
        <v>0</v>
      </c>
      <c r="AQ155" s="100">
        <f>Data_Provincias!HM181</f>
        <v>0</v>
      </c>
      <c r="AS155" s="100">
        <f>Data_Provincias!HN181</f>
        <v>0</v>
      </c>
      <c r="AU155" s="100">
        <f>Data_Provincias!HO181</f>
        <v>0</v>
      </c>
      <c r="AW155" s="100">
        <f>Data_Provincias!HP181</f>
        <v>0</v>
      </c>
      <c r="AY155" s="100">
        <f>Data_Provincias!HQ181</f>
        <v>0</v>
      </c>
      <c r="BA155" s="100">
        <f>Data_Provincias!HR181</f>
        <v>0</v>
      </c>
      <c r="BC155" s="100">
        <f>Data_Provincias!HS181</f>
        <v>0</v>
      </c>
      <c r="BE155" s="100">
        <f>Data_Provincias!HT181</f>
        <v>0</v>
      </c>
      <c r="BG155" s="100">
        <f>Data_Provincias!HU181</f>
        <v>0</v>
      </c>
      <c r="BI155" s="100">
        <f>Data_Provincias!HV181</f>
        <v>0</v>
      </c>
      <c r="BK155" s="100">
        <f>Data_Provincias!HW181</f>
        <v>0</v>
      </c>
      <c r="BM155" s="100">
        <f>Data_Provincias!HX181</f>
        <v>0</v>
      </c>
      <c r="BO155" s="101">
        <f>Data_Provincias!HY181</f>
        <v>0</v>
      </c>
    </row>
    <row r="156" spans="1:67" x14ac:dyDescent="0.25">
      <c r="A156" s="98">
        <v>44061</v>
      </c>
      <c r="B156" s="20">
        <f>Data_Provincias!AJ182</f>
        <v>0</v>
      </c>
      <c r="C156" s="100">
        <f>Data_Provincias!GS182</f>
        <v>0</v>
      </c>
      <c r="E156" s="100">
        <f>Data_Provincias!GT182</f>
        <v>0</v>
      </c>
      <c r="G156" s="100">
        <f>Data_Provincias!GU182</f>
        <v>0</v>
      </c>
      <c r="I156" s="100">
        <f>Data_Provincias!GV182</f>
        <v>0</v>
      </c>
      <c r="K156" s="100">
        <f>Data_Provincias!GW182</f>
        <v>0</v>
      </c>
      <c r="M156" s="100">
        <f>Data_Provincias!GX182</f>
        <v>0</v>
      </c>
      <c r="O156" s="100">
        <f>Data_Provincias!GY182</f>
        <v>0</v>
      </c>
      <c r="Q156" s="100">
        <f>Data_Provincias!GZ182</f>
        <v>0</v>
      </c>
      <c r="S156" s="100">
        <f>Data_Provincias!HA182</f>
        <v>0</v>
      </c>
      <c r="U156" s="100">
        <f>Data_Provincias!HB182</f>
        <v>0</v>
      </c>
      <c r="W156" s="100">
        <f>Data_Provincias!HC182</f>
        <v>0</v>
      </c>
      <c r="Y156" s="100">
        <f>Data_Provincias!HD182</f>
        <v>0</v>
      </c>
      <c r="AA156" s="100">
        <f>Data_Provincias!HE182</f>
        <v>0</v>
      </c>
      <c r="AC156" s="100">
        <f>Data_Provincias!HF182</f>
        <v>0</v>
      </c>
      <c r="AE156" s="100">
        <f>Data_Provincias!HG182</f>
        <v>0</v>
      </c>
      <c r="AG156" s="100">
        <f>Data_Provincias!HH182</f>
        <v>0</v>
      </c>
      <c r="AI156" s="100">
        <f>Data_Provincias!HI182</f>
        <v>0</v>
      </c>
      <c r="AK156" s="100">
        <f>Data_Provincias!HJ182</f>
        <v>0</v>
      </c>
      <c r="AM156" s="100">
        <f>Data_Provincias!HK182</f>
        <v>0</v>
      </c>
      <c r="AO156" s="100">
        <f>Data_Provincias!HL182</f>
        <v>0</v>
      </c>
      <c r="AQ156" s="100">
        <f>Data_Provincias!HM182</f>
        <v>0</v>
      </c>
      <c r="AS156" s="100">
        <f>Data_Provincias!HN182</f>
        <v>0</v>
      </c>
      <c r="AU156" s="100">
        <f>Data_Provincias!HO182</f>
        <v>0</v>
      </c>
      <c r="AW156" s="100">
        <f>Data_Provincias!HP182</f>
        <v>0</v>
      </c>
      <c r="AY156" s="100">
        <f>Data_Provincias!HQ182</f>
        <v>0</v>
      </c>
      <c r="BA156" s="100">
        <f>Data_Provincias!HR182</f>
        <v>0</v>
      </c>
      <c r="BC156" s="100">
        <f>Data_Provincias!HS182</f>
        <v>0</v>
      </c>
      <c r="BE156" s="100">
        <f>Data_Provincias!HT182</f>
        <v>0</v>
      </c>
      <c r="BG156" s="100">
        <f>Data_Provincias!HU182</f>
        <v>0</v>
      </c>
      <c r="BI156" s="100">
        <f>Data_Provincias!HV182</f>
        <v>0</v>
      </c>
      <c r="BK156" s="100">
        <f>Data_Provincias!HW182</f>
        <v>0</v>
      </c>
      <c r="BM156" s="100">
        <f>Data_Provincias!HX182</f>
        <v>0</v>
      </c>
      <c r="BO156" s="101">
        <f>Data_Provincias!HY182</f>
        <v>0</v>
      </c>
    </row>
    <row r="157" spans="1:67" x14ac:dyDescent="0.25">
      <c r="A157" s="98">
        <v>44062</v>
      </c>
      <c r="B157" s="20">
        <f>Data_Provincias!AJ183</f>
        <v>0</v>
      </c>
      <c r="C157" s="100">
        <f>Data_Provincias!GS183</f>
        <v>0</v>
      </c>
      <c r="E157" s="100">
        <f>Data_Provincias!GT183</f>
        <v>0</v>
      </c>
      <c r="G157" s="100">
        <f>Data_Provincias!GU183</f>
        <v>0</v>
      </c>
      <c r="I157" s="100">
        <f>Data_Provincias!GV183</f>
        <v>0</v>
      </c>
      <c r="K157" s="100">
        <f>Data_Provincias!GW183</f>
        <v>0</v>
      </c>
      <c r="M157" s="100">
        <f>Data_Provincias!GX183</f>
        <v>0</v>
      </c>
      <c r="O157" s="100">
        <f>Data_Provincias!GY183</f>
        <v>0</v>
      </c>
      <c r="Q157" s="100">
        <f>Data_Provincias!GZ183</f>
        <v>0</v>
      </c>
      <c r="S157" s="100">
        <f>Data_Provincias!HA183</f>
        <v>0</v>
      </c>
      <c r="U157" s="100">
        <f>Data_Provincias!HB183</f>
        <v>0</v>
      </c>
      <c r="W157" s="100">
        <f>Data_Provincias!HC183</f>
        <v>0</v>
      </c>
      <c r="Y157" s="100">
        <f>Data_Provincias!HD183</f>
        <v>0</v>
      </c>
      <c r="AA157" s="100">
        <f>Data_Provincias!HE183</f>
        <v>0</v>
      </c>
      <c r="AC157" s="100">
        <f>Data_Provincias!HF183</f>
        <v>0</v>
      </c>
      <c r="AE157" s="100">
        <f>Data_Provincias!HG183</f>
        <v>0</v>
      </c>
      <c r="AG157" s="100">
        <f>Data_Provincias!HH183</f>
        <v>0</v>
      </c>
      <c r="AI157" s="100">
        <f>Data_Provincias!HI183</f>
        <v>0</v>
      </c>
      <c r="AK157" s="100">
        <f>Data_Provincias!HJ183</f>
        <v>0</v>
      </c>
      <c r="AM157" s="100">
        <f>Data_Provincias!HK183</f>
        <v>0</v>
      </c>
      <c r="AO157" s="100">
        <f>Data_Provincias!HL183</f>
        <v>0</v>
      </c>
      <c r="AQ157" s="100">
        <f>Data_Provincias!HM183</f>
        <v>0</v>
      </c>
      <c r="AS157" s="100">
        <f>Data_Provincias!HN183</f>
        <v>0</v>
      </c>
      <c r="AU157" s="100">
        <f>Data_Provincias!HO183</f>
        <v>0</v>
      </c>
      <c r="AW157" s="100">
        <f>Data_Provincias!HP183</f>
        <v>0</v>
      </c>
      <c r="AY157" s="100">
        <f>Data_Provincias!HQ183</f>
        <v>0</v>
      </c>
      <c r="BA157" s="100">
        <f>Data_Provincias!HR183</f>
        <v>0</v>
      </c>
      <c r="BC157" s="100">
        <f>Data_Provincias!HS183</f>
        <v>0</v>
      </c>
      <c r="BE157" s="100">
        <f>Data_Provincias!HT183</f>
        <v>0</v>
      </c>
      <c r="BG157" s="100">
        <f>Data_Provincias!HU183</f>
        <v>0</v>
      </c>
      <c r="BI157" s="100">
        <f>Data_Provincias!HV183</f>
        <v>0</v>
      </c>
      <c r="BK157" s="100">
        <f>Data_Provincias!HW183</f>
        <v>0</v>
      </c>
      <c r="BM157" s="100">
        <f>Data_Provincias!HX183</f>
        <v>0</v>
      </c>
      <c r="BO157" s="101">
        <f>Data_Provincias!HY183</f>
        <v>0</v>
      </c>
    </row>
    <row r="158" spans="1:67" x14ac:dyDescent="0.25">
      <c r="A158" s="98">
        <v>44063</v>
      </c>
      <c r="B158" s="20">
        <f>Data_Provincias!AJ184</f>
        <v>0</v>
      </c>
      <c r="C158" s="100">
        <f>Data_Provincias!GS184</f>
        <v>0</v>
      </c>
      <c r="E158" s="100">
        <f>Data_Provincias!GT184</f>
        <v>0</v>
      </c>
      <c r="G158" s="100">
        <f>Data_Provincias!GU184</f>
        <v>0</v>
      </c>
      <c r="I158" s="100">
        <f>Data_Provincias!GV184</f>
        <v>0</v>
      </c>
      <c r="K158" s="100">
        <f>Data_Provincias!GW184</f>
        <v>0</v>
      </c>
      <c r="M158" s="100">
        <f>Data_Provincias!GX184</f>
        <v>0</v>
      </c>
      <c r="O158" s="100">
        <f>Data_Provincias!GY184</f>
        <v>0</v>
      </c>
      <c r="Q158" s="100">
        <f>Data_Provincias!GZ184</f>
        <v>0</v>
      </c>
      <c r="S158" s="100">
        <f>Data_Provincias!HA184</f>
        <v>0</v>
      </c>
      <c r="U158" s="100">
        <f>Data_Provincias!HB184</f>
        <v>0</v>
      </c>
      <c r="W158" s="100">
        <f>Data_Provincias!HC184</f>
        <v>0</v>
      </c>
      <c r="Y158" s="100">
        <f>Data_Provincias!HD184</f>
        <v>0</v>
      </c>
      <c r="AA158" s="100">
        <f>Data_Provincias!HE184</f>
        <v>0</v>
      </c>
      <c r="AC158" s="100">
        <f>Data_Provincias!HF184</f>
        <v>0</v>
      </c>
      <c r="AE158" s="100">
        <f>Data_Provincias!HG184</f>
        <v>0</v>
      </c>
      <c r="AG158" s="100">
        <f>Data_Provincias!HH184</f>
        <v>0</v>
      </c>
      <c r="AI158" s="100">
        <f>Data_Provincias!HI184</f>
        <v>0</v>
      </c>
      <c r="AK158" s="100">
        <f>Data_Provincias!HJ184</f>
        <v>0</v>
      </c>
      <c r="AM158" s="100">
        <f>Data_Provincias!HK184</f>
        <v>0</v>
      </c>
      <c r="AO158" s="100">
        <f>Data_Provincias!HL184</f>
        <v>0</v>
      </c>
      <c r="AQ158" s="100">
        <f>Data_Provincias!HM184</f>
        <v>0</v>
      </c>
      <c r="AS158" s="100">
        <f>Data_Provincias!HN184</f>
        <v>0</v>
      </c>
      <c r="AU158" s="100">
        <f>Data_Provincias!HO184</f>
        <v>0</v>
      </c>
      <c r="AW158" s="100">
        <f>Data_Provincias!HP184</f>
        <v>0</v>
      </c>
      <c r="AY158" s="100">
        <f>Data_Provincias!HQ184</f>
        <v>0</v>
      </c>
      <c r="BA158" s="100">
        <f>Data_Provincias!HR184</f>
        <v>0</v>
      </c>
      <c r="BC158" s="100">
        <f>Data_Provincias!HS184</f>
        <v>0</v>
      </c>
      <c r="BE158" s="100">
        <f>Data_Provincias!HT184</f>
        <v>0</v>
      </c>
      <c r="BG158" s="100">
        <f>Data_Provincias!HU184</f>
        <v>0</v>
      </c>
      <c r="BI158" s="100">
        <f>Data_Provincias!HV184</f>
        <v>0</v>
      </c>
      <c r="BK158" s="100">
        <f>Data_Provincias!HW184</f>
        <v>0</v>
      </c>
      <c r="BM158" s="100">
        <f>Data_Provincias!HX184</f>
        <v>0</v>
      </c>
      <c r="BO158" s="101">
        <f>Data_Provincias!HY184</f>
        <v>0</v>
      </c>
    </row>
    <row r="159" spans="1:67" x14ac:dyDescent="0.25">
      <c r="A159" s="98">
        <v>44064</v>
      </c>
      <c r="B159" s="20">
        <f>Data_Provincias!AJ185</f>
        <v>0</v>
      </c>
      <c r="C159" s="100">
        <f>Data_Provincias!GS185</f>
        <v>0</v>
      </c>
      <c r="E159" s="100">
        <f>Data_Provincias!GT185</f>
        <v>0</v>
      </c>
      <c r="G159" s="100">
        <f>Data_Provincias!GU185</f>
        <v>0</v>
      </c>
      <c r="I159" s="100">
        <f>Data_Provincias!GV185</f>
        <v>0</v>
      </c>
      <c r="K159" s="100">
        <f>Data_Provincias!GW185</f>
        <v>0</v>
      </c>
      <c r="M159" s="100">
        <f>Data_Provincias!GX185</f>
        <v>0</v>
      </c>
      <c r="O159" s="100">
        <f>Data_Provincias!GY185</f>
        <v>0</v>
      </c>
      <c r="Q159" s="100">
        <f>Data_Provincias!GZ185</f>
        <v>0</v>
      </c>
      <c r="S159" s="100">
        <f>Data_Provincias!HA185</f>
        <v>0</v>
      </c>
      <c r="U159" s="100">
        <f>Data_Provincias!HB185</f>
        <v>0</v>
      </c>
      <c r="W159" s="100">
        <f>Data_Provincias!HC185</f>
        <v>0</v>
      </c>
      <c r="Y159" s="100">
        <f>Data_Provincias!HD185</f>
        <v>0</v>
      </c>
      <c r="AA159" s="100">
        <f>Data_Provincias!HE185</f>
        <v>0</v>
      </c>
      <c r="AC159" s="100">
        <f>Data_Provincias!HF185</f>
        <v>0</v>
      </c>
      <c r="AE159" s="100">
        <f>Data_Provincias!HG185</f>
        <v>0</v>
      </c>
      <c r="AG159" s="100">
        <f>Data_Provincias!HH185</f>
        <v>0</v>
      </c>
      <c r="AI159" s="100">
        <f>Data_Provincias!HI185</f>
        <v>0</v>
      </c>
      <c r="AK159" s="100">
        <f>Data_Provincias!HJ185</f>
        <v>0</v>
      </c>
      <c r="AM159" s="100">
        <f>Data_Provincias!HK185</f>
        <v>0</v>
      </c>
      <c r="AO159" s="100">
        <f>Data_Provincias!HL185</f>
        <v>0</v>
      </c>
      <c r="AQ159" s="100">
        <f>Data_Provincias!HM185</f>
        <v>0</v>
      </c>
      <c r="AS159" s="100">
        <f>Data_Provincias!HN185</f>
        <v>0</v>
      </c>
      <c r="AU159" s="100">
        <f>Data_Provincias!HO185</f>
        <v>0</v>
      </c>
      <c r="AW159" s="100">
        <f>Data_Provincias!HP185</f>
        <v>0</v>
      </c>
      <c r="AY159" s="100">
        <f>Data_Provincias!HQ185</f>
        <v>0</v>
      </c>
      <c r="BA159" s="100">
        <f>Data_Provincias!HR185</f>
        <v>0</v>
      </c>
      <c r="BC159" s="100">
        <f>Data_Provincias!HS185</f>
        <v>0</v>
      </c>
      <c r="BE159" s="100">
        <f>Data_Provincias!HT185</f>
        <v>0</v>
      </c>
      <c r="BG159" s="100">
        <f>Data_Provincias!HU185</f>
        <v>0</v>
      </c>
      <c r="BI159" s="100">
        <f>Data_Provincias!HV185</f>
        <v>0</v>
      </c>
      <c r="BK159" s="100">
        <f>Data_Provincias!HW185</f>
        <v>0</v>
      </c>
      <c r="BM159" s="100">
        <f>Data_Provincias!HX185</f>
        <v>0</v>
      </c>
      <c r="BO159" s="101">
        <f>Data_Provincias!HY185</f>
        <v>0</v>
      </c>
    </row>
    <row r="160" spans="1:67" x14ac:dyDescent="0.25">
      <c r="A160" s="98">
        <v>44065</v>
      </c>
      <c r="B160" s="20">
        <f>Data_Provincias!AJ186</f>
        <v>0</v>
      </c>
      <c r="C160" s="100">
        <f>Data_Provincias!GS186</f>
        <v>0</v>
      </c>
      <c r="E160" s="100">
        <f>Data_Provincias!GT186</f>
        <v>0</v>
      </c>
      <c r="G160" s="100">
        <f>Data_Provincias!GU186</f>
        <v>0</v>
      </c>
      <c r="I160" s="100">
        <f>Data_Provincias!GV186</f>
        <v>0</v>
      </c>
      <c r="K160" s="100">
        <f>Data_Provincias!GW186</f>
        <v>0</v>
      </c>
      <c r="M160" s="100">
        <f>Data_Provincias!GX186</f>
        <v>0</v>
      </c>
      <c r="O160" s="100">
        <f>Data_Provincias!GY186</f>
        <v>0</v>
      </c>
      <c r="Q160" s="100">
        <f>Data_Provincias!GZ186</f>
        <v>0</v>
      </c>
      <c r="S160" s="100">
        <f>Data_Provincias!HA186</f>
        <v>0</v>
      </c>
      <c r="U160" s="100">
        <f>Data_Provincias!HB186</f>
        <v>0</v>
      </c>
      <c r="W160" s="100">
        <f>Data_Provincias!HC186</f>
        <v>0</v>
      </c>
      <c r="Y160" s="100">
        <f>Data_Provincias!HD186</f>
        <v>0</v>
      </c>
      <c r="AA160" s="100">
        <f>Data_Provincias!HE186</f>
        <v>0</v>
      </c>
      <c r="AC160" s="100">
        <f>Data_Provincias!HF186</f>
        <v>0</v>
      </c>
      <c r="AE160" s="100">
        <f>Data_Provincias!HG186</f>
        <v>0</v>
      </c>
      <c r="AG160" s="100">
        <f>Data_Provincias!HH186</f>
        <v>0</v>
      </c>
      <c r="AI160" s="100">
        <f>Data_Provincias!HI186</f>
        <v>0</v>
      </c>
      <c r="AK160" s="100">
        <f>Data_Provincias!HJ186</f>
        <v>0</v>
      </c>
      <c r="AM160" s="100">
        <f>Data_Provincias!HK186</f>
        <v>0</v>
      </c>
      <c r="AO160" s="100">
        <f>Data_Provincias!HL186</f>
        <v>0</v>
      </c>
      <c r="AQ160" s="100">
        <f>Data_Provincias!HM186</f>
        <v>0</v>
      </c>
      <c r="AS160" s="100">
        <f>Data_Provincias!HN186</f>
        <v>0</v>
      </c>
      <c r="AU160" s="100">
        <f>Data_Provincias!HO186</f>
        <v>0</v>
      </c>
      <c r="AW160" s="100">
        <f>Data_Provincias!HP186</f>
        <v>0</v>
      </c>
      <c r="AY160" s="100">
        <f>Data_Provincias!HQ186</f>
        <v>0</v>
      </c>
      <c r="BA160" s="100">
        <f>Data_Provincias!HR186</f>
        <v>0</v>
      </c>
      <c r="BC160" s="100">
        <f>Data_Provincias!HS186</f>
        <v>0</v>
      </c>
      <c r="BE160" s="100">
        <f>Data_Provincias!HT186</f>
        <v>0</v>
      </c>
      <c r="BG160" s="100">
        <f>Data_Provincias!HU186</f>
        <v>0</v>
      </c>
      <c r="BI160" s="100">
        <f>Data_Provincias!HV186</f>
        <v>0</v>
      </c>
      <c r="BK160" s="100">
        <f>Data_Provincias!HW186</f>
        <v>0</v>
      </c>
      <c r="BM160" s="100">
        <f>Data_Provincias!HX186</f>
        <v>0</v>
      </c>
      <c r="BO160" s="101">
        <f>Data_Provincias!HY186</f>
        <v>0</v>
      </c>
    </row>
    <row r="161" spans="1:67" x14ac:dyDescent="0.25">
      <c r="A161" s="98">
        <v>44066</v>
      </c>
      <c r="B161" s="20">
        <f>Data_Provincias!AJ187</f>
        <v>0</v>
      </c>
      <c r="C161" s="100">
        <f>Data_Provincias!GS187</f>
        <v>0</v>
      </c>
      <c r="E161" s="100">
        <f>Data_Provincias!GT187</f>
        <v>0</v>
      </c>
      <c r="G161" s="100">
        <f>Data_Provincias!GU187</f>
        <v>0</v>
      </c>
      <c r="I161" s="100">
        <f>Data_Provincias!GV187</f>
        <v>0</v>
      </c>
      <c r="K161" s="100">
        <f>Data_Provincias!GW187</f>
        <v>0</v>
      </c>
      <c r="M161" s="100">
        <f>Data_Provincias!GX187</f>
        <v>0</v>
      </c>
      <c r="O161" s="100">
        <f>Data_Provincias!GY187</f>
        <v>0</v>
      </c>
      <c r="Q161" s="100">
        <f>Data_Provincias!GZ187</f>
        <v>0</v>
      </c>
      <c r="S161" s="100">
        <f>Data_Provincias!HA187</f>
        <v>0</v>
      </c>
      <c r="U161" s="100">
        <f>Data_Provincias!HB187</f>
        <v>0</v>
      </c>
      <c r="W161" s="100">
        <f>Data_Provincias!HC187</f>
        <v>0</v>
      </c>
      <c r="Y161" s="100">
        <f>Data_Provincias!HD187</f>
        <v>0</v>
      </c>
      <c r="AA161" s="100">
        <f>Data_Provincias!HE187</f>
        <v>0</v>
      </c>
      <c r="AC161" s="100">
        <f>Data_Provincias!HF187</f>
        <v>0</v>
      </c>
      <c r="AE161" s="100">
        <f>Data_Provincias!HG187</f>
        <v>0</v>
      </c>
      <c r="AG161" s="100">
        <f>Data_Provincias!HH187</f>
        <v>0</v>
      </c>
      <c r="AI161" s="100">
        <f>Data_Provincias!HI187</f>
        <v>0</v>
      </c>
      <c r="AK161" s="100">
        <f>Data_Provincias!HJ187</f>
        <v>0</v>
      </c>
      <c r="AM161" s="100">
        <f>Data_Provincias!HK187</f>
        <v>0</v>
      </c>
      <c r="AO161" s="100">
        <f>Data_Provincias!HL187</f>
        <v>0</v>
      </c>
      <c r="AQ161" s="100">
        <f>Data_Provincias!HM187</f>
        <v>0</v>
      </c>
      <c r="AS161" s="100">
        <f>Data_Provincias!HN187</f>
        <v>0</v>
      </c>
      <c r="AU161" s="100">
        <f>Data_Provincias!HO187</f>
        <v>0</v>
      </c>
      <c r="AW161" s="100">
        <f>Data_Provincias!HP187</f>
        <v>0</v>
      </c>
      <c r="AY161" s="100">
        <f>Data_Provincias!HQ187</f>
        <v>0</v>
      </c>
      <c r="BA161" s="100">
        <f>Data_Provincias!HR187</f>
        <v>0</v>
      </c>
      <c r="BC161" s="100">
        <f>Data_Provincias!HS187</f>
        <v>0</v>
      </c>
      <c r="BE161" s="100">
        <f>Data_Provincias!HT187</f>
        <v>0</v>
      </c>
      <c r="BG161" s="100">
        <f>Data_Provincias!HU187</f>
        <v>0</v>
      </c>
      <c r="BI161" s="100">
        <f>Data_Provincias!HV187</f>
        <v>0</v>
      </c>
      <c r="BK161" s="100">
        <f>Data_Provincias!HW187</f>
        <v>0</v>
      </c>
      <c r="BM161" s="100">
        <f>Data_Provincias!HX187</f>
        <v>0</v>
      </c>
      <c r="BO161" s="101">
        <f>Data_Provincias!HY187</f>
        <v>0</v>
      </c>
    </row>
    <row r="162" spans="1:67" x14ac:dyDescent="0.25">
      <c r="A162" s="98">
        <v>44067</v>
      </c>
      <c r="B162" s="20">
        <f>Data_Provincias!AJ188</f>
        <v>0</v>
      </c>
      <c r="C162" s="100">
        <f>Data_Provincias!GS188</f>
        <v>0</v>
      </c>
      <c r="E162" s="100">
        <f>Data_Provincias!GT188</f>
        <v>0</v>
      </c>
      <c r="G162" s="100">
        <f>Data_Provincias!GU188</f>
        <v>0</v>
      </c>
      <c r="I162" s="100">
        <f>Data_Provincias!GV188</f>
        <v>0</v>
      </c>
      <c r="K162" s="100">
        <f>Data_Provincias!GW188</f>
        <v>0</v>
      </c>
      <c r="M162" s="100">
        <f>Data_Provincias!GX188</f>
        <v>0</v>
      </c>
      <c r="O162" s="100">
        <f>Data_Provincias!GY188</f>
        <v>0</v>
      </c>
      <c r="Q162" s="100">
        <f>Data_Provincias!GZ188</f>
        <v>0</v>
      </c>
      <c r="S162" s="100">
        <f>Data_Provincias!HA188</f>
        <v>0</v>
      </c>
      <c r="U162" s="100">
        <f>Data_Provincias!HB188</f>
        <v>0</v>
      </c>
      <c r="W162" s="100">
        <f>Data_Provincias!HC188</f>
        <v>0</v>
      </c>
      <c r="Y162" s="100">
        <f>Data_Provincias!HD188</f>
        <v>0</v>
      </c>
      <c r="AA162" s="100">
        <f>Data_Provincias!HE188</f>
        <v>0</v>
      </c>
      <c r="AC162" s="100">
        <f>Data_Provincias!HF188</f>
        <v>0</v>
      </c>
      <c r="AE162" s="100">
        <f>Data_Provincias!HG188</f>
        <v>0</v>
      </c>
      <c r="AG162" s="100">
        <f>Data_Provincias!HH188</f>
        <v>0</v>
      </c>
      <c r="AI162" s="100">
        <f>Data_Provincias!HI188</f>
        <v>0</v>
      </c>
      <c r="AK162" s="100">
        <f>Data_Provincias!HJ188</f>
        <v>0</v>
      </c>
      <c r="AM162" s="100">
        <f>Data_Provincias!HK188</f>
        <v>0</v>
      </c>
      <c r="AO162" s="100">
        <f>Data_Provincias!HL188</f>
        <v>0</v>
      </c>
      <c r="AQ162" s="100">
        <f>Data_Provincias!HM188</f>
        <v>0</v>
      </c>
      <c r="AS162" s="100">
        <f>Data_Provincias!HN188</f>
        <v>0</v>
      </c>
      <c r="AU162" s="100">
        <f>Data_Provincias!HO188</f>
        <v>0</v>
      </c>
      <c r="AW162" s="100">
        <f>Data_Provincias!HP188</f>
        <v>0</v>
      </c>
      <c r="AY162" s="100">
        <f>Data_Provincias!HQ188</f>
        <v>0</v>
      </c>
      <c r="BA162" s="100">
        <f>Data_Provincias!HR188</f>
        <v>0</v>
      </c>
      <c r="BC162" s="100">
        <f>Data_Provincias!HS188</f>
        <v>0</v>
      </c>
      <c r="BE162" s="100">
        <f>Data_Provincias!HT188</f>
        <v>0</v>
      </c>
      <c r="BG162" s="100">
        <f>Data_Provincias!HU188</f>
        <v>0</v>
      </c>
      <c r="BI162" s="100">
        <f>Data_Provincias!HV188</f>
        <v>0</v>
      </c>
      <c r="BK162" s="100">
        <f>Data_Provincias!HW188</f>
        <v>0</v>
      </c>
      <c r="BM162" s="100">
        <f>Data_Provincias!HX188</f>
        <v>0</v>
      </c>
      <c r="BO162" s="101">
        <f>Data_Provincias!HY188</f>
        <v>0</v>
      </c>
    </row>
    <row r="163" spans="1:67" x14ac:dyDescent="0.25">
      <c r="A163" s="98">
        <v>44068</v>
      </c>
      <c r="B163" s="20">
        <f>Data_Provincias!AJ189</f>
        <v>0</v>
      </c>
      <c r="C163" s="100">
        <f>Data_Provincias!GS189</f>
        <v>0</v>
      </c>
      <c r="E163" s="100">
        <f>Data_Provincias!GT189</f>
        <v>0</v>
      </c>
      <c r="G163" s="100">
        <f>Data_Provincias!GU189</f>
        <v>0</v>
      </c>
      <c r="I163" s="100">
        <f>Data_Provincias!GV189</f>
        <v>0</v>
      </c>
      <c r="K163" s="100">
        <f>Data_Provincias!GW189</f>
        <v>0</v>
      </c>
      <c r="M163" s="100">
        <f>Data_Provincias!GX189</f>
        <v>0</v>
      </c>
      <c r="O163" s="100">
        <f>Data_Provincias!GY189</f>
        <v>0</v>
      </c>
      <c r="Q163" s="100">
        <f>Data_Provincias!GZ189</f>
        <v>0</v>
      </c>
      <c r="S163" s="100">
        <f>Data_Provincias!HA189</f>
        <v>0</v>
      </c>
      <c r="U163" s="100">
        <f>Data_Provincias!HB189</f>
        <v>0</v>
      </c>
      <c r="W163" s="100">
        <f>Data_Provincias!HC189</f>
        <v>0</v>
      </c>
      <c r="Y163" s="100">
        <f>Data_Provincias!HD189</f>
        <v>0</v>
      </c>
      <c r="AA163" s="100">
        <f>Data_Provincias!HE189</f>
        <v>0</v>
      </c>
      <c r="AC163" s="100">
        <f>Data_Provincias!HF189</f>
        <v>0</v>
      </c>
      <c r="AE163" s="100">
        <f>Data_Provincias!HG189</f>
        <v>0</v>
      </c>
      <c r="AG163" s="100">
        <f>Data_Provincias!HH189</f>
        <v>0</v>
      </c>
      <c r="AI163" s="100">
        <f>Data_Provincias!HI189</f>
        <v>0</v>
      </c>
      <c r="AK163" s="100">
        <f>Data_Provincias!HJ189</f>
        <v>0</v>
      </c>
      <c r="AM163" s="100">
        <f>Data_Provincias!HK189</f>
        <v>0</v>
      </c>
      <c r="AO163" s="100">
        <f>Data_Provincias!HL189</f>
        <v>0</v>
      </c>
      <c r="AQ163" s="100">
        <f>Data_Provincias!HM189</f>
        <v>0</v>
      </c>
      <c r="AS163" s="100">
        <f>Data_Provincias!HN189</f>
        <v>0</v>
      </c>
      <c r="AU163" s="100">
        <f>Data_Provincias!HO189</f>
        <v>0</v>
      </c>
      <c r="AW163" s="100">
        <f>Data_Provincias!HP189</f>
        <v>0</v>
      </c>
      <c r="AY163" s="100">
        <f>Data_Provincias!HQ189</f>
        <v>0</v>
      </c>
      <c r="BA163" s="100">
        <f>Data_Provincias!HR189</f>
        <v>0</v>
      </c>
      <c r="BC163" s="100">
        <f>Data_Provincias!HS189</f>
        <v>0</v>
      </c>
      <c r="BE163" s="100">
        <f>Data_Provincias!HT189</f>
        <v>0</v>
      </c>
      <c r="BG163" s="100">
        <f>Data_Provincias!HU189</f>
        <v>0</v>
      </c>
      <c r="BI163" s="100">
        <f>Data_Provincias!HV189</f>
        <v>0</v>
      </c>
      <c r="BK163" s="100">
        <f>Data_Provincias!HW189</f>
        <v>0</v>
      </c>
      <c r="BM163" s="100">
        <f>Data_Provincias!HX189</f>
        <v>0</v>
      </c>
      <c r="BO163" s="101">
        <f>Data_Provincias!HY189</f>
        <v>0</v>
      </c>
    </row>
    <row r="164" spans="1:67" x14ac:dyDescent="0.25">
      <c r="A164" s="98">
        <v>44069</v>
      </c>
      <c r="B164" s="20">
        <f>Data_Provincias!AJ190</f>
        <v>0</v>
      </c>
      <c r="C164" s="100">
        <f>Data_Provincias!GS190</f>
        <v>0</v>
      </c>
      <c r="E164" s="100">
        <f>Data_Provincias!GT190</f>
        <v>0</v>
      </c>
      <c r="G164" s="100">
        <f>Data_Provincias!GU190</f>
        <v>0</v>
      </c>
      <c r="I164" s="100">
        <f>Data_Provincias!GV190</f>
        <v>0</v>
      </c>
      <c r="K164" s="100">
        <f>Data_Provincias!GW190</f>
        <v>0</v>
      </c>
      <c r="M164" s="100">
        <f>Data_Provincias!GX190</f>
        <v>0</v>
      </c>
      <c r="O164" s="100">
        <f>Data_Provincias!GY190</f>
        <v>0</v>
      </c>
      <c r="Q164" s="100">
        <f>Data_Provincias!GZ190</f>
        <v>0</v>
      </c>
      <c r="S164" s="100">
        <f>Data_Provincias!HA190</f>
        <v>0</v>
      </c>
      <c r="U164" s="100">
        <f>Data_Provincias!HB190</f>
        <v>0</v>
      </c>
      <c r="W164" s="100">
        <f>Data_Provincias!HC190</f>
        <v>0</v>
      </c>
      <c r="Y164" s="100">
        <f>Data_Provincias!HD190</f>
        <v>0</v>
      </c>
      <c r="AA164" s="100">
        <f>Data_Provincias!HE190</f>
        <v>0</v>
      </c>
      <c r="AC164" s="100">
        <f>Data_Provincias!HF190</f>
        <v>0</v>
      </c>
      <c r="AE164" s="100">
        <f>Data_Provincias!HG190</f>
        <v>0</v>
      </c>
      <c r="AG164" s="100">
        <f>Data_Provincias!HH190</f>
        <v>0</v>
      </c>
      <c r="AI164" s="100">
        <f>Data_Provincias!HI190</f>
        <v>0</v>
      </c>
      <c r="AK164" s="100">
        <f>Data_Provincias!HJ190</f>
        <v>0</v>
      </c>
      <c r="AM164" s="100">
        <f>Data_Provincias!HK190</f>
        <v>0</v>
      </c>
      <c r="AO164" s="100">
        <f>Data_Provincias!HL190</f>
        <v>0</v>
      </c>
      <c r="AQ164" s="100">
        <f>Data_Provincias!HM190</f>
        <v>0</v>
      </c>
      <c r="AS164" s="100">
        <f>Data_Provincias!HN190</f>
        <v>0</v>
      </c>
      <c r="AU164" s="100">
        <f>Data_Provincias!HO190</f>
        <v>0</v>
      </c>
      <c r="AW164" s="100">
        <f>Data_Provincias!HP190</f>
        <v>0</v>
      </c>
      <c r="AY164" s="100">
        <f>Data_Provincias!HQ190</f>
        <v>0</v>
      </c>
      <c r="BA164" s="100">
        <f>Data_Provincias!HR190</f>
        <v>0</v>
      </c>
      <c r="BC164" s="100">
        <f>Data_Provincias!HS190</f>
        <v>0</v>
      </c>
      <c r="BE164" s="100">
        <f>Data_Provincias!HT190</f>
        <v>0</v>
      </c>
      <c r="BG164" s="100">
        <f>Data_Provincias!HU190</f>
        <v>0</v>
      </c>
      <c r="BI164" s="100">
        <f>Data_Provincias!HV190</f>
        <v>0</v>
      </c>
      <c r="BK164" s="100">
        <f>Data_Provincias!HW190</f>
        <v>0</v>
      </c>
      <c r="BM164" s="100">
        <f>Data_Provincias!HX190</f>
        <v>0</v>
      </c>
      <c r="BO164" s="101">
        <f>Data_Provincias!HY190</f>
        <v>0</v>
      </c>
    </row>
    <row r="165" spans="1:67" x14ac:dyDescent="0.25">
      <c r="A165" s="98">
        <v>44070</v>
      </c>
      <c r="B165" s="20">
        <f>Data_Provincias!AJ191</f>
        <v>0</v>
      </c>
      <c r="C165" s="100">
        <f>Data_Provincias!GS191</f>
        <v>0</v>
      </c>
      <c r="E165" s="100">
        <f>Data_Provincias!GT191</f>
        <v>0</v>
      </c>
      <c r="G165" s="100">
        <f>Data_Provincias!GU191</f>
        <v>0</v>
      </c>
      <c r="I165" s="100">
        <f>Data_Provincias!GV191</f>
        <v>0</v>
      </c>
      <c r="K165" s="100">
        <f>Data_Provincias!GW191</f>
        <v>0</v>
      </c>
      <c r="M165" s="100">
        <f>Data_Provincias!GX191</f>
        <v>0</v>
      </c>
      <c r="O165" s="100">
        <f>Data_Provincias!GY191</f>
        <v>0</v>
      </c>
      <c r="Q165" s="100">
        <f>Data_Provincias!GZ191</f>
        <v>0</v>
      </c>
      <c r="S165" s="100">
        <f>Data_Provincias!HA191</f>
        <v>0</v>
      </c>
      <c r="U165" s="100">
        <f>Data_Provincias!HB191</f>
        <v>0</v>
      </c>
      <c r="W165" s="100">
        <f>Data_Provincias!HC191</f>
        <v>0</v>
      </c>
      <c r="Y165" s="100">
        <f>Data_Provincias!HD191</f>
        <v>0</v>
      </c>
      <c r="AA165" s="100">
        <f>Data_Provincias!HE191</f>
        <v>0</v>
      </c>
      <c r="AC165" s="100">
        <f>Data_Provincias!HF191</f>
        <v>0</v>
      </c>
      <c r="AE165" s="100">
        <f>Data_Provincias!HG191</f>
        <v>0</v>
      </c>
      <c r="AG165" s="100">
        <f>Data_Provincias!HH191</f>
        <v>0</v>
      </c>
      <c r="AI165" s="100">
        <f>Data_Provincias!HI191</f>
        <v>0</v>
      </c>
      <c r="AK165" s="100">
        <f>Data_Provincias!HJ191</f>
        <v>0</v>
      </c>
      <c r="AM165" s="100">
        <f>Data_Provincias!HK191</f>
        <v>0</v>
      </c>
      <c r="AO165" s="100">
        <f>Data_Provincias!HL191</f>
        <v>0</v>
      </c>
      <c r="AQ165" s="100">
        <f>Data_Provincias!HM191</f>
        <v>0</v>
      </c>
      <c r="AS165" s="100">
        <f>Data_Provincias!HN191</f>
        <v>0</v>
      </c>
      <c r="AU165" s="100">
        <f>Data_Provincias!HO191</f>
        <v>0</v>
      </c>
      <c r="AW165" s="100">
        <f>Data_Provincias!HP191</f>
        <v>0</v>
      </c>
      <c r="AY165" s="100">
        <f>Data_Provincias!HQ191</f>
        <v>0</v>
      </c>
      <c r="BA165" s="100">
        <f>Data_Provincias!HR191</f>
        <v>0</v>
      </c>
      <c r="BC165" s="100">
        <f>Data_Provincias!HS191</f>
        <v>0</v>
      </c>
      <c r="BE165" s="100">
        <f>Data_Provincias!HT191</f>
        <v>0</v>
      </c>
      <c r="BG165" s="100">
        <f>Data_Provincias!HU191</f>
        <v>0</v>
      </c>
      <c r="BI165" s="100">
        <f>Data_Provincias!HV191</f>
        <v>0</v>
      </c>
      <c r="BK165" s="100">
        <f>Data_Provincias!HW191</f>
        <v>0</v>
      </c>
      <c r="BM165" s="100">
        <f>Data_Provincias!HX191</f>
        <v>0</v>
      </c>
      <c r="BO165" s="101">
        <f>Data_Provincias!HY191</f>
        <v>0</v>
      </c>
    </row>
    <row r="166" spans="1:67" x14ac:dyDescent="0.25">
      <c r="A166" s="98">
        <v>44071</v>
      </c>
      <c r="B166" s="20">
        <f>Data_Provincias!AJ192</f>
        <v>0</v>
      </c>
      <c r="C166" s="100">
        <f>Data_Provincias!GS192</f>
        <v>0</v>
      </c>
      <c r="E166" s="100">
        <f>Data_Provincias!GT192</f>
        <v>0</v>
      </c>
      <c r="G166" s="100">
        <f>Data_Provincias!GU192</f>
        <v>0</v>
      </c>
      <c r="I166" s="100">
        <f>Data_Provincias!GV192</f>
        <v>0</v>
      </c>
      <c r="K166" s="100">
        <f>Data_Provincias!GW192</f>
        <v>0</v>
      </c>
      <c r="M166" s="100">
        <f>Data_Provincias!GX192</f>
        <v>0</v>
      </c>
      <c r="O166" s="100">
        <f>Data_Provincias!GY192</f>
        <v>0</v>
      </c>
      <c r="Q166" s="100">
        <f>Data_Provincias!GZ192</f>
        <v>0</v>
      </c>
      <c r="S166" s="100">
        <f>Data_Provincias!HA192</f>
        <v>0</v>
      </c>
      <c r="U166" s="100">
        <f>Data_Provincias!HB192</f>
        <v>0</v>
      </c>
      <c r="W166" s="100">
        <f>Data_Provincias!HC192</f>
        <v>0</v>
      </c>
      <c r="Y166" s="100">
        <f>Data_Provincias!HD192</f>
        <v>0</v>
      </c>
      <c r="AA166" s="100">
        <f>Data_Provincias!HE192</f>
        <v>0</v>
      </c>
      <c r="AC166" s="100">
        <f>Data_Provincias!HF192</f>
        <v>0</v>
      </c>
      <c r="AE166" s="100">
        <f>Data_Provincias!HG192</f>
        <v>0</v>
      </c>
      <c r="AG166" s="100">
        <f>Data_Provincias!HH192</f>
        <v>0</v>
      </c>
      <c r="AI166" s="100">
        <f>Data_Provincias!HI192</f>
        <v>0</v>
      </c>
      <c r="AK166" s="100">
        <f>Data_Provincias!HJ192</f>
        <v>0</v>
      </c>
      <c r="AM166" s="100">
        <f>Data_Provincias!HK192</f>
        <v>0</v>
      </c>
      <c r="AO166" s="100">
        <f>Data_Provincias!HL192</f>
        <v>0</v>
      </c>
      <c r="AQ166" s="100">
        <f>Data_Provincias!HM192</f>
        <v>0</v>
      </c>
      <c r="AS166" s="100">
        <f>Data_Provincias!HN192</f>
        <v>0</v>
      </c>
      <c r="AU166" s="100">
        <f>Data_Provincias!HO192</f>
        <v>0</v>
      </c>
      <c r="AW166" s="100">
        <f>Data_Provincias!HP192</f>
        <v>0</v>
      </c>
      <c r="AY166" s="100">
        <f>Data_Provincias!HQ192</f>
        <v>0</v>
      </c>
      <c r="BA166" s="100">
        <f>Data_Provincias!HR192</f>
        <v>0</v>
      </c>
      <c r="BC166" s="100">
        <f>Data_Provincias!HS192</f>
        <v>0</v>
      </c>
      <c r="BE166" s="100">
        <f>Data_Provincias!HT192</f>
        <v>0</v>
      </c>
      <c r="BG166" s="100">
        <f>Data_Provincias!HU192</f>
        <v>0</v>
      </c>
      <c r="BI166" s="100">
        <f>Data_Provincias!HV192</f>
        <v>0</v>
      </c>
      <c r="BK166" s="100">
        <f>Data_Provincias!HW192</f>
        <v>0</v>
      </c>
      <c r="BM166" s="100">
        <f>Data_Provincias!HX192</f>
        <v>0</v>
      </c>
      <c r="BO166" s="101">
        <f>Data_Provincias!HY192</f>
        <v>0</v>
      </c>
    </row>
    <row r="167" spans="1:67" x14ac:dyDescent="0.25">
      <c r="A167" s="98">
        <v>44072</v>
      </c>
      <c r="B167" s="20">
        <f>Data_Provincias!AJ193</f>
        <v>0</v>
      </c>
      <c r="C167" s="100">
        <f>Data_Provincias!GS193</f>
        <v>0</v>
      </c>
      <c r="E167" s="100">
        <f>Data_Provincias!GT193</f>
        <v>0</v>
      </c>
      <c r="G167" s="100">
        <f>Data_Provincias!GU193</f>
        <v>0</v>
      </c>
      <c r="I167" s="100">
        <f>Data_Provincias!GV193</f>
        <v>0</v>
      </c>
      <c r="K167" s="100">
        <f>Data_Provincias!GW193</f>
        <v>0</v>
      </c>
      <c r="M167" s="100">
        <f>Data_Provincias!GX193</f>
        <v>0</v>
      </c>
      <c r="O167" s="100">
        <f>Data_Provincias!GY193</f>
        <v>0</v>
      </c>
      <c r="Q167" s="100">
        <f>Data_Provincias!GZ193</f>
        <v>0</v>
      </c>
      <c r="S167" s="100">
        <f>Data_Provincias!HA193</f>
        <v>0</v>
      </c>
      <c r="U167" s="100">
        <f>Data_Provincias!HB193</f>
        <v>0</v>
      </c>
      <c r="W167" s="100">
        <f>Data_Provincias!HC193</f>
        <v>0</v>
      </c>
      <c r="Y167" s="100">
        <f>Data_Provincias!HD193</f>
        <v>0</v>
      </c>
      <c r="AA167" s="100">
        <f>Data_Provincias!HE193</f>
        <v>0</v>
      </c>
      <c r="AC167" s="100">
        <f>Data_Provincias!HF193</f>
        <v>0</v>
      </c>
      <c r="AE167" s="100">
        <f>Data_Provincias!HG193</f>
        <v>0</v>
      </c>
      <c r="AG167" s="100">
        <f>Data_Provincias!HH193</f>
        <v>0</v>
      </c>
      <c r="AI167" s="100">
        <f>Data_Provincias!HI193</f>
        <v>0</v>
      </c>
      <c r="AK167" s="100">
        <f>Data_Provincias!HJ193</f>
        <v>0</v>
      </c>
      <c r="AM167" s="100">
        <f>Data_Provincias!HK193</f>
        <v>0</v>
      </c>
      <c r="AO167" s="100">
        <f>Data_Provincias!HL193</f>
        <v>0</v>
      </c>
      <c r="AQ167" s="100">
        <f>Data_Provincias!HM193</f>
        <v>0</v>
      </c>
      <c r="AS167" s="100">
        <f>Data_Provincias!HN193</f>
        <v>0</v>
      </c>
      <c r="AU167" s="100">
        <f>Data_Provincias!HO193</f>
        <v>0</v>
      </c>
      <c r="AW167" s="100">
        <f>Data_Provincias!HP193</f>
        <v>0</v>
      </c>
      <c r="AY167" s="100">
        <f>Data_Provincias!HQ193</f>
        <v>0</v>
      </c>
      <c r="BA167" s="100">
        <f>Data_Provincias!HR193</f>
        <v>0</v>
      </c>
      <c r="BC167" s="100">
        <f>Data_Provincias!HS193</f>
        <v>0</v>
      </c>
      <c r="BE167" s="100">
        <f>Data_Provincias!HT193</f>
        <v>0</v>
      </c>
      <c r="BG167" s="100">
        <f>Data_Provincias!HU193</f>
        <v>0</v>
      </c>
      <c r="BI167" s="100">
        <f>Data_Provincias!HV193</f>
        <v>0</v>
      </c>
      <c r="BK167" s="100">
        <f>Data_Provincias!HW193</f>
        <v>0</v>
      </c>
      <c r="BM167" s="100">
        <f>Data_Provincias!HX193</f>
        <v>0</v>
      </c>
      <c r="BO167" s="101">
        <f>Data_Provincias!HY193</f>
        <v>0</v>
      </c>
    </row>
    <row r="168" spans="1:67" x14ac:dyDescent="0.25">
      <c r="A168" s="98">
        <v>44073</v>
      </c>
      <c r="B168" s="20">
        <f>Data_Provincias!AJ194</f>
        <v>0</v>
      </c>
      <c r="C168" s="100">
        <f>Data_Provincias!GS194</f>
        <v>0</v>
      </c>
      <c r="E168" s="100">
        <f>Data_Provincias!GT194</f>
        <v>0</v>
      </c>
      <c r="G168" s="100">
        <f>Data_Provincias!GU194</f>
        <v>0</v>
      </c>
      <c r="I168" s="100">
        <f>Data_Provincias!GV194</f>
        <v>0</v>
      </c>
      <c r="K168" s="100">
        <f>Data_Provincias!GW194</f>
        <v>0</v>
      </c>
      <c r="M168" s="100">
        <f>Data_Provincias!GX194</f>
        <v>0</v>
      </c>
      <c r="O168" s="100">
        <f>Data_Provincias!GY194</f>
        <v>0</v>
      </c>
      <c r="Q168" s="100">
        <f>Data_Provincias!GZ194</f>
        <v>0</v>
      </c>
      <c r="S168" s="100">
        <f>Data_Provincias!HA194</f>
        <v>0</v>
      </c>
      <c r="U168" s="100">
        <f>Data_Provincias!HB194</f>
        <v>0</v>
      </c>
      <c r="W168" s="100">
        <f>Data_Provincias!HC194</f>
        <v>0</v>
      </c>
      <c r="Y168" s="100">
        <f>Data_Provincias!HD194</f>
        <v>0</v>
      </c>
      <c r="AA168" s="100">
        <f>Data_Provincias!HE194</f>
        <v>0</v>
      </c>
      <c r="AC168" s="100">
        <f>Data_Provincias!HF194</f>
        <v>0</v>
      </c>
      <c r="AE168" s="100">
        <f>Data_Provincias!HG194</f>
        <v>0</v>
      </c>
      <c r="AG168" s="100">
        <f>Data_Provincias!HH194</f>
        <v>0</v>
      </c>
      <c r="AI168" s="100">
        <f>Data_Provincias!HI194</f>
        <v>0</v>
      </c>
      <c r="AK168" s="100">
        <f>Data_Provincias!HJ194</f>
        <v>0</v>
      </c>
      <c r="AM168" s="100">
        <f>Data_Provincias!HK194</f>
        <v>0</v>
      </c>
      <c r="AO168" s="100">
        <f>Data_Provincias!HL194</f>
        <v>0</v>
      </c>
      <c r="AQ168" s="100">
        <f>Data_Provincias!HM194</f>
        <v>0</v>
      </c>
      <c r="AS168" s="100">
        <f>Data_Provincias!HN194</f>
        <v>0</v>
      </c>
      <c r="AU168" s="100">
        <f>Data_Provincias!HO194</f>
        <v>0</v>
      </c>
      <c r="AW168" s="100">
        <f>Data_Provincias!HP194</f>
        <v>0</v>
      </c>
      <c r="AY168" s="100">
        <f>Data_Provincias!HQ194</f>
        <v>0</v>
      </c>
      <c r="BA168" s="100">
        <f>Data_Provincias!HR194</f>
        <v>0</v>
      </c>
      <c r="BC168" s="100">
        <f>Data_Provincias!HS194</f>
        <v>0</v>
      </c>
      <c r="BE168" s="100">
        <f>Data_Provincias!HT194</f>
        <v>0</v>
      </c>
      <c r="BG168" s="100">
        <f>Data_Provincias!HU194</f>
        <v>0</v>
      </c>
      <c r="BI168" s="100">
        <f>Data_Provincias!HV194</f>
        <v>0</v>
      </c>
      <c r="BK168" s="100">
        <f>Data_Provincias!HW194</f>
        <v>0</v>
      </c>
      <c r="BM168" s="100">
        <f>Data_Provincias!HX194</f>
        <v>0</v>
      </c>
      <c r="BO168" s="101">
        <f>Data_Provincias!HY194</f>
        <v>0</v>
      </c>
    </row>
    <row r="169" spans="1:67" x14ac:dyDescent="0.25">
      <c r="A169" s="98">
        <v>44074</v>
      </c>
      <c r="B169" s="20">
        <f>Data_Provincias!AJ195</f>
        <v>0</v>
      </c>
      <c r="C169" s="100">
        <f>Data_Provincias!GS195</f>
        <v>0</v>
      </c>
      <c r="E169" s="100">
        <f>Data_Provincias!GT195</f>
        <v>0</v>
      </c>
      <c r="G169" s="100">
        <f>Data_Provincias!GU195</f>
        <v>0</v>
      </c>
      <c r="I169" s="100">
        <f>Data_Provincias!GV195</f>
        <v>0</v>
      </c>
      <c r="K169" s="100">
        <f>Data_Provincias!GW195</f>
        <v>0</v>
      </c>
      <c r="M169" s="100">
        <f>Data_Provincias!GX195</f>
        <v>0</v>
      </c>
      <c r="O169" s="100">
        <f>Data_Provincias!GY195</f>
        <v>0</v>
      </c>
      <c r="Q169" s="100">
        <f>Data_Provincias!GZ195</f>
        <v>0</v>
      </c>
      <c r="S169" s="100">
        <f>Data_Provincias!HA195</f>
        <v>0</v>
      </c>
      <c r="U169" s="100">
        <f>Data_Provincias!HB195</f>
        <v>0</v>
      </c>
      <c r="W169" s="100">
        <f>Data_Provincias!HC195</f>
        <v>0</v>
      </c>
      <c r="Y169" s="100">
        <f>Data_Provincias!HD195</f>
        <v>0</v>
      </c>
      <c r="AA169" s="100">
        <f>Data_Provincias!HE195</f>
        <v>0</v>
      </c>
      <c r="AC169" s="100">
        <f>Data_Provincias!HF195</f>
        <v>0</v>
      </c>
      <c r="AE169" s="100">
        <f>Data_Provincias!HG195</f>
        <v>0</v>
      </c>
      <c r="AG169" s="100">
        <f>Data_Provincias!HH195</f>
        <v>0</v>
      </c>
      <c r="AI169" s="100">
        <f>Data_Provincias!HI195</f>
        <v>0</v>
      </c>
      <c r="AK169" s="100">
        <f>Data_Provincias!HJ195</f>
        <v>0</v>
      </c>
      <c r="AM169" s="100">
        <f>Data_Provincias!HK195</f>
        <v>0</v>
      </c>
      <c r="AO169" s="100">
        <f>Data_Provincias!HL195</f>
        <v>0</v>
      </c>
      <c r="AQ169" s="100">
        <f>Data_Provincias!HM195</f>
        <v>0</v>
      </c>
      <c r="AS169" s="100">
        <f>Data_Provincias!HN195</f>
        <v>0</v>
      </c>
      <c r="AU169" s="100">
        <f>Data_Provincias!HO195</f>
        <v>0</v>
      </c>
      <c r="AW169" s="100">
        <f>Data_Provincias!HP195</f>
        <v>0</v>
      </c>
      <c r="AY169" s="100">
        <f>Data_Provincias!HQ195</f>
        <v>0</v>
      </c>
      <c r="BA169" s="100">
        <f>Data_Provincias!HR195</f>
        <v>0</v>
      </c>
      <c r="BC169" s="100">
        <f>Data_Provincias!HS195</f>
        <v>0</v>
      </c>
      <c r="BE169" s="100">
        <f>Data_Provincias!HT195</f>
        <v>0</v>
      </c>
      <c r="BG169" s="100">
        <f>Data_Provincias!HU195</f>
        <v>0</v>
      </c>
      <c r="BI169" s="100">
        <f>Data_Provincias!HV195</f>
        <v>0</v>
      </c>
      <c r="BK169" s="100">
        <f>Data_Provincias!HW195</f>
        <v>0</v>
      </c>
      <c r="BM169" s="100">
        <f>Data_Provincias!HX195</f>
        <v>0</v>
      </c>
      <c r="BO169" s="101">
        <f>Data_Provincias!HY195</f>
        <v>0</v>
      </c>
    </row>
    <row r="170" spans="1:67" x14ac:dyDescent="0.25">
      <c r="A170" s="98">
        <v>44075</v>
      </c>
      <c r="B170" s="20">
        <f>Data_Provincias!AJ196</f>
        <v>0</v>
      </c>
      <c r="C170" s="100">
        <f>Data_Provincias!GS196</f>
        <v>0</v>
      </c>
      <c r="E170" s="100">
        <f>Data_Provincias!GT196</f>
        <v>0</v>
      </c>
      <c r="G170" s="100">
        <f>Data_Provincias!GU196</f>
        <v>0</v>
      </c>
      <c r="I170" s="100">
        <f>Data_Provincias!GV196</f>
        <v>0</v>
      </c>
      <c r="K170" s="100">
        <f>Data_Provincias!GW196</f>
        <v>0</v>
      </c>
      <c r="M170" s="100">
        <f>Data_Provincias!GX196</f>
        <v>0</v>
      </c>
      <c r="O170" s="100">
        <f>Data_Provincias!GY196</f>
        <v>0</v>
      </c>
      <c r="Q170" s="100">
        <f>Data_Provincias!GZ196</f>
        <v>0</v>
      </c>
      <c r="S170" s="100">
        <f>Data_Provincias!HA196</f>
        <v>0</v>
      </c>
      <c r="U170" s="100">
        <f>Data_Provincias!HB196</f>
        <v>0</v>
      </c>
      <c r="W170" s="100">
        <f>Data_Provincias!HC196</f>
        <v>0</v>
      </c>
      <c r="Y170" s="100">
        <f>Data_Provincias!HD196</f>
        <v>0</v>
      </c>
      <c r="AA170" s="100">
        <f>Data_Provincias!HE196</f>
        <v>0</v>
      </c>
      <c r="AC170" s="100">
        <f>Data_Provincias!HF196</f>
        <v>0</v>
      </c>
      <c r="AE170" s="100">
        <f>Data_Provincias!HG196</f>
        <v>0</v>
      </c>
      <c r="AG170" s="100">
        <f>Data_Provincias!HH196</f>
        <v>0</v>
      </c>
      <c r="AI170" s="100">
        <f>Data_Provincias!HI196</f>
        <v>0</v>
      </c>
      <c r="AK170" s="100">
        <f>Data_Provincias!HJ196</f>
        <v>0</v>
      </c>
      <c r="AM170" s="100">
        <f>Data_Provincias!HK196</f>
        <v>0</v>
      </c>
      <c r="AO170" s="100">
        <f>Data_Provincias!HL196</f>
        <v>0</v>
      </c>
      <c r="AQ170" s="100">
        <f>Data_Provincias!HM196</f>
        <v>0</v>
      </c>
      <c r="AS170" s="100">
        <f>Data_Provincias!HN196</f>
        <v>0</v>
      </c>
      <c r="AU170" s="100">
        <f>Data_Provincias!HO196</f>
        <v>0</v>
      </c>
      <c r="AW170" s="100">
        <f>Data_Provincias!HP196</f>
        <v>0</v>
      </c>
      <c r="AY170" s="100">
        <f>Data_Provincias!HQ196</f>
        <v>0</v>
      </c>
      <c r="BA170" s="100">
        <f>Data_Provincias!HR196</f>
        <v>0</v>
      </c>
      <c r="BC170" s="100">
        <f>Data_Provincias!HS196</f>
        <v>0</v>
      </c>
      <c r="BE170" s="100">
        <f>Data_Provincias!HT196</f>
        <v>0</v>
      </c>
      <c r="BG170" s="100">
        <f>Data_Provincias!HU196</f>
        <v>0</v>
      </c>
      <c r="BI170" s="100">
        <f>Data_Provincias!HV196</f>
        <v>0</v>
      </c>
      <c r="BK170" s="100">
        <f>Data_Provincias!HW196</f>
        <v>0</v>
      </c>
      <c r="BM170" s="100">
        <f>Data_Provincias!HX196</f>
        <v>0</v>
      </c>
      <c r="BO170" s="101">
        <f>Data_Provincias!HY196</f>
        <v>0</v>
      </c>
    </row>
    <row r="171" spans="1:67" x14ac:dyDescent="0.25">
      <c r="A171" s="98">
        <v>44076</v>
      </c>
      <c r="B171" s="20">
        <f>Data_Provincias!AJ197</f>
        <v>0</v>
      </c>
      <c r="C171" s="100">
        <f>Data_Provincias!GS197</f>
        <v>0</v>
      </c>
      <c r="E171" s="100">
        <f>Data_Provincias!GT197</f>
        <v>0</v>
      </c>
      <c r="G171" s="100">
        <f>Data_Provincias!GU197</f>
        <v>0</v>
      </c>
      <c r="I171" s="100">
        <f>Data_Provincias!GV197</f>
        <v>0</v>
      </c>
      <c r="K171" s="100">
        <f>Data_Provincias!GW197</f>
        <v>0</v>
      </c>
      <c r="M171" s="100">
        <f>Data_Provincias!GX197</f>
        <v>0</v>
      </c>
      <c r="O171" s="100">
        <f>Data_Provincias!GY197</f>
        <v>0</v>
      </c>
      <c r="Q171" s="100">
        <f>Data_Provincias!GZ197</f>
        <v>0</v>
      </c>
      <c r="S171" s="100">
        <f>Data_Provincias!HA197</f>
        <v>0</v>
      </c>
      <c r="U171" s="100">
        <f>Data_Provincias!HB197</f>
        <v>0</v>
      </c>
      <c r="W171" s="100">
        <f>Data_Provincias!HC197</f>
        <v>0</v>
      </c>
      <c r="Y171" s="100">
        <f>Data_Provincias!HD197</f>
        <v>0</v>
      </c>
      <c r="AA171" s="100">
        <f>Data_Provincias!HE197</f>
        <v>0</v>
      </c>
      <c r="AC171" s="100">
        <f>Data_Provincias!HF197</f>
        <v>0</v>
      </c>
      <c r="AE171" s="100">
        <f>Data_Provincias!HG197</f>
        <v>0</v>
      </c>
      <c r="AG171" s="100">
        <f>Data_Provincias!HH197</f>
        <v>0</v>
      </c>
      <c r="AI171" s="100">
        <f>Data_Provincias!HI197</f>
        <v>0</v>
      </c>
      <c r="AK171" s="100">
        <f>Data_Provincias!HJ197</f>
        <v>0</v>
      </c>
      <c r="AM171" s="100">
        <f>Data_Provincias!HK197</f>
        <v>0</v>
      </c>
      <c r="AO171" s="100">
        <f>Data_Provincias!HL197</f>
        <v>0</v>
      </c>
      <c r="AQ171" s="100">
        <f>Data_Provincias!HM197</f>
        <v>0</v>
      </c>
      <c r="AS171" s="100">
        <f>Data_Provincias!HN197</f>
        <v>0</v>
      </c>
      <c r="AU171" s="100">
        <f>Data_Provincias!HO197</f>
        <v>0</v>
      </c>
      <c r="AW171" s="100">
        <f>Data_Provincias!HP197</f>
        <v>0</v>
      </c>
      <c r="AY171" s="100">
        <f>Data_Provincias!HQ197</f>
        <v>0</v>
      </c>
      <c r="BA171" s="100">
        <f>Data_Provincias!HR197</f>
        <v>0</v>
      </c>
      <c r="BC171" s="100">
        <f>Data_Provincias!HS197</f>
        <v>0</v>
      </c>
      <c r="BE171" s="100">
        <f>Data_Provincias!HT197</f>
        <v>0</v>
      </c>
      <c r="BG171" s="100">
        <f>Data_Provincias!HU197</f>
        <v>0</v>
      </c>
      <c r="BI171" s="100">
        <f>Data_Provincias!HV197</f>
        <v>0</v>
      </c>
      <c r="BK171" s="100">
        <f>Data_Provincias!HW197</f>
        <v>0</v>
      </c>
      <c r="BM171" s="100">
        <f>Data_Provincias!HX197</f>
        <v>0</v>
      </c>
      <c r="BO171" s="101">
        <f>Data_Provincias!HY197</f>
        <v>0</v>
      </c>
    </row>
    <row r="172" spans="1:67" x14ac:dyDescent="0.25">
      <c r="A172" s="98">
        <v>44077</v>
      </c>
      <c r="B172" s="20">
        <f>Data_Provincias!AJ198</f>
        <v>0</v>
      </c>
      <c r="C172" s="100">
        <f>Data_Provincias!GS198</f>
        <v>0</v>
      </c>
      <c r="E172" s="100">
        <f>Data_Provincias!GT198</f>
        <v>0</v>
      </c>
      <c r="G172" s="100">
        <f>Data_Provincias!GU198</f>
        <v>0</v>
      </c>
      <c r="I172" s="100">
        <f>Data_Provincias!GV198</f>
        <v>0</v>
      </c>
      <c r="K172" s="100">
        <f>Data_Provincias!GW198</f>
        <v>0</v>
      </c>
      <c r="M172" s="100">
        <f>Data_Provincias!GX198</f>
        <v>0</v>
      </c>
      <c r="O172" s="100">
        <f>Data_Provincias!GY198</f>
        <v>0</v>
      </c>
      <c r="Q172" s="100">
        <f>Data_Provincias!GZ198</f>
        <v>0</v>
      </c>
      <c r="S172" s="100">
        <f>Data_Provincias!HA198</f>
        <v>0</v>
      </c>
      <c r="U172" s="100">
        <f>Data_Provincias!HB198</f>
        <v>0</v>
      </c>
      <c r="W172" s="100">
        <f>Data_Provincias!HC198</f>
        <v>0</v>
      </c>
      <c r="Y172" s="100">
        <f>Data_Provincias!HD198</f>
        <v>0</v>
      </c>
      <c r="AA172" s="100">
        <f>Data_Provincias!HE198</f>
        <v>0</v>
      </c>
      <c r="AC172" s="100">
        <f>Data_Provincias!HF198</f>
        <v>0</v>
      </c>
      <c r="AE172" s="100">
        <f>Data_Provincias!HG198</f>
        <v>0</v>
      </c>
      <c r="AG172" s="100">
        <f>Data_Provincias!HH198</f>
        <v>0</v>
      </c>
      <c r="AI172" s="100">
        <f>Data_Provincias!HI198</f>
        <v>0</v>
      </c>
      <c r="AK172" s="100">
        <f>Data_Provincias!HJ198</f>
        <v>0</v>
      </c>
      <c r="AM172" s="100">
        <f>Data_Provincias!HK198</f>
        <v>0</v>
      </c>
      <c r="AO172" s="100">
        <f>Data_Provincias!HL198</f>
        <v>0</v>
      </c>
      <c r="AQ172" s="100">
        <f>Data_Provincias!HM198</f>
        <v>0</v>
      </c>
      <c r="AS172" s="100">
        <f>Data_Provincias!HN198</f>
        <v>0</v>
      </c>
      <c r="AU172" s="100">
        <f>Data_Provincias!HO198</f>
        <v>0</v>
      </c>
      <c r="AW172" s="100">
        <f>Data_Provincias!HP198</f>
        <v>0</v>
      </c>
      <c r="AY172" s="100">
        <f>Data_Provincias!HQ198</f>
        <v>0</v>
      </c>
      <c r="BA172" s="100">
        <f>Data_Provincias!HR198</f>
        <v>0</v>
      </c>
      <c r="BC172" s="100">
        <f>Data_Provincias!HS198</f>
        <v>0</v>
      </c>
      <c r="BE172" s="100">
        <f>Data_Provincias!HT198</f>
        <v>0</v>
      </c>
      <c r="BG172" s="100">
        <f>Data_Provincias!HU198</f>
        <v>0</v>
      </c>
      <c r="BI172" s="100">
        <f>Data_Provincias!HV198</f>
        <v>0</v>
      </c>
      <c r="BK172" s="100">
        <f>Data_Provincias!HW198</f>
        <v>0</v>
      </c>
      <c r="BM172" s="100">
        <f>Data_Provincias!HX198</f>
        <v>0</v>
      </c>
      <c r="BO172" s="101">
        <f>Data_Provincias!HY198</f>
        <v>0</v>
      </c>
    </row>
    <row r="173" spans="1:67" x14ac:dyDescent="0.25">
      <c r="A173" s="98">
        <v>44078</v>
      </c>
      <c r="B173" s="20">
        <f>Data_Provincias!AJ199</f>
        <v>0</v>
      </c>
      <c r="C173" s="100">
        <f>Data_Provincias!GS199</f>
        <v>0</v>
      </c>
      <c r="E173" s="100">
        <f>Data_Provincias!GT199</f>
        <v>0</v>
      </c>
      <c r="G173" s="100">
        <f>Data_Provincias!GU199</f>
        <v>0</v>
      </c>
      <c r="I173" s="100">
        <f>Data_Provincias!GV199</f>
        <v>0</v>
      </c>
      <c r="K173" s="100">
        <f>Data_Provincias!GW199</f>
        <v>0</v>
      </c>
      <c r="M173" s="100">
        <f>Data_Provincias!GX199</f>
        <v>0</v>
      </c>
      <c r="O173" s="100">
        <f>Data_Provincias!GY199</f>
        <v>0</v>
      </c>
      <c r="Q173" s="100">
        <f>Data_Provincias!GZ199</f>
        <v>0</v>
      </c>
      <c r="S173" s="100">
        <f>Data_Provincias!HA199</f>
        <v>0</v>
      </c>
      <c r="U173" s="100">
        <f>Data_Provincias!HB199</f>
        <v>0</v>
      </c>
      <c r="W173" s="100">
        <f>Data_Provincias!HC199</f>
        <v>0</v>
      </c>
      <c r="Y173" s="100">
        <f>Data_Provincias!HD199</f>
        <v>0</v>
      </c>
      <c r="AA173" s="100">
        <f>Data_Provincias!HE199</f>
        <v>0</v>
      </c>
      <c r="AC173" s="100">
        <f>Data_Provincias!HF199</f>
        <v>0</v>
      </c>
      <c r="AE173" s="100">
        <f>Data_Provincias!HG199</f>
        <v>0</v>
      </c>
      <c r="AG173" s="100">
        <f>Data_Provincias!HH199</f>
        <v>0</v>
      </c>
      <c r="AI173" s="100">
        <f>Data_Provincias!HI199</f>
        <v>0</v>
      </c>
      <c r="AK173" s="100">
        <f>Data_Provincias!HJ199</f>
        <v>0</v>
      </c>
      <c r="AM173" s="100">
        <f>Data_Provincias!HK199</f>
        <v>0</v>
      </c>
      <c r="AO173" s="100">
        <f>Data_Provincias!HL199</f>
        <v>0</v>
      </c>
      <c r="AQ173" s="100">
        <f>Data_Provincias!HM199</f>
        <v>0</v>
      </c>
      <c r="AS173" s="100">
        <f>Data_Provincias!HN199</f>
        <v>0</v>
      </c>
      <c r="AU173" s="100">
        <f>Data_Provincias!HO199</f>
        <v>0</v>
      </c>
      <c r="AW173" s="100">
        <f>Data_Provincias!HP199</f>
        <v>0</v>
      </c>
      <c r="AY173" s="100">
        <f>Data_Provincias!HQ199</f>
        <v>0</v>
      </c>
      <c r="BA173" s="100">
        <f>Data_Provincias!HR199</f>
        <v>0</v>
      </c>
      <c r="BC173" s="100">
        <f>Data_Provincias!HS199</f>
        <v>0</v>
      </c>
      <c r="BE173" s="100">
        <f>Data_Provincias!HT199</f>
        <v>0</v>
      </c>
      <c r="BG173" s="100">
        <f>Data_Provincias!HU199</f>
        <v>0</v>
      </c>
      <c r="BI173" s="100">
        <f>Data_Provincias!HV199</f>
        <v>0</v>
      </c>
      <c r="BK173" s="100">
        <f>Data_Provincias!HW199</f>
        <v>0</v>
      </c>
      <c r="BM173" s="100">
        <f>Data_Provincias!HX199</f>
        <v>0</v>
      </c>
      <c r="BO173" s="101">
        <f>Data_Provincias!HY199</f>
        <v>0</v>
      </c>
    </row>
    <row r="174" spans="1:67" x14ac:dyDescent="0.25">
      <c r="A174" s="98">
        <v>44079</v>
      </c>
      <c r="B174" s="20">
        <f>Data_Provincias!AJ200</f>
        <v>0</v>
      </c>
      <c r="C174" s="100">
        <f>Data_Provincias!GS200</f>
        <v>0</v>
      </c>
      <c r="E174" s="100">
        <f>Data_Provincias!GT200</f>
        <v>0</v>
      </c>
      <c r="G174" s="100">
        <f>Data_Provincias!GU200</f>
        <v>0</v>
      </c>
      <c r="I174" s="100">
        <f>Data_Provincias!GV200</f>
        <v>0</v>
      </c>
      <c r="K174" s="100">
        <f>Data_Provincias!GW200</f>
        <v>0</v>
      </c>
      <c r="M174" s="100">
        <f>Data_Provincias!GX200</f>
        <v>0</v>
      </c>
      <c r="O174" s="100">
        <f>Data_Provincias!GY200</f>
        <v>0</v>
      </c>
      <c r="Q174" s="100">
        <f>Data_Provincias!GZ200</f>
        <v>0</v>
      </c>
      <c r="S174" s="100">
        <f>Data_Provincias!HA200</f>
        <v>0</v>
      </c>
      <c r="U174" s="100">
        <f>Data_Provincias!HB200</f>
        <v>0</v>
      </c>
      <c r="W174" s="100">
        <f>Data_Provincias!HC200</f>
        <v>0</v>
      </c>
      <c r="Y174" s="100">
        <f>Data_Provincias!HD200</f>
        <v>0</v>
      </c>
      <c r="AA174" s="100">
        <f>Data_Provincias!HE200</f>
        <v>0</v>
      </c>
      <c r="AC174" s="100">
        <f>Data_Provincias!HF200</f>
        <v>0</v>
      </c>
      <c r="AE174" s="100">
        <f>Data_Provincias!HG200</f>
        <v>0</v>
      </c>
      <c r="AG174" s="100">
        <f>Data_Provincias!HH200</f>
        <v>0</v>
      </c>
      <c r="AI174" s="100">
        <f>Data_Provincias!HI200</f>
        <v>0</v>
      </c>
      <c r="AK174" s="100">
        <f>Data_Provincias!HJ200</f>
        <v>0</v>
      </c>
      <c r="AM174" s="100">
        <f>Data_Provincias!HK200</f>
        <v>0</v>
      </c>
      <c r="AO174" s="100">
        <f>Data_Provincias!HL200</f>
        <v>0</v>
      </c>
      <c r="AQ174" s="100">
        <f>Data_Provincias!HM200</f>
        <v>0</v>
      </c>
      <c r="AS174" s="100">
        <f>Data_Provincias!HN200</f>
        <v>0</v>
      </c>
      <c r="AU174" s="100">
        <f>Data_Provincias!HO200</f>
        <v>0</v>
      </c>
      <c r="AW174" s="100">
        <f>Data_Provincias!HP200</f>
        <v>0</v>
      </c>
      <c r="AY174" s="100">
        <f>Data_Provincias!HQ200</f>
        <v>0</v>
      </c>
      <c r="BA174" s="100">
        <f>Data_Provincias!HR200</f>
        <v>0</v>
      </c>
      <c r="BC174" s="100">
        <f>Data_Provincias!HS200</f>
        <v>0</v>
      </c>
      <c r="BE174" s="100">
        <f>Data_Provincias!HT200</f>
        <v>0</v>
      </c>
      <c r="BG174" s="100">
        <f>Data_Provincias!HU200</f>
        <v>0</v>
      </c>
      <c r="BI174" s="100">
        <f>Data_Provincias!HV200</f>
        <v>0</v>
      </c>
      <c r="BK174" s="100">
        <f>Data_Provincias!HW200</f>
        <v>0</v>
      </c>
      <c r="BM174" s="100">
        <f>Data_Provincias!HX200</f>
        <v>0</v>
      </c>
      <c r="BO174" s="101">
        <f>Data_Provincias!HY200</f>
        <v>0</v>
      </c>
    </row>
    <row r="175" spans="1:67" x14ac:dyDescent="0.25">
      <c r="A175" s="98">
        <v>44080</v>
      </c>
      <c r="B175" s="20">
        <f>Data_Provincias!AJ201</f>
        <v>0</v>
      </c>
      <c r="C175" s="100">
        <f>Data_Provincias!GS201</f>
        <v>0</v>
      </c>
      <c r="E175" s="100">
        <f>Data_Provincias!GT201</f>
        <v>0</v>
      </c>
      <c r="G175" s="100">
        <f>Data_Provincias!GU201</f>
        <v>0</v>
      </c>
      <c r="I175" s="100">
        <f>Data_Provincias!GV201</f>
        <v>0</v>
      </c>
      <c r="K175" s="100">
        <f>Data_Provincias!GW201</f>
        <v>0</v>
      </c>
      <c r="M175" s="100">
        <f>Data_Provincias!GX201</f>
        <v>0</v>
      </c>
      <c r="O175" s="100">
        <f>Data_Provincias!GY201</f>
        <v>0</v>
      </c>
      <c r="Q175" s="100">
        <f>Data_Provincias!GZ201</f>
        <v>0</v>
      </c>
      <c r="S175" s="100">
        <f>Data_Provincias!HA201</f>
        <v>0</v>
      </c>
      <c r="U175" s="100">
        <f>Data_Provincias!HB201</f>
        <v>0</v>
      </c>
      <c r="W175" s="100">
        <f>Data_Provincias!HC201</f>
        <v>0</v>
      </c>
      <c r="Y175" s="100">
        <f>Data_Provincias!HD201</f>
        <v>0</v>
      </c>
      <c r="AA175" s="100">
        <f>Data_Provincias!HE201</f>
        <v>0</v>
      </c>
      <c r="AC175" s="100">
        <f>Data_Provincias!HF201</f>
        <v>0</v>
      </c>
      <c r="AE175" s="100">
        <f>Data_Provincias!HG201</f>
        <v>0</v>
      </c>
      <c r="AG175" s="100">
        <f>Data_Provincias!HH201</f>
        <v>0</v>
      </c>
      <c r="AI175" s="100">
        <f>Data_Provincias!HI201</f>
        <v>0</v>
      </c>
      <c r="AK175" s="100">
        <f>Data_Provincias!HJ201</f>
        <v>0</v>
      </c>
      <c r="AM175" s="100">
        <f>Data_Provincias!HK201</f>
        <v>0</v>
      </c>
      <c r="AO175" s="100">
        <f>Data_Provincias!HL201</f>
        <v>0</v>
      </c>
      <c r="AQ175" s="100">
        <f>Data_Provincias!HM201</f>
        <v>0</v>
      </c>
      <c r="AS175" s="100">
        <f>Data_Provincias!HN201</f>
        <v>0</v>
      </c>
      <c r="AU175" s="100">
        <f>Data_Provincias!HO201</f>
        <v>0</v>
      </c>
      <c r="AW175" s="100">
        <f>Data_Provincias!HP201</f>
        <v>0</v>
      </c>
      <c r="AY175" s="100">
        <f>Data_Provincias!HQ201</f>
        <v>0</v>
      </c>
      <c r="BA175" s="100">
        <f>Data_Provincias!HR201</f>
        <v>0</v>
      </c>
      <c r="BC175" s="100">
        <f>Data_Provincias!HS201</f>
        <v>0</v>
      </c>
      <c r="BE175" s="100">
        <f>Data_Provincias!HT201</f>
        <v>0</v>
      </c>
      <c r="BG175" s="100">
        <f>Data_Provincias!HU201</f>
        <v>0</v>
      </c>
      <c r="BI175" s="100">
        <f>Data_Provincias!HV201</f>
        <v>0</v>
      </c>
      <c r="BK175" s="100">
        <f>Data_Provincias!HW201</f>
        <v>0</v>
      </c>
      <c r="BM175" s="100">
        <f>Data_Provincias!HX201</f>
        <v>0</v>
      </c>
      <c r="BO175" s="101">
        <f>Data_Provincias!HY201</f>
        <v>0</v>
      </c>
    </row>
    <row r="176" spans="1:67" x14ac:dyDescent="0.25">
      <c r="A176" s="98">
        <v>44081</v>
      </c>
      <c r="B176" s="20">
        <f>Data_Provincias!AJ202</f>
        <v>0</v>
      </c>
      <c r="C176" s="100">
        <f>Data_Provincias!GS202</f>
        <v>0</v>
      </c>
      <c r="E176" s="100">
        <f>Data_Provincias!GT202</f>
        <v>0</v>
      </c>
      <c r="G176" s="100">
        <f>Data_Provincias!GU202</f>
        <v>0</v>
      </c>
      <c r="I176" s="100">
        <f>Data_Provincias!GV202</f>
        <v>0</v>
      </c>
      <c r="K176" s="100">
        <f>Data_Provincias!GW202</f>
        <v>0</v>
      </c>
      <c r="M176" s="100">
        <f>Data_Provincias!GX202</f>
        <v>0</v>
      </c>
      <c r="O176" s="100">
        <f>Data_Provincias!GY202</f>
        <v>0</v>
      </c>
      <c r="Q176" s="100">
        <f>Data_Provincias!GZ202</f>
        <v>0</v>
      </c>
      <c r="S176" s="100">
        <f>Data_Provincias!HA202</f>
        <v>0</v>
      </c>
      <c r="U176" s="100">
        <f>Data_Provincias!HB202</f>
        <v>0</v>
      </c>
      <c r="W176" s="100">
        <f>Data_Provincias!HC202</f>
        <v>0</v>
      </c>
      <c r="Y176" s="100">
        <f>Data_Provincias!HD202</f>
        <v>0</v>
      </c>
      <c r="AA176" s="100">
        <f>Data_Provincias!HE202</f>
        <v>0</v>
      </c>
      <c r="AC176" s="100">
        <f>Data_Provincias!HF202</f>
        <v>0</v>
      </c>
      <c r="AE176" s="100">
        <f>Data_Provincias!HG202</f>
        <v>0</v>
      </c>
      <c r="AG176" s="100">
        <f>Data_Provincias!HH202</f>
        <v>0</v>
      </c>
      <c r="AI176" s="100">
        <f>Data_Provincias!HI202</f>
        <v>0</v>
      </c>
      <c r="AK176" s="100">
        <f>Data_Provincias!HJ202</f>
        <v>0</v>
      </c>
      <c r="AM176" s="100">
        <f>Data_Provincias!HK202</f>
        <v>0</v>
      </c>
      <c r="AO176" s="100">
        <f>Data_Provincias!HL202</f>
        <v>0</v>
      </c>
      <c r="AQ176" s="100">
        <f>Data_Provincias!HM202</f>
        <v>0</v>
      </c>
      <c r="AS176" s="100">
        <f>Data_Provincias!HN202</f>
        <v>0</v>
      </c>
      <c r="AU176" s="100">
        <f>Data_Provincias!HO202</f>
        <v>0</v>
      </c>
      <c r="AW176" s="100">
        <f>Data_Provincias!HP202</f>
        <v>0</v>
      </c>
      <c r="AY176" s="100">
        <f>Data_Provincias!HQ202</f>
        <v>0</v>
      </c>
      <c r="BA176" s="100">
        <f>Data_Provincias!HR202</f>
        <v>0</v>
      </c>
      <c r="BC176" s="100">
        <f>Data_Provincias!HS202</f>
        <v>0</v>
      </c>
      <c r="BE176" s="100">
        <f>Data_Provincias!HT202</f>
        <v>0</v>
      </c>
      <c r="BG176" s="100">
        <f>Data_Provincias!HU202</f>
        <v>0</v>
      </c>
      <c r="BI176" s="100">
        <f>Data_Provincias!HV202</f>
        <v>0</v>
      </c>
      <c r="BK176" s="100">
        <f>Data_Provincias!HW202</f>
        <v>0</v>
      </c>
      <c r="BM176" s="100">
        <f>Data_Provincias!HX202</f>
        <v>0</v>
      </c>
      <c r="BO176" s="101">
        <f>Data_Provincias!HY202</f>
        <v>0</v>
      </c>
    </row>
    <row r="177" spans="1:67" x14ac:dyDescent="0.25">
      <c r="A177" s="98">
        <v>44082</v>
      </c>
      <c r="B177" s="20">
        <f>Data_Provincias!AJ203</f>
        <v>0</v>
      </c>
      <c r="C177" s="100">
        <f>Data_Provincias!GS203</f>
        <v>0</v>
      </c>
      <c r="E177" s="100">
        <f>Data_Provincias!GT203</f>
        <v>0</v>
      </c>
      <c r="G177" s="100">
        <f>Data_Provincias!GU203</f>
        <v>0</v>
      </c>
      <c r="I177" s="100">
        <f>Data_Provincias!GV203</f>
        <v>0</v>
      </c>
      <c r="K177" s="100">
        <f>Data_Provincias!GW203</f>
        <v>0</v>
      </c>
      <c r="M177" s="100">
        <f>Data_Provincias!GX203</f>
        <v>0</v>
      </c>
      <c r="O177" s="100">
        <f>Data_Provincias!GY203</f>
        <v>0</v>
      </c>
      <c r="Q177" s="100">
        <f>Data_Provincias!GZ203</f>
        <v>0</v>
      </c>
      <c r="S177" s="100">
        <f>Data_Provincias!HA203</f>
        <v>0</v>
      </c>
      <c r="U177" s="100">
        <f>Data_Provincias!HB203</f>
        <v>0</v>
      </c>
      <c r="W177" s="100">
        <f>Data_Provincias!HC203</f>
        <v>0</v>
      </c>
      <c r="Y177" s="100">
        <f>Data_Provincias!HD203</f>
        <v>0</v>
      </c>
      <c r="AA177" s="100">
        <f>Data_Provincias!HE203</f>
        <v>0</v>
      </c>
      <c r="AC177" s="100">
        <f>Data_Provincias!HF203</f>
        <v>0</v>
      </c>
      <c r="AE177" s="100">
        <f>Data_Provincias!HG203</f>
        <v>0</v>
      </c>
      <c r="AG177" s="100">
        <f>Data_Provincias!HH203</f>
        <v>0</v>
      </c>
      <c r="AI177" s="100">
        <f>Data_Provincias!HI203</f>
        <v>0</v>
      </c>
      <c r="AK177" s="100">
        <f>Data_Provincias!HJ203</f>
        <v>0</v>
      </c>
      <c r="AM177" s="100">
        <f>Data_Provincias!HK203</f>
        <v>0</v>
      </c>
      <c r="AO177" s="100">
        <f>Data_Provincias!HL203</f>
        <v>0</v>
      </c>
      <c r="AQ177" s="100">
        <f>Data_Provincias!HM203</f>
        <v>0</v>
      </c>
      <c r="AS177" s="100">
        <f>Data_Provincias!HN203</f>
        <v>0</v>
      </c>
      <c r="AU177" s="100">
        <f>Data_Provincias!HO203</f>
        <v>0</v>
      </c>
      <c r="AW177" s="100">
        <f>Data_Provincias!HP203</f>
        <v>0</v>
      </c>
      <c r="AY177" s="100">
        <f>Data_Provincias!HQ203</f>
        <v>0</v>
      </c>
      <c r="BA177" s="100">
        <f>Data_Provincias!HR203</f>
        <v>0</v>
      </c>
      <c r="BC177" s="100">
        <f>Data_Provincias!HS203</f>
        <v>0</v>
      </c>
      <c r="BE177" s="100">
        <f>Data_Provincias!HT203</f>
        <v>0</v>
      </c>
      <c r="BG177" s="100">
        <f>Data_Provincias!HU203</f>
        <v>0</v>
      </c>
      <c r="BI177" s="100">
        <f>Data_Provincias!HV203</f>
        <v>0</v>
      </c>
      <c r="BK177" s="100">
        <f>Data_Provincias!HW203</f>
        <v>0</v>
      </c>
      <c r="BM177" s="100">
        <f>Data_Provincias!HX203</f>
        <v>0</v>
      </c>
      <c r="BO177" s="101">
        <f>Data_Provincias!HY203</f>
        <v>0</v>
      </c>
    </row>
    <row r="178" spans="1:67" x14ac:dyDescent="0.25">
      <c r="A178" s="98">
        <v>44083</v>
      </c>
      <c r="B178" s="20">
        <f>Data_Provincias!AJ204</f>
        <v>0</v>
      </c>
      <c r="C178" s="100">
        <f>Data_Provincias!GS204</f>
        <v>0</v>
      </c>
      <c r="E178" s="100">
        <f>Data_Provincias!GT204</f>
        <v>0</v>
      </c>
      <c r="G178" s="100">
        <f>Data_Provincias!GU204</f>
        <v>0</v>
      </c>
      <c r="I178" s="100">
        <f>Data_Provincias!GV204</f>
        <v>0</v>
      </c>
      <c r="K178" s="100">
        <f>Data_Provincias!GW204</f>
        <v>0</v>
      </c>
      <c r="M178" s="100">
        <f>Data_Provincias!GX204</f>
        <v>0</v>
      </c>
      <c r="O178" s="100">
        <f>Data_Provincias!GY204</f>
        <v>0</v>
      </c>
      <c r="Q178" s="100">
        <f>Data_Provincias!GZ204</f>
        <v>0</v>
      </c>
      <c r="S178" s="100">
        <f>Data_Provincias!HA204</f>
        <v>0</v>
      </c>
      <c r="U178" s="100">
        <f>Data_Provincias!HB204</f>
        <v>0</v>
      </c>
      <c r="W178" s="100">
        <f>Data_Provincias!HC204</f>
        <v>0</v>
      </c>
      <c r="Y178" s="100">
        <f>Data_Provincias!HD204</f>
        <v>0</v>
      </c>
      <c r="AA178" s="100">
        <f>Data_Provincias!HE204</f>
        <v>0</v>
      </c>
      <c r="AC178" s="100">
        <f>Data_Provincias!HF204</f>
        <v>0</v>
      </c>
      <c r="AE178" s="100">
        <f>Data_Provincias!HG204</f>
        <v>0</v>
      </c>
      <c r="AG178" s="100">
        <f>Data_Provincias!HH204</f>
        <v>0</v>
      </c>
      <c r="AI178" s="100">
        <f>Data_Provincias!HI204</f>
        <v>0</v>
      </c>
      <c r="AK178" s="100">
        <f>Data_Provincias!HJ204</f>
        <v>0</v>
      </c>
      <c r="AM178" s="100">
        <f>Data_Provincias!HK204</f>
        <v>0</v>
      </c>
      <c r="AO178" s="100">
        <f>Data_Provincias!HL204</f>
        <v>0</v>
      </c>
      <c r="AQ178" s="100">
        <f>Data_Provincias!HM204</f>
        <v>0</v>
      </c>
      <c r="AS178" s="100">
        <f>Data_Provincias!HN204</f>
        <v>0</v>
      </c>
      <c r="AU178" s="100">
        <f>Data_Provincias!HO204</f>
        <v>0</v>
      </c>
      <c r="AW178" s="100">
        <f>Data_Provincias!HP204</f>
        <v>0</v>
      </c>
      <c r="AY178" s="100">
        <f>Data_Provincias!HQ204</f>
        <v>0</v>
      </c>
      <c r="BA178" s="100">
        <f>Data_Provincias!HR204</f>
        <v>0</v>
      </c>
      <c r="BC178" s="100">
        <f>Data_Provincias!HS204</f>
        <v>0</v>
      </c>
      <c r="BE178" s="100">
        <f>Data_Provincias!HT204</f>
        <v>0</v>
      </c>
      <c r="BG178" s="100">
        <f>Data_Provincias!HU204</f>
        <v>0</v>
      </c>
      <c r="BI178" s="100">
        <f>Data_Provincias!HV204</f>
        <v>0</v>
      </c>
      <c r="BK178" s="100">
        <f>Data_Provincias!HW204</f>
        <v>0</v>
      </c>
      <c r="BM178" s="100">
        <f>Data_Provincias!HX204</f>
        <v>0</v>
      </c>
      <c r="BO178" s="101">
        <f>Data_Provincias!HY204</f>
        <v>0</v>
      </c>
    </row>
    <row r="179" spans="1:67" x14ac:dyDescent="0.25">
      <c r="A179" s="98">
        <v>44084</v>
      </c>
      <c r="B179" s="20">
        <f>Data_Provincias!AJ205</f>
        <v>0</v>
      </c>
      <c r="C179" s="100">
        <f>Data_Provincias!GS205</f>
        <v>0</v>
      </c>
      <c r="E179" s="100">
        <f>Data_Provincias!GT205</f>
        <v>0</v>
      </c>
      <c r="G179" s="100">
        <f>Data_Provincias!GU205</f>
        <v>0</v>
      </c>
      <c r="I179" s="100">
        <f>Data_Provincias!GV205</f>
        <v>0</v>
      </c>
      <c r="K179" s="100">
        <f>Data_Provincias!GW205</f>
        <v>0</v>
      </c>
      <c r="M179" s="100">
        <f>Data_Provincias!GX205</f>
        <v>0</v>
      </c>
      <c r="O179" s="100">
        <f>Data_Provincias!GY205</f>
        <v>0</v>
      </c>
      <c r="Q179" s="100">
        <f>Data_Provincias!GZ205</f>
        <v>0</v>
      </c>
      <c r="S179" s="100">
        <f>Data_Provincias!HA205</f>
        <v>0</v>
      </c>
      <c r="U179" s="100">
        <f>Data_Provincias!HB205</f>
        <v>0</v>
      </c>
      <c r="W179" s="100">
        <f>Data_Provincias!HC205</f>
        <v>0</v>
      </c>
      <c r="Y179" s="100">
        <f>Data_Provincias!HD205</f>
        <v>0</v>
      </c>
      <c r="AA179" s="100">
        <f>Data_Provincias!HE205</f>
        <v>0</v>
      </c>
      <c r="AC179" s="100">
        <f>Data_Provincias!HF205</f>
        <v>0</v>
      </c>
      <c r="AE179" s="100">
        <f>Data_Provincias!HG205</f>
        <v>0</v>
      </c>
      <c r="AG179" s="100">
        <f>Data_Provincias!HH205</f>
        <v>0</v>
      </c>
      <c r="AI179" s="100">
        <f>Data_Provincias!HI205</f>
        <v>0</v>
      </c>
      <c r="AK179" s="100">
        <f>Data_Provincias!HJ205</f>
        <v>0</v>
      </c>
      <c r="AM179" s="100">
        <f>Data_Provincias!HK205</f>
        <v>0</v>
      </c>
      <c r="AO179" s="100">
        <f>Data_Provincias!HL205</f>
        <v>0</v>
      </c>
      <c r="AQ179" s="100">
        <f>Data_Provincias!HM205</f>
        <v>0</v>
      </c>
      <c r="AS179" s="100">
        <f>Data_Provincias!HN205</f>
        <v>0</v>
      </c>
      <c r="AU179" s="100">
        <f>Data_Provincias!HO205</f>
        <v>0</v>
      </c>
      <c r="AW179" s="100">
        <f>Data_Provincias!HP205</f>
        <v>0</v>
      </c>
      <c r="AY179" s="100">
        <f>Data_Provincias!HQ205</f>
        <v>0</v>
      </c>
      <c r="BA179" s="100">
        <f>Data_Provincias!HR205</f>
        <v>0</v>
      </c>
      <c r="BC179" s="100">
        <f>Data_Provincias!HS205</f>
        <v>0</v>
      </c>
      <c r="BE179" s="100">
        <f>Data_Provincias!HT205</f>
        <v>0</v>
      </c>
      <c r="BG179" s="100">
        <f>Data_Provincias!HU205</f>
        <v>0</v>
      </c>
      <c r="BI179" s="100">
        <f>Data_Provincias!HV205</f>
        <v>0</v>
      </c>
      <c r="BK179" s="100">
        <f>Data_Provincias!HW205</f>
        <v>0</v>
      </c>
      <c r="BM179" s="100">
        <f>Data_Provincias!HX205</f>
        <v>0</v>
      </c>
      <c r="BO179" s="101">
        <f>Data_Provincias!HY205</f>
        <v>0</v>
      </c>
    </row>
    <row r="180" spans="1:67" x14ac:dyDescent="0.25">
      <c r="A180" s="98">
        <v>44085</v>
      </c>
      <c r="B180" s="20">
        <f>Data_Provincias!AJ206</f>
        <v>0</v>
      </c>
      <c r="C180" s="100">
        <f>Data_Provincias!GS206</f>
        <v>0</v>
      </c>
      <c r="E180" s="100">
        <f>Data_Provincias!GT206</f>
        <v>0</v>
      </c>
      <c r="G180" s="100">
        <f>Data_Provincias!GU206</f>
        <v>0</v>
      </c>
      <c r="I180" s="100">
        <f>Data_Provincias!GV206</f>
        <v>0</v>
      </c>
      <c r="K180" s="100">
        <f>Data_Provincias!GW206</f>
        <v>0</v>
      </c>
      <c r="M180" s="100">
        <f>Data_Provincias!GX206</f>
        <v>0</v>
      </c>
      <c r="O180" s="100">
        <f>Data_Provincias!GY206</f>
        <v>0</v>
      </c>
      <c r="Q180" s="100">
        <f>Data_Provincias!GZ206</f>
        <v>0</v>
      </c>
      <c r="S180" s="100">
        <f>Data_Provincias!HA206</f>
        <v>0</v>
      </c>
      <c r="U180" s="100">
        <f>Data_Provincias!HB206</f>
        <v>0</v>
      </c>
      <c r="W180" s="100">
        <f>Data_Provincias!HC206</f>
        <v>0</v>
      </c>
      <c r="Y180" s="100">
        <f>Data_Provincias!HD206</f>
        <v>0</v>
      </c>
      <c r="AA180" s="100">
        <f>Data_Provincias!HE206</f>
        <v>0</v>
      </c>
      <c r="AC180" s="100">
        <f>Data_Provincias!HF206</f>
        <v>0</v>
      </c>
      <c r="AE180" s="100">
        <f>Data_Provincias!HG206</f>
        <v>0</v>
      </c>
      <c r="AG180" s="100">
        <f>Data_Provincias!HH206</f>
        <v>0</v>
      </c>
      <c r="AI180" s="100">
        <f>Data_Provincias!HI206</f>
        <v>0</v>
      </c>
      <c r="AK180" s="100">
        <f>Data_Provincias!HJ206</f>
        <v>0</v>
      </c>
      <c r="AM180" s="100">
        <f>Data_Provincias!HK206</f>
        <v>0</v>
      </c>
      <c r="AO180" s="100">
        <f>Data_Provincias!HL206</f>
        <v>0</v>
      </c>
      <c r="AQ180" s="100">
        <f>Data_Provincias!HM206</f>
        <v>0</v>
      </c>
      <c r="AS180" s="100">
        <f>Data_Provincias!HN206</f>
        <v>0</v>
      </c>
      <c r="AU180" s="100">
        <f>Data_Provincias!HO206</f>
        <v>0</v>
      </c>
      <c r="AW180" s="100">
        <f>Data_Provincias!HP206</f>
        <v>0</v>
      </c>
      <c r="AY180" s="100">
        <f>Data_Provincias!HQ206</f>
        <v>0</v>
      </c>
      <c r="BA180" s="100">
        <f>Data_Provincias!HR206</f>
        <v>0</v>
      </c>
      <c r="BC180" s="100">
        <f>Data_Provincias!HS206</f>
        <v>0</v>
      </c>
      <c r="BE180" s="100">
        <f>Data_Provincias!HT206</f>
        <v>0</v>
      </c>
      <c r="BG180" s="100">
        <f>Data_Provincias!HU206</f>
        <v>0</v>
      </c>
      <c r="BI180" s="100">
        <f>Data_Provincias!HV206</f>
        <v>0</v>
      </c>
      <c r="BK180" s="100">
        <f>Data_Provincias!HW206</f>
        <v>0</v>
      </c>
      <c r="BM180" s="100">
        <f>Data_Provincias!HX206</f>
        <v>0</v>
      </c>
      <c r="BO180" s="101">
        <f>Data_Provincias!HY206</f>
        <v>0</v>
      </c>
    </row>
    <row r="181" spans="1:67" x14ac:dyDescent="0.25">
      <c r="A181" s="98">
        <v>44086</v>
      </c>
      <c r="B181" s="20">
        <f>Data_Provincias!AJ207</f>
        <v>0</v>
      </c>
      <c r="C181" s="100">
        <f>Data_Provincias!GS207</f>
        <v>0</v>
      </c>
      <c r="E181" s="100">
        <f>Data_Provincias!GT207</f>
        <v>0</v>
      </c>
      <c r="G181" s="100">
        <f>Data_Provincias!GU207</f>
        <v>0</v>
      </c>
      <c r="I181" s="100">
        <f>Data_Provincias!GV207</f>
        <v>0</v>
      </c>
      <c r="K181" s="100">
        <f>Data_Provincias!GW207</f>
        <v>0</v>
      </c>
      <c r="M181" s="100">
        <f>Data_Provincias!GX207</f>
        <v>0</v>
      </c>
      <c r="O181" s="100">
        <f>Data_Provincias!GY207</f>
        <v>0</v>
      </c>
      <c r="Q181" s="100">
        <f>Data_Provincias!GZ207</f>
        <v>0</v>
      </c>
      <c r="S181" s="100">
        <f>Data_Provincias!HA207</f>
        <v>0</v>
      </c>
      <c r="U181" s="100">
        <f>Data_Provincias!HB207</f>
        <v>0</v>
      </c>
      <c r="W181" s="100">
        <f>Data_Provincias!HC207</f>
        <v>0</v>
      </c>
      <c r="Y181" s="100">
        <f>Data_Provincias!HD207</f>
        <v>0</v>
      </c>
      <c r="AA181" s="100">
        <f>Data_Provincias!HE207</f>
        <v>0</v>
      </c>
      <c r="AC181" s="100">
        <f>Data_Provincias!HF207</f>
        <v>0</v>
      </c>
      <c r="AE181" s="100">
        <f>Data_Provincias!HG207</f>
        <v>0</v>
      </c>
      <c r="AG181" s="100">
        <f>Data_Provincias!HH207</f>
        <v>0</v>
      </c>
      <c r="AI181" s="100">
        <f>Data_Provincias!HI207</f>
        <v>0</v>
      </c>
      <c r="AK181" s="100">
        <f>Data_Provincias!HJ207</f>
        <v>0</v>
      </c>
      <c r="AM181" s="100">
        <f>Data_Provincias!HK207</f>
        <v>0</v>
      </c>
      <c r="AO181" s="100">
        <f>Data_Provincias!HL207</f>
        <v>0</v>
      </c>
      <c r="AQ181" s="100">
        <f>Data_Provincias!HM207</f>
        <v>0</v>
      </c>
      <c r="AS181" s="100">
        <f>Data_Provincias!HN207</f>
        <v>0</v>
      </c>
      <c r="AU181" s="100">
        <f>Data_Provincias!HO207</f>
        <v>0</v>
      </c>
      <c r="AW181" s="100">
        <f>Data_Provincias!HP207</f>
        <v>0</v>
      </c>
      <c r="AY181" s="100">
        <f>Data_Provincias!HQ207</f>
        <v>0</v>
      </c>
      <c r="BA181" s="100">
        <f>Data_Provincias!HR207</f>
        <v>0</v>
      </c>
      <c r="BC181" s="100">
        <f>Data_Provincias!HS207</f>
        <v>0</v>
      </c>
      <c r="BE181" s="100">
        <f>Data_Provincias!HT207</f>
        <v>0</v>
      </c>
      <c r="BG181" s="100">
        <f>Data_Provincias!HU207</f>
        <v>0</v>
      </c>
      <c r="BI181" s="100">
        <f>Data_Provincias!HV207</f>
        <v>0</v>
      </c>
      <c r="BK181" s="100">
        <f>Data_Provincias!HW207</f>
        <v>0</v>
      </c>
      <c r="BM181" s="100">
        <f>Data_Provincias!HX207</f>
        <v>0</v>
      </c>
      <c r="BO181" s="101">
        <f>Data_Provincias!HY207</f>
        <v>0</v>
      </c>
    </row>
    <row r="182" spans="1:67" x14ac:dyDescent="0.25">
      <c r="A182" s="98">
        <v>44087</v>
      </c>
      <c r="B182" s="20">
        <f>Data_Provincias!AJ208</f>
        <v>0</v>
      </c>
      <c r="C182" s="100">
        <f>Data_Provincias!GS208</f>
        <v>0</v>
      </c>
      <c r="E182" s="100">
        <f>Data_Provincias!GT208</f>
        <v>0</v>
      </c>
      <c r="G182" s="100">
        <f>Data_Provincias!GU208</f>
        <v>0</v>
      </c>
      <c r="I182" s="100">
        <f>Data_Provincias!GV208</f>
        <v>0</v>
      </c>
      <c r="K182" s="100">
        <f>Data_Provincias!GW208</f>
        <v>0</v>
      </c>
      <c r="M182" s="100">
        <f>Data_Provincias!GX208</f>
        <v>0</v>
      </c>
      <c r="O182" s="100">
        <f>Data_Provincias!GY208</f>
        <v>0</v>
      </c>
      <c r="Q182" s="100">
        <f>Data_Provincias!GZ208</f>
        <v>0</v>
      </c>
      <c r="S182" s="100">
        <f>Data_Provincias!HA208</f>
        <v>0</v>
      </c>
      <c r="U182" s="100">
        <f>Data_Provincias!HB208</f>
        <v>0</v>
      </c>
      <c r="W182" s="100">
        <f>Data_Provincias!HC208</f>
        <v>0</v>
      </c>
      <c r="Y182" s="100">
        <f>Data_Provincias!HD208</f>
        <v>0</v>
      </c>
      <c r="AA182" s="100">
        <f>Data_Provincias!HE208</f>
        <v>0</v>
      </c>
      <c r="AC182" s="100">
        <f>Data_Provincias!HF208</f>
        <v>0</v>
      </c>
      <c r="AE182" s="100">
        <f>Data_Provincias!HG208</f>
        <v>0</v>
      </c>
      <c r="AG182" s="100">
        <f>Data_Provincias!HH208</f>
        <v>0</v>
      </c>
      <c r="AI182" s="100">
        <f>Data_Provincias!HI208</f>
        <v>0</v>
      </c>
      <c r="AK182" s="100">
        <f>Data_Provincias!HJ208</f>
        <v>0</v>
      </c>
      <c r="AM182" s="100">
        <f>Data_Provincias!HK208</f>
        <v>0</v>
      </c>
      <c r="AO182" s="100">
        <f>Data_Provincias!HL208</f>
        <v>0</v>
      </c>
      <c r="AQ182" s="100">
        <f>Data_Provincias!HM208</f>
        <v>0</v>
      </c>
      <c r="AS182" s="100">
        <f>Data_Provincias!HN208</f>
        <v>0</v>
      </c>
      <c r="AU182" s="100">
        <f>Data_Provincias!HO208</f>
        <v>0</v>
      </c>
      <c r="AW182" s="100">
        <f>Data_Provincias!HP208</f>
        <v>0</v>
      </c>
      <c r="AY182" s="100">
        <f>Data_Provincias!HQ208</f>
        <v>0</v>
      </c>
      <c r="BA182" s="100">
        <f>Data_Provincias!HR208</f>
        <v>0</v>
      </c>
      <c r="BC182" s="100">
        <f>Data_Provincias!HS208</f>
        <v>0</v>
      </c>
      <c r="BE182" s="100">
        <f>Data_Provincias!HT208</f>
        <v>0</v>
      </c>
      <c r="BG182" s="100">
        <f>Data_Provincias!HU208</f>
        <v>0</v>
      </c>
      <c r="BI182" s="100">
        <f>Data_Provincias!HV208</f>
        <v>0</v>
      </c>
      <c r="BK182" s="100">
        <f>Data_Provincias!HW208</f>
        <v>0</v>
      </c>
      <c r="BM182" s="100">
        <f>Data_Provincias!HX208</f>
        <v>0</v>
      </c>
      <c r="BO182" s="101">
        <f>Data_Provincias!HY208</f>
        <v>0</v>
      </c>
    </row>
    <row r="183" spans="1:67" x14ac:dyDescent="0.25">
      <c r="A183" s="98">
        <v>44088</v>
      </c>
      <c r="B183" s="20">
        <f>Data_Provincias!AJ209</f>
        <v>0</v>
      </c>
      <c r="C183" s="100">
        <f>Data_Provincias!GS209</f>
        <v>0</v>
      </c>
      <c r="E183" s="100">
        <f>Data_Provincias!GT209</f>
        <v>0</v>
      </c>
      <c r="G183" s="100">
        <f>Data_Provincias!GU209</f>
        <v>0</v>
      </c>
      <c r="I183" s="100">
        <f>Data_Provincias!GV209</f>
        <v>0</v>
      </c>
      <c r="K183" s="100">
        <f>Data_Provincias!GW209</f>
        <v>0</v>
      </c>
      <c r="M183" s="100">
        <f>Data_Provincias!GX209</f>
        <v>0</v>
      </c>
      <c r="O183" s="100">
        <f>Data_Provincias!GY209</f>
        <v>0</v>
      </c>
      <c r="Q183" s="100">
        <f>Data_Provincias!GZ209</f>
        <v>0</v>
      </c>
      <c r="S183" s="100">
        <f>Data_Provincias!HA209</f>
        <v>0</v>
      </c>
      <c r="U183" s="100">
        <f>Data_Provincias!HB209</f>
        <v>0</v>
      </c>
      <c r="W183" s="100">
        <f>Data_Provincias!HC209</f>
        <v>0</v>
      </c>
      <c r="Y183" s="100">
        <f>Data_Provincias!HD209</f>
        <v>0</v>
      </c>
      <c r="AA183" s="100">
        <f>Data_Provincias!HE209</f>
        <v>0</v>
      </c>
      <c r="AC183" s="100">
        <f>Data_Provincias!HF209</f>
        <v>0</v>
      </c>
      <c r="AE183" s="100">
        <f>Data_Provincias!HG209</f>
        <v>0</v>
      </c>
      <c r="AG183" s="100">
        <f>Data_Provincias!HH209</f>
        <v>0</v>
      </c>
      <c r="AI183" s="100">
        <f>Data_Provincias!HI209</f>
        <v>0</v>
      </c>
      <c r="AK183" s="100">
        <f>Data_Provincias!HJ209</f>
        <v>0</v>
      </c>
      <c r="AM183" s="100">
        <f>Data_Provincias!HK209</f>
        <v>0</v>
      </c>
      <c r="AO183" s="100">
        <f>Data_Provincias!HL209</f>
        <v>0</v>
      </c>
      <c r="AQ183" s="100">
        <f>Data_Provincias!HM209</f>
        <v>0</v>
      </c>
      <c r="AS183" s="100">
        <f>Data_Provincias!HN209</f>
        <v>0</v>
      </c>
      <c r="AU183" s="100">
        <f>Data_Provincias!HO209</f>
        <v>0</v>
      </c>
      <c r="AW183" s="100">
        <f>Data_Provincias!HP209</f>
        <v>0</v>
      </c>
      <c r="AY183" s="100">
        <f>Data_Provincias!HQ209</f>
        <v>0</v>
      </c>
      <c r="BA183" s="100">
        <f>Data_Provincias!HR209</f>
        <v>0</v>
      </c>
      <c r="BC183" s="100">
        <f>Data_Provincias!HS209</f>
        <v>0</v>
      </c>
      <c r="BE183" s="100">
        <f>Data_Provincias!HT209</f>
        <v>0</v>
      </c>
      <c r="BG183" s="100">
        <f>Data_Provincias!HU209</f>
        <v>0</v>
      </c>
      <c r="BI183" s="100">
        <f>Data_Provincias!HV209</f>
        <v>0</v>
      </c>
      <c r="BK183" s="100">
        <f>Data_Provincias!HW209</f>
        <v>0</v>
      </c>
      <c r="BM183" s="100">
        <f>Data_Provincias!HX209</f>
        <v>0</v>
      </c>
      <c r="BO183" s="101">
        <f>Data_Provincias!HY209</f>
        <v>0</v>
      </c>
    </row>
    <row r="184" spans="1:67" x14ac:dyDescent="0.25">
      <c r="A184" s="98">
        <v>44089</v>
      </c>
      <c r="B184" s="20">
        <f>Data_Provincias!AJ210</f>
        <v>0</v>
      </c>
      <c r="C184" s="100">
        <f>Data_Provincias!GS210</f>
        <v>0</v>
      </c>
      <c r="E184" s="100">
        <f>Data_Provincias!GT210</f>
        <v>0</v>
      </c>
      <c r="G184" s="100">
        <f>Data_Provincias!GU210</f>
        <v>0</v>
      </c>
      <c r="I184" s="100">
        <f>Data_Provincias!GV210</f>
        <v>0</v>
      </c>
      <c r="K184" s="100">
        <f>Data_Provincias!GW210</f>
        <v>0</v>
      </c>
      <c r="M184" s="100">
        <f>Data_Provincias!GX210</f>
        <v>0</v>
      </c>
      <c r="O184" s="100">
        <f>Data_Provincias!GY210</f>
        <v>0</v>
      </c>
      <c r="Q184" s="100">
        <f>Data_Provincias!GZ210</f>
        <v>0</v>
      </c>
      <c r="S184" s="100">
        <f>Data_Provincias!HA210</f>
        <v>0</v>
      </c>
      <c r="U184" s="100">
        <f>Data_Provincias!HB210</f>
        <v>0</v>
      </c>
      <c r="W184" s="100">
        <f>Data_Provincias!HC210</f>
        <v>0</v>
      </c>
      <c r="Y184" s="100">
        <f>Data_Provincias!HD210</f>
        <v>0</v>
      </c>
      <c r="AA184" s="100">
        <f>Data_Provincias!HE210</f>
        <v>0</v>
      </c>
      <c r="AC184" s="100">
        <f>Data_Provincias!HF210</f>
        <v>0</v>
      </c>
      <c r="AE184" s="100">
        <f>Data_Provincias!HG210</f>
        <v>0</v>
      </c>
      <c r="AG184" s="100">
        <f>Data_Provincias!HH210</f>
        <v>0</v>
      </c>
      <c r="AI184" s="100">
        <f>Data_Provincias!HI210</f>
        <v>0</v>
      </c>
      <c r="AK184" s="100">
        <f>Data_Provincias!HJ210</f>
        <v>0</v>
      </c>
      <c r="AM184" s="100">
        <f>Data_Provincias!HK210</f>
        <v>0</v>
      </c>
      <c r="AO184" s="100">
        <f>Data_Provincias!HL210</f>
        <v>0</v>
      </c>
      <c r="AQ184" s="100">
        <f>Data_Provincias!HM210</f>
        <v>0</v>
      </c>
      <c r="AS184" s="100">
        <f>Data_Provincias!HN210</f>
        <v>0</v>
      </c>
      <c r="AU184" s="100">
        <f>Data_Provincias!HO210</f>
        <v>0</v>
      </c>
      <c r="AW184" s="100">
        <f>Data_Provincias!HP210</f>
        <v>0</v>
      </c>
      <c r="AY184" s="100">
        <f>Data_Provincias!HQ210</f>
        <v>0</v>
      </c>
      <c r="BA184" s="100">
        <f>Data_Provincias!HR210</f>
        <v>0</v>
      </c>
      <c r="BC184" s="100">
        <f>Data_Provincias!HS210</f>
        <v>0</v>
      </c>
      <c r="BE184" s="100">
        <f>Data_Provincias!HT210</f>
        <v>0</v>
      </c>
      <c r="BG184" s="100">
        <f>Data_Provincias!HU210</f>
        <v>0</v>
      </c>
      <c r="BI184" s="100">
        <f>Data_Provincias!HV210</f>
        <v>0</v>
      </c>
      <c r="BK184" s="100">
        <f>Data_Provincias!HW210</f>
        <v>0</v>
      </c>
      <c r="BM184" s="100">
        <f>Data_Provincias!HX210</f>
        <v>0</v>
      </c>
      <c r="BO184" s="101">
        <f>Data_Provincias!HY210</f>
        <v>0</v>
      </c>
    </row>
    <row r="185" spans="1:67" x14ac:dyDescent="0.25">
      <c r="A185" s="98">
        <v>44090</v>
      </c>
      <c r="B185" s="20">
        <f>Data_Provincias!AJ211</f>
        <v>0</v>
      </c>
      <c r="C185" s="100">
        <f>Data_Provincias!GS211</f>
        <v>0</v>
      </c>
      <c r="E185" s="100">
        <f>Data_Provincias!GT211</f>
        <v>0</v>
      </c>
      <c r="G185" s="100">
        <f>Data_Provincias!GU211</f>
        <v>0</v>
      </c>
      <c r="I185" s="100">
        <f>Data_Provincias!GV211</f>
        <v>0</v>
      </c>
      <c r="K185" s="100">
        <f>Data_Provincias!GW211</f>
        <v>0</v>
      </c>
      <c r="M185" s="100">
        <f>Data_Provincias!GX211</f>
        <v>0</v>
      </c>
      <c r="O185" s="100">
        <f>Data_Provincias!GY211</f>
        <v>0</v>
      </c>
      <c r="Q185" s="100">
        <f>Data_Provincias!GZ211</f>
        <v>0</v>
      </c>
      <c r="S185" s="100">
        <f>Data_Provincias!HA211</f>
        <v>0</v>
      </c>
      <c r="U185" s="100">
        <f>Data_Provincias!HB211</f>
        <v>0</v>
      </c>
      <c r="W185" s="100">
        <f>Data_Provincias!HC211</f>
        <v>0</v>
      </c>
      <c r="Y185" s="100">
        <f>Data_Provincias!HD211</f>
        <v>0</v>
      </c>
      <c r="AA185" s="100">
        <f>Data_Provincias!HE211</f>
        <v>0</v>
      </c>
      <c r="AC185" s="100">
        <f>Data_Provincias!HF211</f>
        <v>0</v>
      </c>
      <c r="AE185" s="100">
        <f>Data_Provincias!HG211</f>
        <v>0</v>
      </c>
      <c r="AG185" s="100">
        <f>Data_Provincias!HH211</f>
        <v>0</v>
      </c>
      <c r="AI185" s="100">
        <f>Data_Provincias!HI211</f>
        <v>0</v>
      </c>
      <c r="AK185" s="100">
        <f>Data_Provincias!HJ211</f>
        <v>0</v>
      </c>
      <c r="AM185" s="100">
        <f>Data_Provincias!HK211</f>
        <v>0</v>
      </c>
      <c r="AO185" s="100">
        <f>Data_Provincias!HL211</f>
        <v>0</v>
      </c>
      <c r="AQ185" s="100">
        <f>Data_Provincias!HM211</f>
        <v>0</v>
      </c>
      <c r="AS185" s="100">
        <f>Data_Provincias!HN211</f>
        <v>0</v>
      </c>
      <c r="AU185" s="100">
        <f>Data_Provincias!HO211</f>
        <v>0</v>
      </c>
      <c r="AW185" s="100">
        <f>Data_Provincias!HP211</f>
        <v>0</v>
      </c>
      <c r="AY185" s="100">
        <f>Data_Provincias!HQ211</f>
        <v>0</v>
      </c>
      <c r="BA185" s="100">
        <f>Data_Provincias!HR211</f>
        <v>0</v>
      </c>
      <c r="BC185" s="100">
        <f>Data_Provincias!HS211</f>
        <v>0</v>
      </c>
      <c r="BE185" s="100">
        <f>Data_Provincias!HT211</f>
        <v>0</v>
      </c>
      <c r="BG185" s="100">
        <f>Data_Provincias!HU211</f>
        <v>0</v>
      </c>
      <c r="BI185" s="100">
        <f>Data_Provincias!HV211</f>
        <v>0</v>
      </c>
      <c r="BK185" s="100">
        <f>Data_Provincias!HW211</f>
        <v>0</v>
      </c>
      <c r="BM185" s="100">
        <f>Data_Provincias!HX211</f>
        <v>0</v>
      </c>
      <c r="BO185" s="101">
        <f>Data_Provincias!HY211</f>
        <v>0</v>
      </c>
    </row>
    <row r="186" spans="1:67" x14ac:dyDescent="0.25">
      <c r="A186" s="98">
        <v>44091</v>
      </c>
      <c r="B186" s="20">
        <f>Data_Provincias!AJ212</f>
        <v>0</v>
      </c>
      <c r="C186" s="100">
        <f>Data_Provincias!GS212</f>
        <v>0</v>
      </c>
      <c r="E186" s="100">
        <f>Data_Provincias!GT212</f>
        <v>0</v>
      </c>
      <c r="G186" s="100">
        <f>Data_Provincias!GU212</f>
        <v>0</v>
      </c>
      <c r="I186" s="100">
        <f>Data_Provincias!GV212</f>
        <v>0</v>
      </c>
      <c r="K186" s="100">
        <f>Data_Provincias!GW212</f>
        <v>0</v>
      </c>
      <c r="M186" s="100">
        <f>Data_Provincias!GX212</f>
        <v>0</v>
      </c>
      <c r="O186" s="100">
        <f>Data_Provincias!GY212</f>
        <v>0</v>
      </c>
      <c r="Q186" s="100">
        <f>Data_Provincias!GZ212</f>
        <v>0</v>
      </c>
      <c r="S186" s="100">
        <f>Data_Provincias!HA212</f>
        <v>0</v>
      </c>
      <c r="U186" s="100">
        <f>Data_Provincias!HB212</f>
        <v>0</v>
      </c>
      <c r="W186" s="100">
        <f>Data_Provincias!HC212</f>
        <v>0</v>
      </c>
      <c r="Y186" s="100">
        <f>Data_Provincias!HD212</f>
        <v>0</v>
      </c>
      <c r="AA186" s="100">
        <f>Data_Provincias!HE212</f>
        <v>0</v>
      </c>
      <c r="AC186" s="100">
        <f>Data_Provincias!HF212</f>
        <v>0</v>
      </c>
      <c r="AE186" s="100">
        <f>Data_Provincias!HG212</f>
        <v>0</v>
      </c>
      <c r="AG186" s="100">
        <f>Data_Provincias!HH212</f>
        <v>0</v>
      </c>
      <c r="AI186" s="100">
        <f>Data_Provincias!HI212</f>
        <v>0</v>
      </c>
      <c r="AK186" s="100">
        <f>Data_Provincias!HJ212</f>
        <v>0</v>
      </c>
      <c r="AM186" s="100">
        <f>Data_Provincias!HK212</f>
        <v>0</v>
      </c>
      <c r="AO186" s="100">
        <f>Data_Provincias!HL212</f>
        <v>0</v>
      </c>
      <c r="AQ186" s="100">
        <f>Data_Provincias!HM212</f>
        <v>0</v>
      </c>
      <c r="AS186" s="100">
        <f>Data_Provincias!HN212</f>
        <v>0</v>
      </c>
      <c r="AU186" s="100">
        <f>Data_Provincias!HO212</f>
        <v>0</v>
      </c>
      <c r="AW186" s="100">
        <f>Data_Provincias!HP212</f>
        <v>0</v>
      </c>
      <c r="AY186" s="100">
        <f>Data_Provincias!HQ212</f>
        <v>0</v>
      </c>
      <c r="BA186" s="100">
        <f>Data_Provincias!HR212</f>
        <v>0</v>
      </c>
      <c r="BC186" s="100">
        <f>Data_Provincias!HS212</f>
        <v>0</v>
      </c>
      <c r="BE186" s="100">
        <f>Data_Provincias!HT212</f>
        <v>0</v>
      </c>
      <c r="BG186" s="100">
        <f>Data_Provincias!HU212</f>
        <v>0</v>
      </c>
      <c r="BI186" s="100">
        <f>Data_Provincias!HV212</f>
        <v>0</v>
      </c>
      <c r="BK186" s="100">
        <f>Data_Provincias!HW212</f>
        <v>0</v>
      </c>
      <c r="BM186" s="100">
        <f>Data_Provincias!HX212</f>
        <v>0</v>
      </c>
      <c r="BO186" s="101">
        <f>Data_Provincias!HY212</f>
        <v>0</v>
      </c>
    </row>
    <row r="187" spans="1:67" x14ac:dyDescent="0.25">
      <c r="A187" s="98">
        <v>44092</v>
      </c>
      <c r="B187" s="20">
        <f>Data_Provincias!AJ213</f>
        <v>0</v>
      </c>
      <c r="C187" s="100">
        <f>Data_Provincias!GS213</f>
        <v>0</v>
      </c>
      <c r="E187" s="100">
        <f>Data_Provincias!GT213</f>
        <v>0</v>
      </c>
      <c r="G187" s="100">
        <f>Data_Provincias!GU213</f>
        <v>0</v>
      </c>
      <c r="I187" s="100">
        <f>Data_Provincias!GV213</f>
        <v>0</v>
      </c>
      <c r="K187" s="100">
        <f>Data_Provincias!GW213</f>
        <v>0</v>
      </c>
      <c r="M187" s="100">
        <f>Data_Provincias!GX213</f>
        <v>0</v>
      </c>
      <c r="O187" s="100">
        <f>Data_Provincias!GY213</f>
        <v>0</v>
      </c>
      <c r="Q187" s="100">
        <f>Data_Provincias!GZ213</f>
        <v>0</v>
      </c>
      <c r="S187" s="100">
        <f>Data_Provincias!HA213</f>
        <v>0</v>
      </c>
      <c r="U187" s="100">
        <f>Data_Provincias!HB213</f>
        <v>0</v>
      </c>
      <c r="W187" s="100">
        <f>Data_Provincias!HC213</f>
        <v>0</v>
      </c>
      <c r="Y187" s="100">
        <f>Data_Provincias!HD213</f>
        <v>0</v>
      </c>
      <c r="AA187" s="100">
        <f>Data_Provincias!HE213</f>
        <v>0</v>
      </c>
      <c r="AC187" s="100">
        <f>Data_Provincias!HF213</f>
        <v>0</v>
      </c>
      <c r="AE187" s="100">
        <f>Data_Provincias!HG213</f>
        <v>0</v>
      </c>
      <c r="AG187" s="100">
        <f>Data_Provincias!HH213</f>
        <v>0</v>
      </c>
      <c r="AI187" s="100">
        <f>Data_Provincias!HI213</f>
        <v>0</v>
      </c>
      <c r="AK187" s="100">
        <f>Data_Provincias!HJ213</f>
        <v>0</v>
      </c>
      <c r="AM187" s="100">
        <f>Data_Provincias!HK213</f>
        <v>0</v>
      </c>
      <c r="AO187" s="100">
        <f>Data_Provincias!HL213</f>
        <v>0</v>
      </c>
      <c r="AQ187" s="100">
        <f>Data_Provincias!HM213</f>
        <v>0</v>
      </c>
      <c r="AS187" s="100">
        <f>Data_Provincias!HN213</f>
        <v>0</v>
      </c>
      <c r="AU187" s="100">
        <f>Data_Provincias!HO213</f>
        <v>0</v>
      </c>
      <c r="AW187" s="100">
        <f>Data_Provincias!HP213</f>
        <v>0</v>
      </c>
      <c r="AY187" s="100">
        <f>Data_Provincias!HQ213</f>
        <v>0</v>
      </c>
      <c r="BA187" s="100">
        <f>Data_Provincias!HR213</f>
        <v>0</v>
      </c>
      <c r="BC187" s="100">
        <f>Data_Provincias!HS213</f>
        <v>0</v>
      </c>
      <c r="BE187" s="100">
        <f>Data_Provincias!HT213</f>
        <v>0</v>
      </c>
      <c r="BG187" s="100">
        <f>Data_Provincias!HU213</f>
        <v>0</v>
      </c>
      <c r="BI187" s="100">
        <f>Data_Provincias!HV213</f>
        <v>0</v>
      </c>
      <c r="BK187" s="100">
        <f>Data_Provincias!HW213</f>
        <v>0</v>
      </c>
      <c r="BM187" s="100">
        <f>Data_Provincias!HX213</f>
        <v>0</v>
      </c>
      <c r="BO187" s="101">
        <f>Data_Provincias!HY213</f>
        <v>0</v>
      </c>
    </row>
    <row r="188" spans="1:67" x14ac:dyDescent="0.25">
      <c r="A188" s="98">
        <v>44093</v>
      </c>
      <c r="B188" s="20">
        <f>Data_Provincias!AJ214</f>
        <v>0</v>
      </c>
      <c r="C188" s="100">
        <f>Data_Provincias!GS214</f>
        <v>0</v>
      </c>
      <c r="E188" s="100">
        <f>Data_Provincias!GT214</f>
        <v>0</v>
      </c>
      <c r="G188" s="100">
        <f>Data_Provincias!GU214</f>
        <v>0</v>
      </c>
      <c r="I188" s="100">
        <f>Data_Provincias!GV214</f>
        <v>0</v>
      </c>
      <c r="K188" s="100">
        <f>Data_Provincias!GW214</f>
        <v>0</v>
      </c>
      <c r="M188" s="100">
        <f>Data_Provincias!GX214</f>
        <v>0</v>
      </c>
      <c r="O188" s="100">
        <f>Data_Provincias!GY214</f>
        <v>0</v>
      </c>
      <c r="Q188" s="100">
        <f>Data_Provincias!GZ214</f>
        <v>0</v>
      </c>
      <c r="S188" s="100">
        <f>Data_Provincias!HA214</f>
        <v>0</v>
      </c>
      <c r="U188" s="100">
        <f>Data_Provincias!HB214</f>
        <v>0</v>
      </c>
      <c r="W188" s="100">
        <f>Data_Provincias!HC214</f>
        <v>0</v>
      </c>
      <c r="Y188" s="100">
        <f>Data_Provincias!HD214</f>
        <v>0</v>
      </c>
      <c r="AA188" s="100">
        <f>Data_Provincias!HE214</f>
        <v>0</v>
      </c>
      <c r="AC188" s="100">
        <f>Data_Provincias!HF214</f>
        <v>0</v>
      </c>
      <c r="AE188" s="100">
        <f>Data_Provincias!HG214</f>
        <v>0</v>
      </c>
      <c r="AG188" s="100">
        <f>Data_Provincias!HH214</f>
        <v>0</v>
      </c>
      <c r="AI188" s="100">
        <f>Data_Provincias!HI214</f>
        <v>0</v>
      </c>
      <c r="AK188" s="100">
        <f>Data_Provincias!HJ214</f>
        <v>0</v>
      </c>
      <c r="AM188" s="100">
        <f>Data_Provincias!HK214</f>
        <v>0</v>
      </c>
      <c r="AO188" s="100">
        <f>Data_Provincias!HL214</f>
        <v>0</v>
      </c>
      <c r="AQ188" s="100">
        <f>Data_Provincias!HM214</f>
        <v>0</v>
      </c>
      <c r="AS188" s="100">
        <f>Data_Provincias!HN214</f>
        <v>0</v>
      </c>
      <c r="AU188" s="100">
        <f>Data_Provincias!HO214</f>
        <v>0</v>
      </c>
      <c r="AW188" s="100">
        <f>Data_Provincias!HP214</f>
        <v>0</v>
      </c>
      <c r="AY188" s="100">
        <f>Data_Provincias!HQ214</f>
        <v>0</v>
      </c>
      <c r="BA188" s="100">
        <f>Data_Provincias!HR214</f>
        <v>0</v>
      </c>
      <c r="BC188" s="100">
        <f>Data_Provincias!HS214</f>
        <v>0</v>
      </c>
      <c r="BE188" s="100">
        <f>Data_Provincias!HT214</f>
        <v>0</v>
      </c>
      <c r="BG188" s="100">
        <f>Data_Provincias!HU214</f>
        <v>0</v>
      </c>
      <c r="BI188" s="100">
        <f>Data_Provincias!HV214</f>
        <v>0</v>
      </c>
      <c r="BK188" s="100">
        <f>Data_Provincias!HW214</f>
        <v>0</v>
      </c>
      <c r="BM188" s="100">
        <f>Data_Provincias!HX214</f>
        <v>0</v>
      </c>
      <c r="BO188" s="101">
        <f>Data_Provincias!HY214</f>
        <v>0</v>
      </c>
    </row>
    <row r="189" spans="1:67" x14ac:dyDescent="0.25">
      <c r="A189" s="98">
        <v>44094</v>
      </c>
      <c r="B189" s="20">
        <f>Data_Provincias!AJ215</f>
        <v>0</v>
      </c>
      <c r="C189" s="100">
        <f>Data_Provincias!GS215</f>
        <v>0</v>
      </c>
      <c r="E189" s="100">
        <f>Data_Provincias!GT215</f>
        <v>0</v>
      </c>
      <c r="G189" s="100">
        <f>Data_Provincias!GU215</f>
        <v>0</v>
      </c>
      <c r="I189" s="100">
        <f>Data_Provincias!GV215</f>
        <v>0</v>
      </c>
      <c r="K189" s="100">
        <f>Data_Provincias!GW215</f>
        <v>0</v>
      </c>
      <c r="M189" s="100">
        <f>Data_Provincias!GX215</f>
        <v>0</v>
      </c>
      <c r="O189" s="100">
        <f>Data_Provincias!GY215</f>
        <v>0</v>
      </c>
      <c r="Q189" s="100">
        <f>Data_Provincias!GZ215</f>
        <v>0</v>
      </c>
      <c r="S189" s="100">
        <f>Data_Provincias!HA215</f>
        <v>0</v>
      </c>
      <c r="U189" s="100">
        <f>Data_Provincias!HB215</f>
        <v>0</v>
      </c>
      <c r="W189" s="100">
        <f>Data_Provincias!HC215</f>
        <v>0</v>
      </c>
      <c r="Y189" s="100">
        <f>Data_Provincias!HD215</f>
        <v>0</v>
      </c>
      <c r="AA189" s="100">
        <f>Data_Provincias!HE215</f>
        <v>0</v>
      </c>
      <c r="AC189" s="100">
        <f>Data_Provincias!HF215</f>
        <v>0</v>
      </c>
      <c r="AE189" s="100">
        <f>Data_Provincias!HG215</f>
        <v>0</v>
      </c>
      <c r="AG189" s="100">
        <f>Data_Provincias!HH215</f>
        <v>0</v>
      </c>
      <c r="AI189" s="100">
        <f>Data_Provincias!HI215</f>
        <v>0</v>
      </c>
      <c r="AK189" s="100">
        <f>Data_Provincias!HJ215</f>
        <v>0</v>
      </c>
      <c r="AM189" s="100">
        <f>Data_Provincias!HK215</f>
        <v>0</v>
      </c>
      <c r="AO189" s="100">
        <f>Data_Provincias!HL215</f>
        <v>0</v>
      </c>
      <c r="AQ189" s="100">
        <f>Data_Provincias!HM215</f>
        <v>0</v>
      </c>
      <c r="AS189" s="100">
        <f>Data_Provincias!HN215</f>
        <v>0</v>
      </c>
      <c r="AU189" s="100">
        <f>Data_Provincias!HO215</f>
        <v>0</v>
      </c>
      <c r="AW189" s="100">
        <f>Data_Provincias!HP215</f>
        <v>0</v>
      </c>
      <c r="AY189" s="100">
        <f>Data_Provincias!HQ215</f>
        <v>0</v>
      </c>
      <c r="BA189" s="100">
        <f>Data_Provincias!HR215</f>
        <v>0</v>
      </c>
      <c r="BC189" s="100">
        <f>Data_Provincias!HS215</f>
        <v>0</v>
      </c>
      <c r="BE189" s="100">
        <f>Data_Provincias!HT215</f>
        <v>0</v>
      </c>
      <c r="BG189" s="100">
        <f>Data_Provincias!HU215</f>
        <v>0</v>
      </c>
      <c r="BI189" s="100">
        <f>Data_Provincias!HV215</f>
        <v>0</v>
      </c>
      <c r="BK189" s="100">
        <f>Data_Provincias!HW215</f>
        <v>0</v>
      </c>
      <c r="BM189" s="100">
        <f>Data_Provincias!HX215</f>
        <v>0</v>
      </c>
      <c r="BO189" s="101">
        <f>Data_Provincias!HY215</f>
        <v>0</v>
      </c>
    </row>
    <row r="190" spans="1:67" x14ac:dyDescent="0.25">
      <c r="A190" s="98">
        <v>44095</v>
      </c>
      <c r="B190" s="20">
        <f>Data_Provincias!AJ216</f>
        <v>0</v>
      </c>
      <c r="C190" s="100">
        <f>Data_Provincias!GS216</f>
        <v>0</v>
      </c>
      <c r="E190" s="100">
        <f>Data_Provincias!GT216</f>
        <v>0</v>
      </c>
      <c r="G190" s="100">
        <f>Data_Provincias!GU216</f>
        <v>0</v>
      </c>
      <c r="I190" s="100">
        <f>Data_Provincias!GV216</f>
        <v>0</v>
      </c>
      <c r="K190" s="100">
        <f>Data_Provincias!GW216</f>
        <v>0</v>
      </c>
      <c r="M190" s="100">
        <f>Data_Provincias!GX216</f>
        <v>0</v>
      </c>
      <c r="O190" s="100">
        <f>Data_Provincias!GY216</f>
        <v>0</v>
      </c>
      <c r="Q190" s="100">
        <f>Data_Provincias!GZ216</f>
        <v>0</v>
      </c>
      <c r="S190" s="100">
        <f>Data_Provincias!HA216</f>
        <v>0</v>
      </c>
      <c r="U190" s="100">
        <f>Data_Provincias!HB216</f>
        <v>0</v>
      </c>
      <c r="W190" s="100">
        <f>Data_Provincias!HC216</f>
        <v>0</v>
      </c>
      <c r="Y190" s="100">
        <f>Data_Provincias!HD216</f>
        <v>0</v>
      </c>
      <c r="AA190" s="100">
        <f>Data_Provincias!HE216</f>
        <v>0</v>
      </c>
      <c r="AC190" s="100">
        <f>Data_Provincias!HF216</f>
        <v>0</v>
      </c>
      <c r="AE190" s="100">
        <f>Data_Provincias!HG216</f>
        <v>0</v>
      </c>
      <c r="AG190" s="100">
        <f>Data_Provincias!HH216</f>
        <v>0</v>
      </c>
      <c r="AI190" s="100">
        <f>Data_Provincias!HI216</f>
        <v>0</v>
      </c>
      <c r="AK190" s="100">
        <f>Data_Provincias!HJ216</f>
        <v>0</v>
      </c>
      <c r="AM190" s="100">
        <f>Data_Provincias!HK216</f>
        <v>0</v>
      </c>
      <c r="AO190" s="100">
        <f>Data_Provincias!HL216</f>
        <v>0</v>
      </c>
      <c r="AQ190" s="100">
        <f>Data_Provincias!HM216</f>
        <v>0</v>
      </c>
      <c r="AS190" s="100">
        <f>Data_Provincias!HN216</f>
        <v>0</v>
      </c>
      <c r="AU190" s="100">
        <f>Data_Provincias!HO216</f>
        <v>0</v>
      </c>
      <c r="AW190" s="100">
        <f>Data_Provincias!HP216</f>
        <v>0</v>
      </c>
      <c r="AY190" s="100">
        <f>Data_Provincias!HQ216</f>
        <v>0</v>
      </c>
      <c r="BA190" s="100">
        <f>Data_Provincias!HR216</f>
        <v>0</v>
      </c>
      <c r="BC190" s="100">
        <f>Data_Provincias!HS216</f>
        <v>0</v>
      </c>
      <c r="BE190" s="100">
        <f>Data_Provincias!HT216</f>
        <v>0</v>
      </c>
      <c r="BG190" s="100">
        <f>Data_Provincias!HU216</f>
        <v>0</v>
      </c>
      <c r="BI190" s="100">
        <f>Data_Provincias!HV216</f>
        <v>0</v>
      </c>
      <c r="BK190" s="100">
        <f>Data_Provincias!HW216</f>
        <v>0</v>
      </c>
      <c r="BM190" s="100">
        <f>Data_Provincias!HX216</f>
        <v>0</v>
      </c>
      <c r="BO190" s="101">
        <f>Data_Provincias!HY216</f>
        <v>0</v>
      </c>
    </row>
    <row r="191" spans="1:67" x14ac:dyDescent="0.25">
      <c r="A191" s="98">
        <v>44096</v>
      </c>
      <c r="B191" s="20">
        <f>Data_Provincias!AJ217</f>
        <v>0</v>
      </c>
      <c r="C191" s="100">
        <f>Data_Provincias!GS217</f>
        <v>0</v>
      </c>
      <c r="E191" s="100">
        <f>Data_Provincias!GT217</f>
        <v>0</v>
      </c>
      <c r="G191" s="100">
        <f>Data_Provincias!GU217</f>
        <v>0</v>
      </c>
      <c r="I191" s="100">
        <f>Data_Provincias!GV217</f>
        <v>0</v>
      </c>
      <c r="K191" s="100">
        <f>Data_Provincias!GW217</f>
        <v>0</v>
      </c>
      <c r="M191" s="100">
        <f>Data_Provincias!GX217</f>
        <v>0</v>
      </c>
      <c r="O191" s="100">
        <f>Data_Provincias!GY217</f>
        <v>0</v>
      </c>
      <c r="Q191" s="100">
        <f>Data_Provincias!GZ217</f>
        <v>0</v>
      </c>
      <c r="S191" s="100">
        <f>Data_Provincias!HA217</f>
        <v>0</v>
      </c>
      <c r="U191" s="100">
        <f>Data_Provincias!HB217</f>
        <v>0</v>
      </c>
      <c r="W191" s="100">
        <f>Data_Provincias!HC217</f>
        <v>0</v>
      </c>
      <c r="Y191" s="100">
        <f>Data_Provincias!HD217</f>
        <v>0</v>
      </c>
      <c r="AA191" s="100">
        <f>Data_Provincias!HE217</f>
        <v>0</v>
      </c>
      <c r="AC191" s="100">
        <f>Data_Provincias!HF217</f>
        <v>0</v>
      </c>
      <c r="AE191" s="100">
        <f>Data_Provincias!HG217</f>
        <v>0</v>
      </c>
      <c r="AG191" s="100">
        <f>Data_Provincias!HH217</f>
        <v>0</v>
      </c>
      <c r="AI191" s="100">
        <f>Data_Provincias!HI217</f>
        <v>0</v>
      </c>
      <c r="AK191" s="100">
        <f>Data_Provincias!HJ217</f>
        <v>0</v>
      </c>
      <c r="AM191" s="100">
        <f>Data_Provincias!HK217</f>
        <v>0</v>
      </c>
      <c r="AO191" s="100">
        <f>Data_Provincias!HL217</f>
        <v>0</v>
      </c>
      <c r="AQ191" s="100">
        <f>Data_Provincias!HM217</f>
        <v>0</v>
      </c>
      <c r="AS191" s="100">
        <f>Data_Provincias!HN217</f>
        <v>0</v>
      </c>
      <c r="AU191" s="100">
        <f>Data_Provincias!HO217</f>
        <v>0</v>
      </c>
      <c r="AW191" s="100">
        <f>Data_Provincias!HP217</f>
        <v>0</v>
      </c>
      <c r="AY191" s="100">
        <f>Data_Provincias!HQ217</f>
        <v>0</v>
      </c>
      <c r="BA191" s="100">
        <f>Data_Provincias!HR217</f>
        <v>0</v>
      </c>
      <c r="BC191" s="100">
        <f>Data_Provincias!HS217</f>
        <v>0</v>
      </c>
      <c r="BE191" s="100">
        <f>Data_Provincias!HT217</f>
        <v>0</v>
      </c>
      <c r="BG191" s="100">
        <f>Data_Provincias!HU217</f>
        <v>0</v>
      </c>
      <c r="BI191" s="100">
        <f>Data_Provincias!HV217</f>
        <v>0</v>
      </c>
      <c r="BK191" s="100">
        <f>Data_Provincias!HW217</f>
        <v>0</v>
      </c>
      <c r="BM191" s="100">
        <f>Data_Provincias!HX217</f>
        <v>0</v>
      </c>
      <c r="BO191" s="101">
        <f>Data_Provincias!HY217</f>
        <v>0</v>
      </c>
    </row>
    <row r="192" spans="1:67" x14ac:dyDescent="0.25">
      <c r="A192" s="98">
        <v>44097</v>
      </c>
      <c r="B192" s="20">
        <f>Data_Provincias!AJ218</f>
        <v>0</v>
      </c>
      <c r="C192" s="100">
        <f>Data_Provincias!GS218</f>
        <v>0</v>
      </c>
      <c r="E192" s="100">
        <f>Data_Provincias!GT218</f>
        <v>0</v>
      </c>
      <c r="G192" s="100">
        <f>Data_Provincias!GU218</f>
        <v>0</v>
      </c>
      <c r="I192" s="100">
        <f>Data_Provincias!GV218</f>
        <v>0</v>
      </c>
      <c r="K192" s="100">
        <f>Data_Provincias!GW218</f>
        <v>0</v>
      </c>
      <c r="M192" s="100">
        <f>Data_Provincias!GX218</f>
        <v>0</v>
      </c>
      <c r="O192" s="100">
        <f>Data_Provincias!GY218</f>
        <v>0</v>
      </c>
      <c r="Q192" s="100">
        <f>Data_Provincias!GZ218</f>
        <v>0</v>
      </c>
      <c r="S192" s="100">
        <f>Data_Provincias!HA218</f>
        <v>0</v>
      </c>
      <c r="U192" s="100">
        <f>Data_Provincias!HB218</f>
        <v>0</v>
      </c>
      <c r="W192" s="100">
        <f>Data_Provincias!HC218</f>
        <v>0</v>
      </c>
      <c r="Y192" s="100">
        <f>Data_Provincias!HD218</f>
        <v>0</v>
      </c>
      <c r="AA192" s="100">
        <f>Data_Provincias!HE218</f>
        <v>0</v>
      </c>
      <c r="AC192" s="100">
        <f>Data_Provincias!HF218</f>
        <v>0</v>
      </c>
      <c r="AE192" s="100">
        <f>Data_Provincias!HG218</f>
        <v>0</v>
      </c>
      <c r="AG192" s="100">
        <f>Data_Provincias!HH218</f>
        <v>0</v>
      </c>
      <c r="AI192" s="100">
        <f>Data_Provincias!HI218</f>
        <v>0</v>
      </c>
      <c r="AK192" s="100">
        <f>Data_Provincias!HJ218</f>
        <v>0</v>
      </c>
      <c r="AM192" s="100">
        <f>Data_Provincias!HK218</f>
        <v>0</v>
      </c>
      <c r="AO192" s="100">
        <f>Data_Provincias!HL218</f>
        <v>0</v>
      </c>
      <c r="AQ192" s="100">
        <f>Data_Provincias!HM218</f>
        <v>0</v>
      </c>
      <c r="AS192" s="100">
        <f>Data_Provincias!HN218</f>
        <v>0</v>
      </c>
      <c r="AU192" s="100">
        <f>Data_Provincias!HO218</f>
        <v>0</v>
      </c>
      <c r="AW192" s="100">
        <f>Data_Provincias!HP218</f>
        <v>0</v>
      </c>
      <c r="AY192" s="100">
        <f>Data_Provincias!HQ218</f>
        <v>0</v>
      </c>
      <c r="BA192" s="100">
        <f>Data_Provincias!HR218</f>
        <v>0</v>
      </c>
      <c r="BC192" s="100">
        <f>Data_Provincias!HS218</f>
        <v>0</v>
      </c>
      <c r="BE192" s="100">
        <f>Data_Provincias!HT218</f>
        <v>0</v>
      </c>
      <c r="BG192" s="100">
        <f>Data_Provincias!HU218</f>
        <v>0</v>
      </c>
      <c r="BI192" s="100">
        <f>Data_Provincias!HV218</f>
        <v>0</v>
      </c>
      <c r="BK192" s="100">
        <f>Data_Provincias!HW218</f>
        <v>0</v>
      </c>
      <c r="BM192" s="100">
        <f>Data_Provincias!HX218</f>
        <v>0</v>
      </c>
      <c r="BO192" s="101">
        <f>Data_Provincias!HY218</f>
        <v>0</v>
      </c>
    </row>
    <row r="193" spans="1:67" x14ac:dyDescent="0.25">
      <c r="A193" s="98">
        <v>44098</v>
      </c>
      <c r="B193" s="20">
        <f>Data_Provincias!AJ219</f>
        <v>0</v>
      </c>
      <c r="C193" s="100">
        <f>Data_Provincias!GS219</f>
        <v>0</v>
      </c>
      <c r="E193" s="100">
        <f>Data_Provincias!GT219</f>
        <v>0</v>
      </c>
      <c r="G193" s="100">
        <f>Data_Provincias!GU219</f>
        <v>0</v>
      </c>
      <c r="I193" s="100">
        <f>Data_Provincias!GV219</f>
        <v>0</v>
      </c>
      <c r="K193" s="100">
        <f>Data_Provincias!GW219</f>
        <v>0</v>
      </c>
      <c r="M193" s="100">
        <f>Data_Provincias!GX219</f>
        <v>0</v>
      </c>
      <c r="O193" s="100">
        <f>Data_Provincias!GY219</f>
        <v>0</v>
      </c>
      <c r="Q193" s="100">
        <f>Data_Provincias!GZ219</f>
        <v>0</v>
      </c>
      <c r="S193" s="100">
        <f>Data_Provincias!HA219</f>
        <v>0</v>
      </c>
      <c r="U193" s="100">
        <f>Data_Provincias!HB219</f>
        <v>0</v>
      </c>
      <c r="W193" s="100">
        <f>Data_Provincias!HC219</f>
        <v>0</v>
      </c>
      <c r="Y193" s="100">
        <f>Data_Provincias!HD219</f>
        <v>0</v>
      </c>
      <c r="AA193" s="100">
        <f>Data_Provincias!HE219</f>
        <v>0</v>
      </c>
      <c r="AC193" s="100">
        <f>Data_Provincias!HF219</f>
        <v>0</v>
      </c>
      <c r="AE193" s="100">
        <f>Data_Provincias!HG219</f>
        <v>0</v>
      </c>
      <c r="AG193" s="100">
        <f>Data_Provincias!HH219</f>
        <v>0</v>
      </c>
      <c r="AI193" s="100">
        <f>Data_Provincias!HI219</f>
        <v>0</v>
      </c>
      <c r="AK193" s="100">
        <f>Data_Provincias!HJ219</f>
        <v>0</v>
      </c>
      <c r="AM193" s="100">
        <f>Data_Provincias!HK219</f>
        <v>0</v>
      </c>
      <c r="AO193" s="100">
        <f>Data_Provincias!HL219</f>
        <v>0</v>
      </c>
      <c r="AQ193" s="100">
        <f>Data_Provincias!HM219</f>
        <v>0</v>
      </c>
      <c r="AS193" s="100">
        <f>Data_Provincias!HN219</f>
        <v>0</v>
      </c>
      <c r="AU193" s="100">
        <f>Data_Provincias!HO219</f>
        <v>0</v>
      </c>
      <c r="AW193" s="100">
        <f>Data_Provincias!HP219</f>
        <v>0</v>
      </c>
      <c r="AY193" s="100">
        <f>Data_Provincias!HQ219</f>
        <v>0</v>
      </c>
      <c r="BA193" s="100">
        <f>Data_Provincias!HR219</f>
        <v>0</v>
      </c>
      <c r="BC193" s="100">
        <f>Data_Provincias!HS219</f>
        <v>0</v>
      </c>
      <c r="BE193" s="100">
        <f>Data_Provincias!HT219</f>
        <v>0</v>
      </c>
      <c r="BG193" s="100">
        <f>Data_Provincias!HU219</f>
        <v>0</v>
      </c>
      <c r="BI193" s="100">
        <f>Data_Provincias!HV219</f>
        <v>0</v>
      </c>
      <c r="BK193" s="100">
        <f>Data_Provincias!HW219</f>
        <v>0</v>
      </c>
      <c r="BM193" s="100">
        <f>Data_Provincias!HX219</f>
        <v>0</v>
      </c>
      <c r="BO193" s="101">
        <f>Data_Provincias!HY219</f>
        <v>0</v>
      </c>
    </row>
    <row r="194" spans="1:67" x14ac:dyDescent="0.25">
      <c r="A194" s="98">
        <v>44099</v>
      </c>
      <c r="B194" s="20">
        <f>Data_Provincias!AJ220</f>
        <v>0</v>
      </c>
      <c r="C194" s="100">
        <f>Data_Provincias!GS220</f>
        <v>0</v>
      </c>
      <c r="E194" s="100">
        <f>Data_Provincias!GT220</f>
        <v>0</v>
      </c>
      <c r="G194" s="100">
        <f>Data_Provincias!GU220</f>
        <v>0</v>
      </c>
      <c r="I194" s="100">
        <f>Data_Provincias!GV220</f>
        <v>0</v>
      </c>
      <c r="K194" s="100">
        <f>Data_Provincias!GW220</f>
        <v>0</v>
      </c>
      <c r="M194" s="100">
        <f>Data_Provincias!GX220</f>
        <v>0</v>
      </c>
      <c r="O194" s="100">
        <f>Data_Provincias!GY220</f>
        <v>0</v>
      </c>
      <c r="Q194" s="100">
        <f>Data_Provincias!GZ220</f>
        <v>0</v>
      </c>
      <c r="S194" s="100">
        <f>Data_Provincias!HA220</f>
        <v>0</v>
      </c>
      <c r="U194" s="100">
        <f>Data_Provincias!HB220</f>
        <v>0</v>
      </c>
      <c r="W194" s="100">
        <f>Data_Provincias!HC220</f>
        <v>0</v>
      </c>
      <c r="Y194" s="100">
        <f>Data_Provincias!HD220</f>
        <v>0</v>
      </c>
      <c r="AA194" s="100">
        <f>Data_Provincias!HE220</f>
        <v>0</v>
      </c>
      <c r="AC194" s="100">
        <f>Data_Provincias!HF220</f>
        <v>0</v>
      </c>
      <c r="AE194" s="100">
        <f>Data_Provincias!HG220</f>
        <v>0</v>
      </c>
      <c r="AG194" s="100">
        <f>Data_Provincias!HH220</f>
        <v>0</v>
      </c>
      <c r="AI194" s="100">
        <f>Data_Provincias!HI220</f>
        <v>0</v>
      </c>
      <c r="AK194" s="100">
        <f>Data_Provincias!HJ220</f>
        <v>0</v>
      </c>
      <c r="AM194" s="100">
        <f>Data_Provincias!HK220</f>
        <v>0</v>
      </c>
      <c r="AO194" s="100">
        <f>Data_Provincias!HL220</f>
        <v>0</v>
      </c>
      <c r="AQ194" s="100">
        <f>Data_Provincias!HM220</f>
        <v>0</v>
      </c>
      <c r="AS194" s="100">
        <f>Data_Provincias!HN220</f>
        <v>0</v>
      </c>
      <c r="AU194" s="100">
        <f>Data_Provincias!HO220</f>
        <v>0</v>
      </c>
      <c r="AW194" s="100">
        <f>Data_Provincias!HP220</f>
        <v>0</v>
      </c>
      <c r="AY194" s="100">
        <f>Data_Provincias!HQ220</f>
        <v>0</v>
      </c>
      <c r="BA194" s="100">
        <f>Data_Provincias!HR220</f>
        <v>0</v>
      </c>
      <c r="BC194" s="100">
        <f>Data_Provincias!HS220</f>
        <v>0</v>
      </c>
      <c r="BE194" s="100">
        <f>Data_Provincias!HT220</f>
        <v>0</v>
      </c>
      <c r="BG194" s="100">
        <f>Data_Provincias!HU220</f>
        <v>0</v>
      </c>
      <c r="BI194" s="100">
        <f>Data_Provincias!HV220</f>
        <v>0</v>
      </c>
      <c r="BK194" s="100">
        <f>Data_Provincias!HW220</f>
        <v>0</v>
      </c>
      <c r="BM194" s="100">
        <f>Data_Provincias!HX220</f>
        <v>0</v>
      </c>
      <c r="BO194" s="101">
        <f>Data_Provincias!HY220</f>
        <v>0</v>
      </c>
    </row>
    <row r="195" spans="1:67" x14ac:dyDescent="0.25">
      <c r="A195" s="98">
        <v>44100</v>
      </c>
      <c r="B195" s="20">
        <f>Data_Provincias!AJ221</f>
        <v>0</v>
      </c>
      <c r="C195" s="100">
        <f>Data_Provincias!GS221</f>
        <v>0</v>
      </c>
      <c r="E195" s="100">
        <f>Data_Provincias!GT221</f>
        <v>0</v>
      </c>
      <c r="G195" s="100">
        <f>Data_Provincias!GU221</f>
        <v>0</v>
      </c>
      <c r="I195" s="100">
        <f>Data_Provincias!GV221</f>
        <v>0</v>
      </c>
      <c r="K195" s="100">
        <f>Data_Provincias!GW221</f>
        <v>0</v>
      </c>
      <c r="M195" s="100">
        <f>Data_Provincias!GX221</f>
        <v>0</v>
      </c>
      <c r="O195" s="100">
        <f>Data_Provincias!GY221</f>
        <v>0</v>
      </c>
      <c r="Q195" s="100">
        <f>Data_Provincias!GZ221</f>
        <v>0</v>
      </c>
      <c r="S195" s="100">
        <f>Data_Provincias!HA221</f>
        <v>0</v>
      </c>
      <c r="U195" s="100">
        <f>Data_Provincias!HB221</f>
        <v>0</v>
      </c>
      <c r="W195" s="100">
        <f>Data_Provincias!HC221</f>
        <v>0</v>
      </c>
      <c r="Y195" s="100">
        <f>Data_Provincias!HD221</f>
        <v>0</v>
      </c>
      <c r="AA195" s="100">
        <f>Data_Provincias!HE221</f>
        <v>0</v>
      </c>
      <c r="AC195" s="100">
        <f>Data_Provincias!HF221</f>
        <v>0</v>
      </c>
      <c r="AE195" s="100">
        <f>Data_Provincias!HG221</f>
        <v>0</v>
      </c>
      <c r="AG195" s="100">
        <f>Data_Provincias!HH221</f>
        <v>0</v>
      </c>
      <c r="AI195" s="100">
        <f>Data_Provincias!HI221</f>
        <v>0</v>
      </c>
      <c r="AK195" s="100">
        <f>Data_Provincias!HJ221</f>
        <v>0</v>
      </c>
      <c r="AM195" s="100">
        <f>Data_Provincias!HK221</f>
        <v>0</v>
      </c>
      <c r="AO195" s="100">
        <f>Data_Provincias!HL221</f>
        <v>0</v>
      </c>
      <c r="AQ195" s="100">
        <f>Data_Provincias!HM221</f>
        <v>0</v>
      </c>
      <c r="AS195" s="100">
        <f>Data_Provincias!HN221</f>
        <v>0</v>
      </c>
      <c r="AU195" s="100">
        <f>Data_Provincias!HO221</f>
        <v>0</v>
      </c>
      <c r="AW195" s="100">
        <f>Data_Provincias!HP221</f>
        <v>0</v>
      </c>
      <c r="AY195" s="100">
        <f>Data_Provincias!HQ221</f>
        <v>0</v>
      </c>
      <c r="BA195" s="100">
        <f>Data_Provincias!HR221</f>
        <v>0</v>
      </c>
      <c r="BC195" s="100">
        <f>Data_Provincias!HS221</f>
        <v>0</v>
      </c>
      <c r="BE195" s="100">
        <f>Data_Provincias!HT221</f>
        <v>0</v>
      </c>
      <c r="BG195" s="100">
        <f>Data_Provincias!HU221</f>
        <v>0</v>
      </c>
      <c r="BI195" s="100">
        <f>Data_Provincias!HV221</f>
        <v>0</v>
      </c>
      <c r="BK195" s="100">
        <f>Data_Provincias!HW221</f>
        <v>0</v>
      </c>
      <c r="BM195" s="100">
        <f>Data_Provincias!HX221</f>
        <v>0</v>
      </c>
      <c r="BO195" s="101">
        <f>Data_Provincias!HY221</f>
        <v>0</v>
      </c>
    </row>
    <row r="196" spans="1:67" x14ac:dyDescent="0.25">
      <c r="A196" s="98">
        <v>44101</v>
      </c>
      <c r="B196" s="20">
        <f>Data_Provincias!AJ222</f>
        <v>0</v>
      </c>
      <c r="C196" s="100">
        <f>Data_Provincias!GS222</f>
        <v>0</v>
      </c>
      <c r="E196" s="100">
        <f>Data_Provincias!GT222</f>
        <v>0</v>
      </c>
      <c r="G196" s="100">
        <f>Data_Provincias!GU222</f>
        <v>0</v>
      </c>
      <c r="I196" s="100">
        <f>Data_Provincias!GV222</f>
        <v>0</v>
      </c>
      <c r="K196" s="100">
        <f>Data_Provincias!GW222</f>
        <v>0</v>
      </c>
      <c r="M196" s="100">
        <f>Data_Provincias!GX222</f>
        <v>0</v>
      </c>
      <c r="O196" s="100">
        <f>Data_Provincias!GY222</f>
        <v>0</v>
      </c>
      <c r="Q196" s="100">
        <f>Data_Provincias!GZ222</f>
        <v>0</v>
      </c>
      <c r="S196" s="100">
        <f>Data_Provincias!HA222</f>
        <v>0</v>
      </c>
      <c r="U196" s="100">
        <f>Data_Provincias!HB222</f>
        <v>0</v>
      </c>
      <c r="W196" s="100">
        <f>Data_Provincias!HC222</f>
        <v>0</v>
      </c>
      <c r="Y196" s="100">
        <f>Data_Provincias!HD222</f>
        <v>0</v>
      </c>
      <c r="AA196" s="100">
        <f>Data_Provincias!HE222</f>
        <v>0</v>
      </c>
      <c r="AC196" s="100">
        <f>Data_Provincias!HF222</f>
        <v>0</v>
      </c>
      <c r="AE196" s="100">
        <f>Data_Provincias!HG222</f>
        <v>0</v>
      </c>
      <c r="AG196" s="100">
        <f>Data_Provincias!HH222</f>
        <v>0</v>
      </c>
      <c r="AI196" s="100">
        <f>Data_Provincias!HI222</f>
        <v>0</v>
      </c>
      <c r="AK196" s="100">
        <f>Data_Provincias!HJ222</f>
        <v>0</v>
      </c>
      <c r="AM196" s="100">
        <f>Data_Provincias!HK222</f>
        <v>0</v>
      </c>
      <c r="AO196" s="100">
        <f>Data_Provincias!HL222</f>
        <v>0</v>
      </c>
      <c r="AQ196" s="100">
        <f>Data_Provincias!HM222</f>
        <v>0</v>
      </c>
      <c r="AS196" s="100">
        <f>Data_Provincias!HN222</f>
        <v>0</v>
      </c>
      <c r="AU196" s="100">
        <f>Data_Provincias!HO222</f>
        <v>0</v>
      </c>
      <c r="AW196" s="100">
        <f>Data_Provincias!HP222</f>
        <v>0</v>
      </c>
      <c r="AY196" s="100">
        <f>Data_Provincias!HQ222</f>
        <v>0</v>
      </c>
      <c r="BA196" s="100">
        <f>Data_Provincias!HR222</f>
        <v>0</v>
      </c>
      <c r="BC196" s="100">
        <f>Data_Provincias!HS222</f>
        <v>0</v>
      </c>
      <c r="BE196" s="100">
        <f>Data_Provincias!HT222</f>
        <v>0</v>
      </c>
      <c r="BG196" s="100">
        <f>Data_Provincias!HU222</f>
        <v>0</v>
      </c>
      <c r="BI196" s="100">
        <f>Data_Provincias!HV222</f>
        <v>0</v>
      </c>
      <c r="BK196" s="100">
        <f>Data_Provincias!HW222</f>
        <v>0</v>
      </c>
      <c r="BM196" s="100">
        <f>Data_Provincias!HX222</f>
        <v>0</v>
      </c>
      <c r="BO196" s="101">
        <f>Data_Provincias!HY222</f>
        <v>0</v>
      </c>
    </row>
    <row r="197" spans="1:67" x14ac:dyDescent="0.25">
      <c r="A197" s="98">
        <v>44102</v>
      </c>
      <c r="B197" s="20">
        <f>Data_Provincias!AJ223</f>
        <v>0</v>
      </c>
      <c r="C197" s="100">
        <f>Data_Provincias!GS223</f>
        <v>0</v>
      </c>
      <c r="E197" s="100">
        <f>Data_Provincias!GT223</f>
        <v>0</v>
      </c>
      <c r="G197" s="100">
        <f>Data_Provincias!GU223</f>
        <v>0</v>
      </c>
      <c r="I197" s="100">
        <f>Data_Provincias!GV223</f>
        <v>0</v>
      </c>
      <c r="K197" s="100">
        <f>Data_Provincias!GW223</f>
        <v>0</v>
      </c>
      <c r="M197" s="100">
        <f>Data_Provincias!GX223</f>
        <v>0</v>
      </c>
      <c r="O197" s="100">
        <f>Data_Provincias!GY223</f>
        <v>0</v>
      </c>
      <c r="Q197" s="100">
        <f>Data_Provincias!GZ223</f>
        <v>0</v>
      </c>
      <c r="S197" s="100">
        <f>Data_Provincias!HA223</f>
        <v>0</v>
      </c>
      <c r="U197" s="100">
        <f>Data_Provincias!HB223</f>
        <v>0</v>
      </c>
      <c r="W197" s="100">
        <f>Data_Provincias!HC223</f>
        <v>0</v>
      </c>
      <c r="Y197" s="100">
        <f>Data_Provincias!HD223</f>
        <v>0</v>
      </c>
      <c r="AA197" s="100">
        <f>Data_Provincias!HE223</f>
        <v>0</v>
      </c>
      <c r="AC197" s="100">
        <f>Data_Provincias!HF223</f>
        <v>0</v>
      </c>
      <c r="AE197" s="100">
        <f>Data_Provincias!HG223</f>
        <v>0</v>
      </c>
      <c r="AG197" s="100">
        <f>Data_Provincias!HH223</f>
        <v>0</v>
      </c>
      <c r="AI197" s="100">
        <f>Data_Provincias!HI223</f>
        <v>0</v>
      </c>
      <c r="AK197" s="100">
        <f>Data_Provincias!HJ223</f>
        <v>0</v>
      </c>
      <c r="AM197" s="100">
        <f>Data_Provincias!HK223</f>
        <v>0</v>
      </c>
      <c r="AO197" s="100">
        <f>Data_Provincias!HL223</f>
        <v>0</v>
      </c>
      <c r="AQ197" s="100">
        <f>Data_Provincias!HM223</f>
        <v>0</v>
      </c>
      <c r="AS197" s="100">
        <f>Data_Provincias!HN223</f>
        <v>0</v>
      </c>
      <c r="AU197" s="100">
        <f>Data_Provincias!HO223</f>
        <v>0</v>
      </c>
      <c r="AW197" s="100">
        <f>Data_Provincias!HP223</f>
        <v>0</v>
      </c>
      <c r="AY197" s="100">
        <f>Data_Provincias!HQ223</f>
        <v>0</v>
      </c>
      <c r="BA197" s="100">
        <f>Data_Provincias!HR223</f>
        <v>0</v>
      </c>
      <c r="BC197" s="100">
        <f>Data_Provincias!HS223</f>
        <v>0</v>
      </c>
      <c r="BE197" s="100">
        <f>Data_Provincias!HT223</f>
        <v>0</v>
      </c>
      <c r="BG197" s="100">
        <f>Data_Provincias!HU223</f>
        <v>0</v>
      </c>
      <c r="BI197" s="100">
        <f>Data_Provincias!HV223</f>
        <v>0</v>
      </c>
      <c r="BK197" s="100">
        <f>Data_Provincias!HW223</f>
        <v>0</v>
      </c>
      <c r="BM197" s="100">
        <f>Data_Provincias!HX223</f>
        <v>0</v>
      </c>
      <c r="BO197" s="101">
        <f>Data_Provincias!HY223</f>
        <v>0</v>
      </c>
    </row>
    <row r="198" spans="1:67" x14ac:dyDescent="0.25">
      <c r="A198" s="98">
        <v>44103</v>
      </c>
      <c r="B198" s="20">
        <f>Data_Provincias!AJ224</f>
        <v>0</v>
      </c>
      <c r="C198" s="100">
        <f>Data_Provincias!GS224</f>
        <v>0</v>
      </c>
      <c r="E198" s="100">
        <f>Data_Provincias!GT224</f>
        <v>0</v>
      </c>
      <c r="G198" s="100">
        <f>Data_Provincias!GU224</f>
        <v>0</v>
      </c>
      <c r="I198" s="100">
        <f>Data_Provincias!GV224</f>
        <v>0</v>
      </c>
      <c r="K198" s="100">
        <f>Data_Provincias!GW224</f>
        <v>0</v>
      </c>
      <c r="M198" s="100">
        <f>Data_Provincias!GX224</f>
        <v>0</v>
      </c>
      <c r="O198" s="100">
        <f>Data_Provincias!GY224</f>
        <v>0</v>
      </c>
      <c r="Q198" s="100">
        <f>Data_Provincias!GZ224</f>
        <v>0</v>
      </c>
      <c r="S198" s="100">
        <f>Data_Provincias!HA224</f>
        <v>0</v>
      </c>
      <c r="U198" s="100">
        <f>Data_Provincias!HB224</f>
        <v>0</v>
      </c>
      <c r="W198" s="100">
        <f>Data_Provincias!HC224</f>
        <v>0</v>
      </c>
      <c r="Y198" s="100">
        <f>Data_Provincias!HD224</f>
        <v>0</v>
      </c>
      <c r="AA198" s="100">
        <f>Data_Provincias!HE224</f>
        <v>0</v>
      </c>
      <c r="AC198" s="100">
        <f>Data_Provincias!HF224</f>
        <v>0</v>
      </c>
      <c r="AE198" s="100">
        <f>Data_Provincias!HG224</f>
        <v>0</v>
      </c>
      <c r="AG198" s="100">
        <f>Data_Provincias!HH224</f>
        <v>0</v>
      </c>
      <c r="AI198" s="100">
        <f>Data_Provincias!HI224</f>
        <v>0</v>
      </c>
      <c r="AK198" s="100">
        <f>Data_Provincias!HJ224</f>
        <v>0</v>
      </c>
      <c r="AM198" s="100">
        <f>Data_Provincias!HK224</f>
        <v>0</v>
      </c>
      <c r="AO198" s="100">
        <f>Data_Provincias!HL224</f>
        <v>0</v>
      </c>
      <c r="AQ198" s="100">
        <f>Data_Provincias!HM224</f>
        <v>0</v>
      </c>
      <c r="AS198" s="100">
        <f>Data_Provincias!HN224</f>
        <v>0</v>
      </c>
      <c r="AU198" s="100">
        <f>Data_Provincias!HO224</f>
        <v>0</v>
      </c>
      <c r="AW198" s="100">
        <f>Data_Provincias!HP224</f>
        <v>0</v>
      </c>
      <c r="AY198" s="100">
        <f>Data_Provincias!HQ224</f>
        <v>0</v>
      </c>
      <c r="BA198" s="100">
        <f>Data_Provincias!HR224</f>
        <v>0</v>
      </c>
      <c r="BC198" s="100">
        <f>Data_Provincias!HS224</f>
        <v>0</v>
      </c>
      <c r="BE198" s="100">
        <f>Data_Provincias!HT224</f>
        <v>0</v>
      </c>
      <c r="BG198" s="100">
        <f>Data_Provincias!HU224</f>
        <v>0</v>
      </c>
      <c r="BI198" s="100">
        <f>Data_Provincias!HV224</f>
        <v>0</v>
      </c>
      <c r="BK198" s="100">
        <f>Data_Provincias!HW224</f>
        <v>0</v>
      </c>
      <c r="BM198" s="100">
        <f>Data_Provincias!HX224</f>
        <v>0</v>
      </c>
      <c r="BO198" s="101">
        <f>Data_Provincias!HY224</f>
        <v>0</v>
      </c>
    </row>
    <row r="199" spans="1:67" x14ac:dyDescent="0.25">
      <c r="A199" s="98">
        <v>44104</v>
      </c>
      <c r="B199" s="20">
        <f>Data_Provincias!AJ225</f>
        <v>0</v>
      </c>
      <c r="C199" s="100">
        <f>Data_Provincias!GS225</f>
        <v>0</v>
      </c>
      <c r="E199" s="100">
        <f>Data_Provincias!GT225</f>
        <v>0</v>
      </c>
      <c r="G199" s="100">
        <f>Data_Provincias!GU225</f>
        <v>0</v>
      </c>
      <c r="I199" s="100">
        <f>Data_Provincias!GV225</f>
        <v>0</v>
      </c>
      <c r="K199" s="100">
        <f>Data_Provincias!GW225</f>
        <v>0</v>
      </c>
      <c r="M199" s="100">
        <f>Data_Provincias!GX225</f>
        <v>0</v>
      </c>
      <c r="O199" s="100">
        <f>Data_Provincias!GY225</f>
        <v>0</v>
      </c>
      <c r="Q199" s="100">
        <f>Data_Provincias!GZ225</f>
        <v>0</v>
      </c>
      <c r="S199" s="100">
        <f>Data_Provincias!HA225</f>
        <v>0</v>
      </c>
      <c r="U199" s="100">
        <f>Data_Provincias!HB225</f>
        <v>0</v>
      </c>
      <c r="W199" s="100">
        <f>Data_Provincias!HC225</f>
        <v>0</v>
      </c>
      <c r="Y199" s="100">
        <f>Data_Provincias!HD225</f>
        <v>0</v>
      </c>
      <c r="AA199" s="100">
        <f>Data_Provincias!HE225</f>
        <v>0</v>
      </c>
      <c r="AC199" s="100">
        <f>Data_Provincias!HF225</f>
        <v>0</v>
      </c>
      <c r="AE199" s="100">
        <f>Data_Provincias!HG225</f>
        <v>0</v>
      </c>
      <c r="AG199" s="100">
        <f>Data_Provincias!HH225</f>
        <v>0</v>
      </c>
      <c r="AI199" s="100">
        <f>Data_Provincias!HI225</f>
        <v>0</v>
      </c>
      <c r="AK199" s="100">
        <f>Data_Provincias!HJ225</f>
        <v>0</v>
      </c>
      <c r="AM199" s="100">
        <f>Data_Provincias!HK225</f>
        <v>0</v>
      </c>
      <c r="AO199" s="100">
        <f>Data_Provincias!HL225</f>
        <v>0</v>
      </c>
      <c r="AQ199" s="100">
        <f>Data_Provincias!HM225</f>
        <v>0</v>
      </c>
      <c r="AS199" s="100">
        <f>Data_Provincias!HN225</f>
        <v>0</v>
      </c>
      <c r="AU199" s="100">
        <f>Data_Provincias!HO225</f>
        <v>0</v>
      </c>
      <c r="AW199" s="100">
        <f>Data_Provincias!HP225</f>
        <v>0</v>
      </c>
      <c r="AY199" s="100">
        <f>Data_Provincias!HQ225</f>
        <v>0</v>
      </c>
      <c r="BA199" s="100">
        <f>Data_Provincias!HR225</f>
        <v>0</v>
      </c>
      <c r="BC199" s="100">
        <f>Data_Provincias!HS225</f>
        <v>0</v>
      </c>
      <c r="BE199" s="100">
        <f>Data_Provincias!HT225</f>
        <v>0</v>
      </c>
      <c r="BG199" s="100">
        <f>Data_Provincias!HU225</f>
        <v>0</v>
      </c>
      <c r="BI199" s="100">
        <f>Data_Provincias!HV225</f>
        <v>0</v>
      </c>
      <c r="BK199" s="100">
        <f>Data_Provincias!HW225</f>
        <v>0</v>
      </c>
      <c r="BM199" s="100">
        <f>Data_Provincias!HX225</f>
        <v>0</v>
      </c>
      <c r="BO199" s="101">
        <f>Data_Provincias!HY225</f>
        <v>0</v>
      </c>
    </row>
    <row r="200" spans="1:67" x14ac:dyDescent="0.25">
      <c r="A200" s="98">
        <v>44105</v>
      </c>
      <c r="B200" s="20">
        <f>Data_Provincias!AJ226</f>
        <v>0</v>
      </c>
      <c r="C200" s="100">
        <f>Data_Provincias!GS226</f>
        <v>0</v>
      </c>
      <c r="E200" s="100">
        <f>Data_Provincias!GT226</f>
        <v>0</v>
      </c>
      <c r="G200" s="100">
        <f>Data_Provincias!GU226</f>
        <v>0</v>
      </c>
      <c r="I200" s="100">
        <f>Data_Provincias!GV226</f>
        <v>0</v>
      </c>
      <c r="K200" s="100">
        <f>Data_Provincias!GW226</f>
        <v>0</v>
      </c>
      <c r="M200" s="100">
        <f>Data_Provincias!GX226</f>
        <v>0</v>
      </c>
      <c r="O200" s="100">
        <f>Data_Provincias!GY226</f>
        <v>0</v>
      </c>
      <c r="Q200" s="100">
        <f>Data_Provincias!GZ226</f>
        <v>0</v>
      </c>
      <c r="S200" s="100">
        <f>Data_Provincias!HA226</f>
        <v>0</v>
      </c>
      <c r="U200" s="100">
        <f>Data_Provincias!HB226</f>
        <v>0</v>
      </c>
      <c r="W200" s="100">
        <f>Data_Provincias!HC226</f>
        <v>0</v>
      </c>
      <c r="Y200" s="100">
        <f>Data_Provincias!HD226</f>
        <v>0</v>
      </c>
      <c r="AA200" s="100">
        <f>Data_Provincias!HE226</f>
        <v>0</v>
      </c>
      <c r="AC200" s="100">
        <f>Data_Provincias!HF226</f>
        <v>0</v>
      </c>
      <c r="AE200" s="100">
        <f>Data_Provincias!HG226</f>
        <v>0</v>
      </c>
      <c r="AG200" s="100">
        <f>Data_Provincias!HH226</f>
        <v>0</v>
      </c>
      <c r="AI200" s="100">
        <f>Data_Provincias!HI226</f>
        <v>0</v>
      </c>
      <c r="AK200" s="100">
        <f>Data_Provincias!HJ226</f>
        <v>0</v>
      </c>
      <c r="AM200" s="100">
        <f>Data_Provincias!HK226</f>
        <v>0</v>
      </c>
      <c r="AO200" s="100">
        <f>Data_Provincias!HL226</f>
        <v>0</v>
      </c>
      <c r="AQ200" s="100">
        <f>Data_Provincias!HM226</f>
        <v>0</v>
      </c>
      <c r="AS200" s="100">
        <f>Data_Provincias!HN226</f>
        <v>0</v>
      </c>
      <c r="AU200" s="100">
        <f>Data_Provincias!HO226</f>
        <v>0</v>
      </c>
      <c r="AW200" s="100">
        <f>Data_Provincias!HP226</f>
        <v>0</v>
      </c>
      <c r="AY200" s="100">
        <f>Data_Provincias!HQ226</f>
        <v>0</v>
      </c>
      <c r="BA200" s="100">
        <f>Data_Provincias!HR226</f>
        <v>0</v>
      </c>
      <c r="BC200" s="100">
        <f>Data_Provincias!HS226</f>
        <v>0</v>
      </c>
      <c r="BE200" s="100">
        <f>Data_Provincias!HT226</f>
        <v>0</v>
      </c>
      <c r="BG200" s="100">
        <f>Data_Provincias!HU226</f>
        <v>0</v>
      </c>
      <c r="BI200" s="100">
        <f>Data_Provincias!HV226</f>
        <v>0</v>
      </c>
      <c r="BK200" s="100">
        <f>Data_Provincias!HW226</f>
        <v>0</v>
      </c>
      <c r="BM200" s="100">
        <f>Data_Provincias!HX226</f>
        <v>0</v>
      </c>
      <c r="BO200" s="101">
        <f>Data_Provincias!HY226</f>
        <v>0</v>
      </c>
    </row>
    <row r="201" spans="1:67" x14ac:dyDescent="0.25">
      <c r="A201" s="98">
        <v>44106</v>
      </c>
      <c r="B201" s="20">
        <f>Data_Provincias!AJ227</f>
        <v>0</v>
      </c>
      <c r="C201" s="100">
        <f>Data_Provincias!GS227</f>
        <v>0</v>
      </c>
      <c r="E201" s="100">
        <f>Data_Provincias!GT227</f>
        <v>0</v>
      </c>
      <c r="G201" s="100">
        <f>Data_Provincias!GU227</f>
        <v>0</v>
      </c>
      <c r="I201" s="100">
        <f>Data_Provincias!GV227</f>
        <v>0</v>
      </c>
      <c r="K201" s="100">
        <f>Data_Provincias!GW227</f>
        <v>0</v>
      </c>
      <c r="M201" s="100">
        <f>Data_Provincias!GX227</f>
        <v>0</v>
      </c>
      <c r="O201" s="100">
        <f>Data_Provincias!GY227</f>
        <v>0</v>
      </c>
      <c r="Q201" s="100">
        <f>Data_Provincias!GZ227</f>
        <v>0</v>
      </c>
      <c r="S201" s="100">
        <f>Data_Provincias!HA227</f>
        <v>0</v>
      </c>
      <c r="U201" s="100">
        <f>Data_Provincias!HB227</f>
        <v>0</v>
      </c>
      <c r="W201" s="100">
        <f>Data_Provincias!HC227</f>
        <v>0</v>
      </c>
      <c r="Y201" s="100">
        <f>Data_Provincias!HD227</f>
        <v>0</v>
      </c>
      <c r="AA201" s="100">
        <f>Data_Provincias!HE227</f>
        <v>0</v>
      </c>
      <c r="AC201" s="100">
        <f>Data_Provincias!HF227</f>
        <v>0</v>
      </c>
      <c r="AE201" s="100">
        <f>Data_Provincias!HG227</f>
        <v>0</v>
      </c>
      <c r="AG201" s="100">
        <f>Data_Provincias!HH227</f>
        <v>0</v>
      </c>
      <c r="AI201" s="100">
        <f>Data_Provincias!HI227</f>
        <v>0</v>
      </c>
      <c r="AK201" s="100">
        <f>Data_Provincias!HJ227</f>
        <v>0</v>
      </c>
      <c r="AM201" s="100">
        <f>Data_Provincias!HK227</f>
        <v>0</v>
      </c>
      <c r="AO201" s="100">
        <f>Data_Provincias!HL227</f>
        <v>0</v>
      </c>
      <c r="AQ201" s="100">
        <f>Data_Provincias!HM227</f>
        <v>0</v>
      </c>
      <c r="AS201" s="100">
        <f>Data_Provincias!HN227</f>
        <v>0</v>
      </c>
      <c r="AU201" s="100">
        <f>Data_Provincias!HO227</f>
        <v>0</v>
      </c>
      <c r="AW201" s="100">
        <f>Data_Provincias!HP227</f>
        <v>0</v>
      </c>
      <c r="AY201" s="100">
        <f>Data_Provincias!HQ227</f>
        <v>0</v>
      </c>
      <c r="BA201" s="100">
        <f>Data_Provincias!HR227</f>
        <v>0</v>
      </c>
      <c r="BC201" s="100">
        <f>Data_Provincias!HS227</f>
        <v>0</v>
      </c>
      <c r="BE201" s="100">
        <f>Data_Provincias!HT227</f>
        <v>0</v>
      </c>
      <c r="BG201" s="100">
        <f>Data_Provincias!HU227</f>
        <v>0</v>
      </c>
      <c r="BI201" s="100">
        <f>Data_Provincias!HV227</f>
        <v>0</v>
      </c>
      <c r="BK201" s="100">
        <f>Data_Provincias!HW227</f>
        <v>0</v>
      </c>
      <c r="BM201" s="100">
        <f>Data_Provincias!HX227</f>
        <v>0</v>
      </c>
      <c r="BO201" s="101">
        <f>Data_Provincias!HY227</f>
        <v>0</v>
      </c>
    </row>
    <row r="202" spans="1:67" x14ac:dyDescent="0.25">
      <c r="A202" s="98">
        <v>44107</v>
      </c>
      <c r="B202" s="20">
        <f>Data_Provincias!AJ228</f>
        <v>0</v>
      </c>
      <c r="C202" s="100">
        <f>Data_Provincias!GS228</f>
        <v>0</v>
      </c>
      <c r="E202" s="100">
        <f>Data_Provincias!GT228</f>
        <v>0</v>
      </c>
      <c r="G202" s="100">
        <f>Data_Provincias!GU228</f>
        <v>0</v>
      </c>
      <c r="I202" s="100">
        <f>Data_Provincias!GV228</f>
        <v>0</v>
      </c>
      <c r="K202" s="100">
        <f>Data_Provincias!GW228</f>
        <v>0</v>
      </c>
      <c r="M202" s="100">
        <f>Data_Provincias!GX228</f>
        <v>0</v>
      </c>
      <c r="O202" s="100">
        <f>Data_Provincias!GY228</f>
        <v>0</v>
      </c>
      <c r="Q202" s="100">
        <f>Data_Provincias!GZ228</f>
        <v>0</v>
      </c>
      <c r="S202" s="100">
        <f>Data_Provincias!HA228</f>
        <v>0</v>
      </c>
      <c r="U202" s="100">
        <f>Data_Provincias!HB228</f>
        <v>0</v>
      </c>
      <c r="W202" s="100">
        <f>Data_Provincias!HC228</f>
        <v>0</v>
      </c>
      <c r="Y202" s="100">
        <f>Data_Provincias!HD228</f>
        <v>0</v>
      </c>
      <c r="AA202" s="100">
        <f>Data_Provincias!HE228</f>
        <v>0</v>
      </c>
      <c r="AC202" s="100">
        <f>Data_Provincias!HF228</f>
        <v>0</v>
      </c>
      <c r="AE202" s="100">
        <f>Data_Provincias!HG228</f>
        <v>0</v>
      </c>
      <c r="AG202" s="100">
        <f>Data_Provincias!HH228</f>
        <v>0</v>
      </c>
      <c r="AI202" s="100">
        <f>Data_Provincias!HI228</f>
        <v>0</v>
      </c>
      <c r="AK202" s="100">
        <f>Data_Provincias!HJ228</f>
        <v>0</v>
      </c>
      <c r="AM202" s="100">
        <f>Data_Provincias!HK228</f>
        <v>0</v>
      </c>
      <c r="AO202" s="100">
        <f>Data_Provincias!HL228</f>
        <v>0</v>
      </c>
      <c r="AQ202" s="100">
        <f>Data_Provincias!HM228</f>
        <v>0</v>
      </c>
      <c r="AS202" s="100">
        <f>Data_Provincias!HN228</f>
        <v>0</v>
      </c>
      <c r="AU202" s="100">
        <f>Data_Provincias!HO228</f>
        <v>0</v>
      </c>
      <c r="AW202" s="100">
        <f>Data_Provincias!HP228</f>
        <v>0</v>
      </c>
      <c r="AY202" s="100">
        <f>Data_Provincias!HQ228</f>
        <v>0</v>
      </c>
      <c r="BA202" s="100">
        <f>Data_Provincias!HR228</f>
        <v>0</v>
      </c>
      <c r="BC202" s="100">
        <f>Data_Provincias!HS228</f>
        <v>0</v>
      </c>
      <c r="BE202" s="100">
        <f>Data_Provincias!HT228</f>
        <v>0</v>
      </c>
      <c r="BG202" s="100">
        <f>Data_Provincias!HU228</f>
        <v>0</v>
      </c>
      <c r="BI202" s="100">
        <f>Data_Provincias!HV228</f>
        <v>0</v>
      </c>
      <c r="BK202" s="100">
        <f>Data_Provincias!HW228</f>
        <v>0</v>
      </c>
      <c r="BM202" s="100">
        <f>Data_Provincias!HX228</f>
        <v>0</v>
      </c>
      <c r="BO202" s="101">
        <f>Data_Provincias!HY228</f>
        <v>0</v>
      </c>
    </row>
    <row r="203" spans="1:67" x14ac:dyDescent="0.25">
      <c r="A203" s="98">
        <v>44108</v>
      </c>
      <c r="B203" s="20">
        <f>Data_Provincias!AJ229</f>
        <v>0</v>
      </c>
      <c r="C203" s="100">
        <f>Data_Provincias!GS229</f>
        <v>0</v>
      </c>
      <c r="E203" s="100">
        <f>Data_Provincias!GT229</f>
        <v>0</v>
      </c>
      <c r="G203" s="100">
        <f>Data_Provincias!GU229</f>
        <v>0</v>
      </c>
      <c r="I203" s="100">
        <f>Data_Provincias!GV229</f>
        <v>0</v>
      </c>
      <c r="K203" s="100">
        <f>Data_Provincias!GW229</f>
        <v>0</v>
      </c>
      <c r="M203" s="100">
        <f>Data_Provincias!GX229</f>
        <v>0</v>
      </c>
      <c r="O203" s="100">
        <f>Data_Provincias!GY229</f>
        <v>0</v>
      </c>
      <c r="Q203" s="100">
        <f>Data_Provincias!GZ229</f>
        <v>0</v>
      </c>
      <c r="S203" s="100">
        <f>Data_Provincias!HA229</f>
        <v>0</v>
      </c>
      <c r="U203" s="100">
        <f>Data_Provincias!HB229</f>
        <v>0</v>
      </c>
      <c r="W203" s="100">
        <f>Data_Provincias!HC229</f>
        <v>0</v>
      </c>
      <c r="Y203" s="100">
        <f>Data_Provincias!HD229</f>
        <v>0</v>
      </c>
      <c r="AA203" s="100">
        <f>Data_Provincias!HE229</f>
        <v>0</v>
      </c>
      <c r="AC203" s="100">
        <f>Data_Provincias!HF229</f>
        <v>0</v>
      </c>
      <c r="AE203" s="100">
        <f>Data_Provincias!HG229</f>
        <v>0</v>
      </c>
      <c r="AG203" s="100">
        <f>Data_Provincias!HH229</f>
        <v>0</v>
      </c>
      <c r="AI203" s="100">
        <f>Data_Provincias!HI229</f>
        <v>0</v>
      </c>
      <c r="AK203" s="100">
        <f>Data_Provincias!HJ229</f>
        <v>0</v>
      </c>
      <c r="AM203" s="100">
        <f>Data_Provincias!HK229</f>
        <v>0</v>
      </c>
      <c r="AO203" s="100">
        <f>Data_Provincias!HL229</f>
        <v>0</v>
      </c>
      <c r="AQ203" s="100">
        <f>Data_Provincias!HM229</f>
        <v>0</v>
      </c>
      <c r="AS203" s="100">
        <f>Data_Provincias!HN229</f>
        <v>0</v>
      </c>
      <c r="AU203" s="100">
        <f>Data_Provincias!HO229</f>
        <v>0</v>
      </c>
      <c r="AW203" s="100">
        <f>Data_Provincias!HP229</f>
        <v>0</v>
      </c>
      <c r="AY203" s="100">
        <f>Data_Provincias!HQ229</f>
        <v>0</v>
      </c>
      <c r="BA203" s="100">
        <f>Data_Provincias!HR229</f>
        <v>0</v>
      </c>
      <c r="BC203" s="100">
        <f>Data_Provincias!HS229</f>
        <v>0</v>
      </c>
      <c r="BE203" s="100">
        <f>Data_Provincias!HT229</f>
        <v>0</v>
      </c>
      <c r="BG203" s="100">
        <f>Data_Provincias!HU229</f>
        <v>0</v>
      </c>
      <c r="BI203" s="100">
        <f>Data_Provincias!HV229</f>
        <v>0</v>
      </c>
      <c r="BK203" s="100">
        <f>Data_Provincias!HW229</f>
        <v>0</v>
      </c>
      <c r="BM203" s="100">
        <f>Data_Provincias!HX229</f>
        <v>0</v>
      </c>
      <c r="BO203" s="101">
        <f>Data_Provincias!HY229</f>
        <v>0</v>
      </c>
    </row>
    <row r="204" spans="1:67" x14ac:dyDescent="0.25">
      <c r="A204" s="98">
        <v>44109</v>
      </c>
      <c r="B204" s="20">
        <f>Data_Provincias!AJ230</f>
        <v>0</v>
      </c>
      <c r="C204" s="100">
        <f>Data_Provincias!GS230</f>
        <v>0</v>
      </c>
      <c r="E204" s="100">
        <f>Data_Provincias!GT230</f>
        <v>0</v>
      </c>
      <c r="G204" s="100">
        <f>Data_Provincias!GU230</f>
        <v>0</v>
      </c>
      <c r="I204" s="100">
        <f>Data_Provincias!GV230</f>
        <v>0</v>
      </c>
      <c r="K204" s="100">
        <f>Data_Provincias!GW230</f>
        <v>0</v>
      </c>
      <c r="M204" s="100">
        <f>Data_Provincias!GX230</f>
        <v>0</v>
      </c>
      <c r="O204" s="100">
        <f>Data_Provincias!GY230</f>
        <v>0</v>
      </c>
      <c r="Q204" s="100">
        <f>Data_Provincias!GZ230</f>
        <v>0</v>
      </c>
      <c r="S204" s="100">
        <f>Data_Provincias!HA230</f>
        <v>0</v>
      </c>
      <c r="U204" s="100">
        <f>Data_Provincias!HB230</f>
        <v>0</v>
      </c>
      <c r="W204" s="100">
        <f>Data_Provincias!HC230</f>
        <v>0</v>
      </c>
      <c r="Y204" s="100">
        <f>Data_Provincias!HD230</f>
        <v>0</v>
      </c>
      <c r="AA204" s="100">
        <f>Data_Provincias!HE230</f>
        <v>0</v>
      </c>
      <c r="AC204" s="100">
        <f>Data_Provincias!HF230</f>
        <v>0</v>
      </c>
      <c r="AE204" s="100">
        <f>Data_Provincias!HG230</f>
        <v>0</v>
      </c>
      <c r="AG204" s="100">
        <f>Data_Provincias!HH230</f>
        <v>0</v>
      </c>
      <c r="AI204" s="100">
        <f>Data_Provincias!HI230</f>
        <v>0</v>
      </c>
      <c r="AK204" s="100">
        <f>Data_Provincias!HJ230</f>
        <v>0</v>
      </c>
      <c r="AM204" s="100">
        <f>Data_Provincias!HK230</f>
        <v>0</v>
      </c>
      <c r="AO204" s="100">
        <f>Data_Provincias!HL230</f>
        <v>0</v>
      </c>
      <c r="AQ204" s="100">
        <f>Data_Provincias!HM230</f>
        <v>0</v>
      </c>
      <c r="AS204" s="100">
        <f>Data_Provincias!HN230</f>
        <v>0</v>
      </c>
      <c r="AU204" s="100">
        <f>Data_Provincias!HO230</f>
        <v>0</v>
      </c>
      <c r="AW204" s="100">
        <f>Data_Provincias!HP230</f>
        <v>0</v>
      </c>
      <c r="AY204" s="100">
        <f>Data_Provincias!HQ230</f>
        <v>0</v>
      </c>
      <c r="BA204" s="100">
        <f>Data_Provincias!HR230</f>
        <v>0</v>
      </c>
      <c r="BC204" s="100">
        <f>Data_Provincias!HS230</f>
        <v>0</v>
      </c>
      <c r="BE204" s="100">
        <f>Data_Provincias!HT230</f>
        <v>0</v>
      </c>
      <c r="BG204" s="100">
        <f>Data_Provincias!HU230</f>
        <v>0</v>
      </c>
      <c r="BI204" s="100">
        <f>Data_Provincias!HV230</f>
        <v>0</v>
      </c>
      <c r="BK204" s="100">
        <f>Data_Provincias!HW230</f>
        <v>0</v>
      </c>
      <c r="BM204" s="100">
        <f>Data_Provincias!HX230</f>
        <v>0</v>
      </c>
      <c r="BO204" s="101">
        <f>Data_Provincias!HY230</f>
        <v>0</v>
      </c>
    </row>
    <row r="205" spans="1:67" x14ac:dyDescent="0.25">
      <c r="A205" s="98">
        <v>44110</v>
      </c>
      <c r="B205" s="20">
        <f>Data_Provincias!AJ231</f>
        <v>0</v>
      </c>
      <c r="C205" s="100">
        <f>Data_Provincias!GS231</f>
        <v>0</v>
      </c>
      <c r="E205" s="100">
        <f>Data_Provincias!GT231</f>
        <v>0</v>
      </c>
      <c r="G205" s="100">
        <f>Data_Provincias!GU231</f>
        <v>0</v>
      </c>
      <c r="I205" s="100">
        <f>Data_Provincias!GV231</f>
        <v>0</v>
      </c>
      <c r="K205" s="100">
        <f>Data_Provincias!GW231</f>
        <v>0</v>
      </c>
      <c r="M205" s="100">
        <f>Data_Provincias!GX231</f>
        <v>0</v>
      </c>
      <c r="O205" s="100">
        <f>Data_Provincias!GY231</f>
        <v>0</v>
      </c>
      <c r="Q205" s="100">
        <f>Data_Provincias!GZ231</f>
        <v>0</v>
      </c>
      <c r="S205" s="100">
        <f>Data_Provincias!HA231</f>
        <v>0</v>
      </c>
      <c r="U205" s="100">
        <f>Data_Provincias!HB231</f>
        <v>0</v>
      </c>
      <c r="W205" s="100">
        <f>Data_Provincias!HC231</f>
        <v>0</v>
      </c>
      <c r="Y205" s="100">
        <f>Data_Provincias!HD231</f>
        <v>0</v>
      </c>
      <c r="AA205" s="100">
        <f>Data_Provincias!HE231</f>
        <v>0</v>
      </c>
      <c r="AC205" s="100">
        <f>Data_Provincias!HF231</f>
        <v>0</v>
      </c>
      <c r="AE205" s="100">
        <f>Data_Provincias!HG231</f>
        <v>0</v>
      </c>
      <c r="AG205" s="100">
        <f>Data_Provincias!HH231</f>
        <v>0</v>
      </c>
      <c r="AI205" s="100">
        <f>Data_Provincias!HI231</f>
        <v>0</v>
      </c>
      <c r="AK205" s="100">
        <f>Data_Provincias!HJ231</f>
        <v>0</v>
      </c>
      <c r="AM205" s="100">
        <f>Data_Provincias!HK231</f>
        <v>0</v>
      </c>
      <c r="AO205" s="100">
        <f>Data_Provincias!HL231</f>
        <v>0</v>
      </c>
      <c r="AQ205" s="100">
        <f>Data_Provincias!HM231</f>
        <v>0</v>
      </c>
      <c r="AS205" s="100">
        <f>Data_Provincias!HN231</f>
        <v>0</v>
      </c>
      <c r="AU205" s="100">
        <f>Data_Provincias!HO231</f>
        <v>0</v>
      </c>
      <c r="AW205" s="100">
        <f>Data_Provincias!HP231</f>
        <v>0</v>
      </c>
      <c r="AY205" s="100">
        <f>Data_Provincias!HQ231</f>
        <v>0</v>
      </c>
      <c r="BA205" s="100">
        <f>Data_Provincias!HR231</f>
        <v>0</v>
      </c>
      <c r="BC205" s="100">
        <f>Data_Provincias!HS231</f>
        <v>0</v>
      </c>
      <c r="BE205" s="100">
        <f>Data_Provincias!HT231</f>
        <v>0</v>
      </c>
      <c r="BG205" s="100">
        <f>Data_Provincias!HU231</f>
        <v>0</v>
      </c>
      <c r="BI205" s="100">
        <f>Data_Provincias!HV231</f>
        <v>0</v>
      </c>
      <c r="BK205" s="100">
        <f>Data_Provincias!HW231</f>
        <v>0</v>
      </c>
      <c r="BM205" s="100">
        <f>Data_Provincias!HX231</f>
        <v>0</v>
      </c>
      <c r="BO205" s="101">
        <f>Data_Provincias!HY231</f>
        <v>0</v>
      </c>
    </row>
    <row r="206" spans="1:67" x14ac:dyDescent="0.25">
      <c r="A206" s="98">
        <v>44111</v>
      </c>
      <c r="B206" s="20">
        <f>Data_Provincias!AJ232</f>
        <v>0</v>
      </c>
      <c r="C206" s="100">
        <f>Data_Provincias!GS232</f>
        <v>0</v>
      </c>
      <c r="E206" s="100">
        <f>Data_Provincias!GT232</f>
        <v>0</v>
      </c>
      <c r="G206" s="100">
        <f>Data_Provincias!GU232</f>
        <v>0</v>
      </c>
      <c r="I206" s="100">
        <f>Data_Provincias!GV232</f>
        <v>0</v>
      </c>
      <c r="K206" s="100">
        <f>Data_Provincias!GW232</f>
        <v>0</v>
      </c>
      <c r="M206" s="100">
        <f>Data_Provincias!GX232</f>
        <v>0</v>
      </c>
      <c r="O206" s="100">
        <f>Data_Provincias!GY232</f>
        <v>0</v>
      </c>
      <c r="Q206" s="100">
        <f>Data_Provincias!GZ232</f>
        <v>0</v>
      </c>
      <c r="S206" s="100">
        <f>Data_Provincias!HA232</f>
        <v>0</v>
      </c>
      <c r="U206" s="100">
        <f>Data_Provincias!HB232</f>
        <v>0</v>
      </c>
      <c r="W206" s="100">
        <f>Data_Provincias!HC232</f>
        <v>0</v>
      </c>
      <c r="Y206" s="100">
        <f>Data_Provincias!HD232</f>
        <v>0</v>
      </c>
      <c r="AA206" s="100">
        <f>Data_Provincias!HE232</f>
        <v>0</v>
      </c>
      <c r="AC206" s="100">
        <f>Data_Provincias!HF232</f>
        <v>0</v>
      </c>
      <c r="AE206" s="100">
        <f>Data_Provincias!HG232</f>
        <v>0</v>
      </c>
      <c r="AG206" s="100">
        <f>Data_Provincias!HH232</f>
        <v>0</v>
      </c>
      <c r="AI206" s="100">
        <f>Data_Provincias!HI232</f>
        <v>0</v>
      </c>
      <c r="AK206" s="100">
        <f>Data_Provincias!HJ232</f>
        <v>0</v>
      </c>
      <c r="AM206" s="100">
        <f>Data_Provincias!HK232</f>
        <v>0</v>
      </c>
      <c r="AO206" s="100">
        <f>Data_Provincias!HL232</f>
        <v>0</v>
      </c>
      <c r="AQ206" s="100">
        <f>Data_Provincias!HM232</f>
        <v>0</v>
      </c>
      <c r="AS206" s="100">
        <f>Data_Provincias!HN232</f>
        <v>0</v>
      </c>
      <c r="AU206" s="100">
        <f>Data_Provincias!HO232</f>
        <v>0</v>
      </c>
      <c r="AW206" s="100">
        <f>Data_Provincias!HP232</f>
        <v>0</v>
      </c>
      <c r="AY206" s="100">
        <f>Data_Provincias!HQ232</f>
        <v>0</v>
      </c>
      <c r="BA206" s="100">
        <f>Data_Provincias!HR232</f>
        <v>0</v>
      </c>
      <c r="BC206" s="100">
        <f>Data_Provincias!HS232</f>
        <v>0</v>
      </c>
      <c r="BE206" s="100">
        <f>Data_Provincias!HT232</f>
        <v>0</v>
      </c>
      <c r="BG206" s="100">
        <f>Data_Provincias!HU232</f>
        <v>0</v>
      </c>
      <c r="BI206" s="100">
        <f>Data_Provincias!HV232</f>
        <v>0</v>
      </c>
      <c r="BK206" s="100">
        <f>Data_Provincias!HW232</f>
        <v>0</v>
      </c>
      <c r="BM206" s="100">
        <f>Data_Provincias!HX232</f>
        <v>0</v>
      </c>
      <c r="BO206" s="101">
        <f>Data_Provincias!HY232</f>
        <v>0</v>
      </c>
    </row>
    <row r="207" spans="1:67" x14ac:dyDescent="0.25">
      <c r="A207" s="98">
        <v>44112</v>
      </c>
      <c r="B207" s="20">
        <f>Data_Provincias!AJ233</f>
        <v>0</v>
      </c>
      <c r="C207" s="100">
        <f>Data_Provincias!GS233</f>
        <v>0</v>
      </c>
      <c r="E207" s="100">
        <f>Data_Provincias!GT233</f>
        <v>0</v>
      </c>
      <c r="G207" s="100">
        <f>Data_Provincias!GU233</f>
        <v>0</v>
      </c>
      <c r="I207" s="100">
        <f>Data_Provincias!GV233</f>
        <v>0</v>
      </c>
      <c r="K207" s="100">
        <f>Data_Provincias!GW233</f>
        <v>0</v>
      </c>
      <c r="M207" s="100">
        <f>Data_Provincias!GX233</f>
        <v>0</v>
      </c>
      <c r="O207" s="100">
        <f>Data_Provincias!GY233</f>
        <v>0</v>
      </c>
      <c r="Q207" s="100">
        <f>Data_Provincias!GZ233</f>
        <v>0</v>
      </c>
      <c r="S207" s="100">
        <f>Data_Provincias!HA233</f>
        <v>0</v>
      </c>
      <c r="U207" s="100">
        <f>Data_Provincias!HB233</f>
        <v>0</v>
      </c>
      <c r="W207" s="100">
        <f>Data_Provincias!HC233</f>
        <v>0</v>
      </c>
      <c r="Y207" s="100">
        <f>Data_Provincias!HD233</f>
        <v>0</v>
      </c>
      <c r="AA207" s="100">
        <f>Data_Provincias!HE233</f>
        <v>0</v>
      </c>
      <c r="AC207" s="100">
        <f>Data_Provincias!HF233</f>
        <v>0</v>
      </c>
      <c r="AE207" s="100">
        <f>Data_Provincias!HG233</f>
        <v>0</v>
      </c>
      <c r="AG207" s="100">
        <f>Data_Provincias!HH233</f>
        <v>0</v>
      </c>
      <c r="AI207" s="100">
        <f>Data_Provincias!HI233</f>
        <v>0</v>
      </c>
      <c r="AK207" s="100">
        <f>Data_Provincias!HJ233</f>
        <v>0</v>
      </c>
      <c r="AM207" s="100">
        <f>Data_Provincias!HK233</f>
        <v>0</v>
      </c>
      <c r="AO207" s="100">
        <f>Data_Provincias!HL233</f>
        <v>0</v>
      </c>
      <c r="AQ207" s="100">
        <f>Data_Provincias!HM233</f>
        <v>0</v>
      </c>
      <c r="AS207" s="100">
        <f>Data_Provincias!HN233</f>
        <v>0</v>
      </c>
      <c r="AU207" s="100">
        <f>Data_Provincias!HO233</f>
        <v>0</v>
      </c>
      <c r="AW207" s="100">
        <f>Data_Provincias!HP233</f>
        <v>0</v>
      </c>
      <c r="AY207" s="100">
        <f>Data_Provincias!HQ233</f>
        <v>0</v>
      </c>
      <c r="BA207" s="100">
        <f>Data_Provincias!HR233</f>
        <v>0</v>
      </c>
      <c r="BC207" s="100">
        <f>Data_Provincias!HS233</f>
        <v>0</v>
      </c>
      <c r="BE207" s="100">
        <f>Data_Provincias!HT233</f>
        <v>0</v>
      </c>
      <c r="BG207" s="100">
        <f>Data_Provincias!HU233</f>
        <v>0</v>
      </c>
      <c r="BI207" s="100">
        <f>Data_Provincias!HV233</f>
        <v>0</v>
      </c>
      <c r="BK207" s="100">
        <f>Data_Provincias!HW233</f>
        <v>0</v>
      </c>
      <c r="BM207" s="100">
        <f>Data_Provincias!HX233</f>
        <v>0</v>
      </c>
      <c r="BO207" s="101">
        <f>Data_Provincias!HY233</f>
        <v>0</v>
      </c>
    </row>
    <row r="208" spans="1:67" x14ac:dyDescent="0.25">
      <c r="A208" s="98">
        <v>44113</v>
      </c>
      <c r="B208" s="20">
        <f>Data_Provincias!AJ234</f>
        <v>0</v>
      </c>
      <c r="C208" s="100">
        <f>Data_Provincias!GS234</f>
        <v>0</v>
      </c>
      <c r="E208" s="100">
        <f>Data_Provincias!GT234</f>
        <v>0</v>
      </c>
      <c r="G208" s="100">
        <f>Data_Provincias!GU234</f>
        <v>0</v>
      </c>
      <c r="I208" s="100">
        <f>Data_Provincias!GV234</f>
        <v>0</v>
      </c>
      <c r="K208" s="100">
        <f>Data_Provincias!GW234</f>
        <v>0</v>
      </c>
      <c r="M208" s="100">
        <f>Data_Provincias!GX234</f>
        <v>0</v>
      </c>
      <c r="O208" s="100">
        <f>Data_Provincias!GY234</f>
        <v>0</v>
      </c>
      <c r="Q208" s="100">
        <f>Data_Provincias!GZ234</f>
        <v>0</v>
      </c>
      <c r="S208" s="100">
        <f>Data_Provincias!HA234</f>
        <v>0</v>
      </c>
      <c r="U208" s="100">
        <f>Data_Provincias!HB234</f>
        <v>0</v>
      </c>
      <c r="W208" s="100">
        <f>Data_Provincias!HC234</f>
        <v>0</v>
      </c>
      <c r="Y208" s="100">
        <f>Data_Provincias!HD234</f>
        <v>0</v>
      </c>
      <c r="AA208" s="100">
        <f>Data_Provincias!HE234</f>
        <v>0</v>
      </c>
      <c r="AC208" s="100">
        <f>Data_Provincias!HF234</f>
        <v>0</v>
      </c>
      <c r="AE208" s="100">
        <f>Data_Provincias!HG234</f>
        <v>0</v>
      </c>
      <c r="AG208" s="100">
        <f>Data_Provincias!HH234</f>
        <v>0</v>
      </c>
      <c r="AI208" s="100">
        <f>Data_Provincias!HI234</f>
        <v>0</v>
      </c>
      <c r="AK208" s="100">
        <f>Data_Provincias!HJ234</f>
        <v>0</v>
      </c>
      <c r="AM208" s="100">
        <f>Data_Provincias!HK234</f>
        <v>0</v>
      </c>
      <c r="AO208" s="100">
        <f>Data_Provincias!HL234</f>
        <v>0</v>
      </c>
      <c r="AQ208" s="100">
        <f>Data_Provincias!HM234</f>
        <v>0</v>
      </c>
      <c r="AS208" s="100">
        <f>Data_Provincias!HN234</f>
        <v>0</v>
      </c>
      <c r="AU208" s="100">
        <f>Data_Provincias!HO234</f>
        <v>0</v>
      </c>
      <c r="AW208" s="100">
        <f>Data_Provincias!HP234</f>
        <v>0</v>
      </c>
      <c r="AY208" s="100">
        <f>Data_Provincias!HQ234</f>
        <v>0</v>
      </c>
      <c r="BA208" s="100">
        <f>Data_Provincias!HR234</f>
        <v>0</v>
      </c>
      <c r="BC208" s="100">
        <f>Data_Provincias!HS234</f>
        <v>0</v>
      </c>
      <c r="BE208" s="100">
        <f>Data_Provincias!HT234</f>
        <v>0</v>
      </c>
      <c r="BG208" s="100">
        <f>Data_Provincias!HU234</f>
        <v>0</v>
      </c>
      <c r="BI208" s="100">
        <f>Data_Provincias!HV234</f>
        <v>0</v>
      </c>
      <c r="BK208" s="100">
        <f>Data_Provincias!HW234</f>
        <v>0</v>
      </c>
      <c r="BM208" s="100">
        <f>Data_Provincias!HX234</f>
        <v>0</v>
      </c>
      <c r="BO208" s="101">
        <f>Data_Provincias!HY234</f>
        <v>0</v>
      </c>
    </row>
    <row r="209" spans="1:67" x14ac:dyDescent="0.25">
      <c r="A209" s="98">
        <v>44114</v>
      </c>
      <c r="B209" s="20">
        <f>Data_Provincias!AJ235</f>
        <v>0</v>
      </c>
      <c r="C209" s="100">
        <f>Data_Provincias!GS235</f>
        <v>0</v>
      </c>
      <c r="E209" s="100">
        <f>Data_Provincias!GT235</f>
        <v>0</v>
      </c>
      <c r="G209" s="100">
        <f>Data_Provincias!GU235</f>
        <v>0</v>
      </c>
      <c r="I209" s="100">
        <f>Data_Provincias!GV235</f>
        <v>0</v>
      </c>
      <c r="K209" s="100">
        <f>Data_Provincias!GW235</f>
        <v>0</v>
      </c>
      <c r="M209" s="100">
        <f>Data_Provincias!GX235</f>
        <v>0</v>
      </c>
      <c r="O209" s="100">
        <f>Data_Provincias!GY235</f>
        <v>0</v>
      </c>
      <c r="Q209" s="100">
        <f>Data_Provincias!GZ235</f>
        <v>0</v>
      </c>
      <c r="S209" s="100">
        <f>Data_Provincias!HA235</f>
        <v>0</v>
      </c>
      <c r="U209" s="100">
        <f>Data_Provincias!HB235</f>
        <v>0</v>
      </c>
      <c r="W209" s="100">
        <f>Data_Provincias!HC235</f>
        <v>0</v>
      </c>
      <c r="Y209" s="100">
        <f>Data_Provincias!HD235</f>
        <v>0</v>
      </c>
      <c r="AA209" s="100">
        <f>Data_Provincias!HE235</f>
        <v>0</v>
      </c>
      <c r="AC209" s="100">
        <f>Data_Provincias!HF235</f>
        <v>0</v>
      </c>
      <c r="AE209" s="100">
        <f>Data_Provincias!HG235</f>
        <v>0</v>
      </c>
      <c r="AG209" s="100">
        <f>Data_Provincias!HH235</f>
        <v>0</v>
      </c>
      <c r="AI209" s="100">
        <f>Data_Provincias!HI235</f>
        <v>0</v>
      </c>
      <c r="AK209" s="100">
        <f>Data_Provincias!HJ235</f>
        <v>0</v>
      </c>
      <c r="AM209" s="100">
        <f>Data_Provincias!HK235</f>
        <v>0</v>
      </c>
      <c r="AO209" s="100">
        <f>Data_Provincias!HL235</f>
        <v>0</v>
      </c>
      <c r="AQ209" s="100">
        <f>Data_Provincias!HM235</f>
        <v>0</v>
      </c>
      <c r="AS209" s="100">
        <f>Data_Provincias!HN235</f>
        <v>0</v>
      </c>
      <c r="AU209" s="100">
        <f>Data_Provincias!HO235</f>
        <v>0</v>
      </c>
      <c r="AW209" s="100">
        <f>Data_Provincias!HP235</f>
        <v>0</v>
      </c>
      <c r="AY209" s="100">
        <f>Data_Provincias!HQ235</f>
        <v>0</v>
      </c>
      <c r="BA209" s="100">
        <f>Data_Provincias!HR235</f>
        <v>0</v>
      </c>
      <c r="BC209" s="100">
        <f>Data_Provincias!HS235</f>
        <v>0</v>
      </c>
      <c r="BE209" s="100">
        <f>Data_Provincias!HT235</f>
        <v>0</v>
      </c>
      <c r="BG209" s="100">
        <f>Data_Provincias!HU235</f>
        <v>0</v>
      </c>
      <c r="BI209" s="100">
        <f>Data_Provincias!HV235</f>
        <v>0</v>
      </c>
      <c r="BK209" s="100">
        <f>Data_Provincias!HW235</f>
        <v>0</v>
      </c>
      <c r="BM209" s="100">
        <f>Data_Provincias!HX235</f>
        <v>0</v>
      </c>
      <c r="BO209" s="101">
        <f>Data_Provincias!HY235</f>
        <v>0</v>
      </c>
    </row>
    <row r="210" spans="1:67" x14ac:dyDescent="0.25">
      <c r="A210" s="98">
        <v>44115</v>
      </c>
      <c r="B210" s="20">
        <f>Data_Provincias!AJ236</f>
        <v>0</v>
      </c>
      <c r="C210" s="100">
        <f>Data_Provincias!GS236</f>
        <v>0</v>
      </c>
      <c r="E210" s="100">
        <f>Data_Provincias!GT236</f>
        <v>0</v>
      </c>
      <c r="G210" s="100">
        <f>Data_Provincias!GU236</f>
        <v>0</v>
      </c>
      <c r="I210" s="100">
        <f>Data_Provincias!GV236</f>
        <v>0</v>
      </c>
      <c r="K210" s="100">
        <f>Data_Provincias!GW236</f>
        <v>0</v>
      </c>
      <c r="M210" s="100">
        <f>Data_Provincias!GX236</f>
        <v>0</v>
      </c>
      <c r="O210" s="100">
        <f>Data_Provincias!GY236</f>
        <v>0</v>
      </c>
      <c r="Q210" s="100">
        <f>Data_Provincias!GZ236</f>
        <v>0</v>
      </c>
      <c r="S210" s="100">
        <f>Data_Provincias!HA236</f>
        <v>0</v>
      </c>
      <c r="U210" s="100">
        <f>Data_Provincias!HB236</f>
        <v>0</v>
      </c>
      <c r="W210" s="100">
        <f>Data_Provincias!HC236</f>
        <v>0</v>
      </c>
      <c r="Y210" s="100">
        <f>Data_Provincias!HD236</f>
        <v>0</v>
      </c>
      <c r="AA210" s="100">
        <f>Data_Provincias!HE236</f>
        <v>0</v>
      </c>
      <c r="AC210" s="100">
        <f>Data_Provincias!HF236</f>
        <v>0</v>
      </c>
      <c r="AE210" s="100">
        <f>Data_Provincias!HG236</f>
        <v>0</v>
      </c>
      <c r="AG210" s="100">
        <f>Data_Provincias!HH236</f>
        <v>0</v>
      </c>
      <c r="AI210" s="100">
        <f>Data_Provincias!HI236</f>
        <v>0</v>
      </c>
      <c r="AK210" s="100">
        <f>Data_Provincias!HJ236</f>
        <v>0</v>
      </c>
      <c r="AM210" s="100">
        <f>Data_Provincias!HK236</f>
        <v>0</v>
      </c>
      <c r="AO210" s="100">
        <f>Data_Provincias!HL236</f>
        <v>0</v>
      </c>
      <c r="AQ210" s="100">
        <f>Data_Provincias!HM236</f>
        <v>0</v>
      </c>
      <c r="AS210" s="100">
        <f>Data_Provincias!HN236</f>
        <v>0</v>
      </c>
      <c r="AU210" s="100">
        <f>Data_Provincias!HO236</f>
        <v>0</v>
      </c>
      <c r="AW210" s="100">
        <f>Data_Provincias!HP236</f>
        <v>0</v>
      </c>
      <c r="AY210" s="100">
        <f>Data_Provincias!HQ236</f>
        <v>0</v>
      </c>
      <c r="BA210" s="100">
        <f>Data_Provincias!HR236</f>
        <v>0</v>
      </c>
      <c r="BC210" s="100">
        <f>Data_Provincias!HS236</f>
        <v>0</v>
      </c>
      <c r="BE210" s="100">
        <f>Data_Provincias!HT236</f>
        <v>0</v>
      </c>
      <c r="BG210" s="100">
        <f>Data_Provincias!HU236</f>
        <v>0</v>
      </c>
      <c r="BI210" s="100">
        <f>Data_Provincias!HV236</f>
        <v>0</v>
      </c>
      <c r="BK210" s="100">
        <f>Data_Provincias!HW236</f>
        <v>0</v>
      </c>
      <c r="BM210" s="100">
        <f>Data_Provincias!HX236</f>
        <v>0</v>
      </c>
      <c r="BO210" s="101">
        <f>Data_Provincias!HY236</f>
        <v>0</v>
      </c>
    </row>
  </sheetData>
  <mergeCells count="33">
    <mergeCell ref="F1:G1"/>
    <mergeCell ref="D1:E1"/>
    <mergeCell ref="B1:C1"/>
    <mergeCell ref="R1:S1"/>
    <mergeCell ref="P1:Q1"/>
    <mergeCell ref="N1:O1"/>
    <mergeCell ref="L1:M1"/>
    <mergeCell ref="J1:K1"/>
    <mergeCell ref="H1:I1"/>
    <mergeCell ref="T1:U1"/>
    <mergeCell ref="AP1:AQ1"/>
    <mergeCell ref="AN1:AO1"/>
    <mergeCell ref="AL1:AM1"/>
    <mergeCell ref="AJ1:AK1"/>
    <mergeCell ref="AH1:AI1"/>
    <mergeCell ref="AF1:AG1"/>
    <mergeCell ref="AD1:AE1"/>
    <mergeCell ref="AB1:AC1"/>
    <mergeCell ref="Z1:AA1"/>
    <mergeCell ref="X1:Y1"/>
    <mergeCell ref="V1:W1"/>
    <mergeCell ref="AR1:AS1"/>
    <mergeCell ref="BN1:BO1"/>
    <mergeCell ref="BL1:BM1"/>
    <mergeCell ref="BJ1:BK1"/>
    <mergeCell ref="BH1:BI1"/>
    <mergeCell ref="BF1:BG1"/>
    <mergeCell ref="BD1:BE1"/>
    <mergeCell ref="BB1:BC1"/>
    <mergeCell ref="AZ1:BA1"/>
    <mergeCell ref="AX1:AY1"/>
    <mergeCell ref="AV1:AW1"/>
    <mergeCell ref="AT1:AU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Y70"/>
  <sheetViews>
    <sheetView zoomScale="97" zoomScaleNormal="90" zoomScalePageLayoutView="90" workbookViewId="0">
      <selection activeCell="B34" sqref="B34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t="s">
        <v>64</v>
      </c>
      <c r="B2" s="108">
        <v>2036</v>
      </c>
      <c r="C2" s="108">
        <v>47</v>
      </c>
    </row>
    <row r="3" spans="1:3" x14ac:dyDescent="0.25">
      <c r="A3" t="s">
        <v>92</v>
      </c>
      <c r="B3" s="108">
        <v>1740</v>
      </c>
      <c r="C3" s="108">
        <v>55</v>
      </c>
    </row>
    <row r="4" spans="1:3" x14ac:dyDescent="0.25">
      <c r="A4" t="s">
        <v>94</v>
      </c>
      <c r="B4" s="108">
        <v>971</v>
      </c>
      <c r="C4" s="108">
        <v>58</v>
      </c>
    </row>
    <row r="5" spans="1:3" x14ac:dyDescent="0.25">
      <c r="A5" t="s">
        <v>69</v>
      </c>
      <c r="B5" s="108">
        <v>650</v>
      </c>
      <c r="C5" s="108">
        <v>76</v>
      </c>
    </row>
    <row r="6" spans="1:3" x14ac:dyDescent="0.25">
      <c r="A6" t="s">
        <v>76</v>
      </c>
      <c r="B6" s="109">
        <v>565</v>
      </c>
      <c r="C6" s="109">
        <v>19</v>
      </c>
    </row>
    <row r="7" spans="1:3" x14ac:dyDescent="0.25">
      <c r="A7" t="s">
        <v>100</v>
      </c>
      <c r="B7" s="109">
        <v>314</v>
      </c>
      <c r="C7" s="109">
        <v>11</v>
      </c>
    </row>
    <row r="8" spans="1:3" x14ac:dyDescent="0.25">
      <c r="A8" t="s">
        <v>72</v>
      </c>
      <c r="B8" s="109">
        <v>310</v>
      </c>
      <c r="C8" s="109">
        <v>8</v>
      </c>
    </row>
    <row r="9" spans="1:3" x14ac:dyDescent="0.25">
      <c r="A9" t="s">
        <v>81</v>
      </c>
      <c r="B9" s="109">
        <v>256</v>
      </c>
      <c r="C9" s="109">
        <v>18</v>
      </c>
    </row>
    <row r="10" spans="1:3" x14ac:dyDescent="0.25">
      <c r="A10" t="s">
        <v>89</v>
      </c>
      <c r="B10" s="109">
        <v>218</v>
      </c>
      <c r="C10" s="109">
        <v>4</v>
      </c>
    </row>
    <row r="11" spans="1:3" x14ac:dyDescent="0.25">
      <c r="A11" t="s">
        <v>82</v>
      </c>
      <c r="B11" s="109">
        <v>204</v>
      </c>
      <c r="C11" s="109">
        <v>13</v>
      </c>
    </row>
    <row r="12" spans="1:3" x14ac:dyDescent="0.25">
      <c r="A12" t="s">
        <v>87</v>
      </c>
      <c r="B12" s="109">
        <v>200</v>
      </c>
      <c r="C12" s="109">
        <v>6</v>
      </c>
    </row>
    <row r="13" spans="1:3" x14ac:dyDescent="0.25">
      <c r="A13" t="s">
        <v>75</v>
      </c>
      <c r="B13" s="108">
        <v>197</v>
      </c>
      <c r="C13" s="108">
        <v>2</v>
      </c>
    </row>
    <row r="14" spans="1:3" x14ac:dyDescent="0.25">
      <c r="A14" t="s">
        <v>74</v>
      </c>
      <c r="B14" s="108">
        <v>135</v>
      </c>
      <c r="C14" s="108">
        <v>1</v>
      </c>
    </row>
    <row r="15" spans="1:3" x14ac:dyDescent="0.25">
      <c r="A15" t="s">
        <v>77</v>
      </c>
      <c r="B15" s="108">
        <v>105</v>
      </c>
      <c r="C15" s="108">
        <v>4</v>
      </c>
    </row>
    <row r="16" spans="1:3" x14ac:dyDescent="0.25">
      <c r="A16" t="s">
        <v>65</v>
      </c>
      <c r="B16" s="108">
        <v>86</v>
      </c>
      <c r="C16" s="108">
        <v>2</v>
      </c>
    </row>
    <row r="17" spans="1:3" x14ac:dyDescent="0.25">
      <c r="A17" t="s">
        <v>85</v>
      </c>
      <c r="B17" s="108">
        <v>81</v>
      </c>
      <c r="C17" s="108">
        <v>3</v>
      </c>
    </row>
    <row r="18" spans="1:3" x14ac:dyDescent="0.25">
      <c r="A18" t="s">
        <v>86</v>
      </c>
      <c r="B18" s="109">
        <v>81</v>
      </c>
      <c r="C18" s="109">
        <v>9</v>
      </c>
    </row>
    <row r="19" spans="1:3" x14ac:dyDescent="0.25">
      <c r="A19" t="s">
        <v>80</v>
      </c>
      <c r="B19" s="109">
        <v>62</v>
      </c>
      <c r="C19" s="109">
        <v>1</v>
      </c>
    </row>
    <row r="20" spans="1:3" x14ac:dyDescent="0.25">
      <c r="A20" t="s">
        <v>88</v>
      </c>
      <c r="B20" s="108">
        <v>55</v>
      </c>
      <c r="C20" s="108">
        <v>4</v>
      </c>
    </row>
    <row r="21" spans="1:3" x14ac:dyDescent="0.25">
      <c r="A21" t="s">
        <v>67</v>
      </c>
      <c r="B21" s="109">
        <v>45</v>
      </c>
      <c r="C21" s="109">
        <v>1</v>
      </c>
    </row>
    <row r="22" spans="1:3" x14ac:dyDescent="0.25">
      <c r="A22" t="s">
        <v>95</v>
      </c>
      <c r="B22" s="109">
        <v>38</v>
      </c>
      <c r="C22" s="109">
        <v>1</v>
      </c>
    </row>
    <row r="23" spans="1:3" x14ac:dyDescent="0.25">
      <c r="A23" t="s">
        <v>78</v>
      </c>
      <c r="B23" s="109">
        <v>27</v>
      </c>
      <c r="C23" s="109">
        <v>0</v>
      </c>
    </row>
    <row r="24" spans="1:3" x14ac:dyDescent="0.25">
      <c r="A24" t="s">
        <v>83</v>
      </c>
      <c r="B24" s="109">
        <v>25</v>
      </c>
      <c r="C24" s="109">
        <v>1</v>
      </c>
    </row>
    <row r="25" spans="1:3" x14ac:dyDescent="0.25">
      <c r="A25" t="s">
        <v>96</v>
      </c>
      <c r="B25" s="109">
        <v>22</v>
      </c>
      <c r="C25" s="109">
        <v>6</v>
      </c>
    </row>
    <row r="26" spans="1:3" x14ac:dyDescent="0.25">
      <c r="A26" t="s">
        <v>91</v>
      </c>
      <c r="B26" s="109">
        <v>14</v>
      </c>
      <c r="C26" s="109">
        <v>2</v>
      </c>
    </row>
    <row r="27" spans="1:3" x14ac:dyDescent="0.25">
      <c r="A27" t="s">
        <v>90</v>
      </c>
      <c r="B27" s="108">
        <v>13</v>
      </c>
      <c r="C27" s="108">
        <v>2</v>
      </c>
    </row>
    <row r="28" spans="1:3" x14ac:dyDescent="0.25">
      <c r="A28" t="s">
        <v>71</v>
      </c>
      <c r="B28" s="108">
        <v>10</v>
      </c>
      <c r="C28" s="108">
        <v>0</v>
      </c>
    </row>
    <row r="29" spans="1:3" x14ac:dyDescent="0.25">
      <c r="A29" t="s">
        <v>66</v>
      </c>
      <c r="B29" s="108">
        <v>5</v>
      </c>
      <c r="C29" s="108">
        <v>0</v>
      </c>
    </row>
    <row r="30" spans="1:3" x14ac:dyDescent="0.25">
      <c r="A30" t="s">
        <v>68</v>
      </c>
      <c r="B30" s="108">
        <v>5</v>
      </c>
      <c r="C30" s="108">
        <v>0</v>
      </c>
    </row>
    <row r="31" spans="1:3" x14ac:dyDescent="0.25">
      <c r="A31" t="s">
        <v>70</v>
      </c>
      <c r="B31" s="108">
        <v>5</v>
      </c>
      <c r="C31" s="108">
        <v>0</v>
      </c>
    </row>
    <row r="32" spans="1:3" x14ac:dyDescent="0.25">
      <c r="A32" t="s">
        <v>79</v>
      </c>
      <c r="B32" s="108">
        <v>4</v>
      </c>
      <c r="C32" s="108">
        <v>0</v>
      </c>
    </row>
    <row r="33" spans="1:3" x14ac:dyDescent="0.25">
      <c r="A33" t="s">
        <v>73</v>
      </c>
      <c r="B33" s="109">
        <v>1</v>
      </c>
      <c r="C33" s="109">
        <v>0</v>
      </c>
    </row>
    <row r="34" spans="1:3" x14ac:dyDescent="0.25">
      <c r="A34"/>
      <c r="B34"/>
      <c r="C34"/>
    </row>
    <row r="70" spans="3:233" x14ac:dyDescent="0.25">
      <c r="C70" s="104">
        <v>94</v>
      </c>
      <c r="D70">
        <v>6</v>
      </c>
      <c r="E70">
        <v>0</v>
      </c>
      <c r="F70">
        <v>0</v>
      </c>
      <c r="G70">
        <v>0</v>
      </c>
      <c r="H70">
        <v>13</v>
      </c>
      <c r="I70">
        <v>0</v>
      </c>
      <c r="J70">
        <v>0</v>
      </c>
      <c r="K70">
        <v>4</v>
      </c>
      <c r="L70">
        <v>0</v>
      </c>
      <c r="M70">
        <v>3</v>
      </c>
      <c r="N70">
        <v>9</v>
      </c>
      <c r="O70">
        <v>13</v>
      </c>
      <c r="P70">
        <v>4</v>
      </c>
      <c r="Q70">
        <v>0</v>
      </c>
      <c r="R70">
        <v>0</v>
      </c>
      <c r="S70">
        <v>1</v>
      </c>
      <c r="T70">
        <v>11</v>
      </c>
      <c r="U70">
        <v>3</v>
      </c>
      <c r="V70">
        <v>1</v>
      </c>
      <c r="W70">
        <v>21</v>
      </c>
      <c r="X70">
        <v>0</v>
      </c>
      <c r="Y70">
        <v>2</v>
      </c>
      <c r="Z70">
        <v>1</v>
      </c>
      <c r="AA70">
        <v>15</v>
      </c>
      <c r="AB70">
        <v>7</v>
      </c>
      <c r="AC70">
        <v>0</v>
      </c>
      <c r="AD70">
        <v>4</v>
      </c>
      <c r="AE70">
        <v>0</v>
      </c>
      <c r="AF70">
        <v>0</v>
      </c>
      <c r="AG70">
        <v>0</v>
      </c>
      <c r="AH70">
        <v>108</v>
      </c>
      <c r="AI70">
        <v>320</v>
      </c>
      <c r="AJ70">
        <v>1724</v>
      </c>
      <c r="AK70">
        <v>44</v>
      </c>
      <c r="AL70">
        <v>5</v>
      </c>
      <c r="AM70">
        <v>37</v>
      </c>
      <c r="AN70">
        <v>3</v>
      </c>
      <c r="AO70">
        <v>630</v>
      </c>
      <c r="AP70">
        <v>2</v>
      </c>
      <c r="AQ70">
        <v>5</v>
      </c>
      <c r="AR70">
        <v>209</v>
      </c>
      <c r="AS70">
        <v>1</v>
      </c>
      <c r="AT70">
        <v>119</v>
      </c>
      <c r="AU70">
        <v>144</v>
      </c>
      <c r="AV70">
        <v>501</v>
      </c>
      <c r="AW70">
        <v>90</v>
      </c>
      <c r="AX70">
        <v>17</v>
      </c>
      <c r="AY70">
        <v>3</v>
      </c>
      <c r="AZ70">
        <v>50</v>
      </c>
      <c r="BA70">
        <v>224</v>
      </c>
      <c r="BB70">
        <v>158</v>
      </c>
      <c r="BC70">
        <v>24</v>
      </c>
      <c r="BD70">
        <v>206</v>
      </c>
      <c r="BE70">
        <v>66</v>
      </c>
      <c r="BF70">
        <v>64</v>
      </c>
      <c r="BG70">
        <v>167</v>
      </c>
      <c r="BH70">
        <v>831</v>
      </c>
      <c r="BI70">
        <v>32</v>
      </c>
      <c r="BJ70">
        <v>37</v>
      </c>
      <c r="BK70">
        <v>186</v>
      </c>
      <c r="BL70">
        <v>16</v>
      </c>
      <c r="BM70">
        <v>12</v>
      </c>
      <c r="BN70">
        <v>6</v>
      </c>
      <c r="BO70">
        <v>1359</v>
      </c>
      <c r="BP70">
        <v>6972</v>
      </c>
      <c r="BQ70">
        <v>165.26</v>
      </c>
      <c r="BR70">
        <v>19.8</v>
      </c>
      <c r="BS70">
        <v>4.95</v>
      </c>
      <c r="BT70">
        <v>19.559999999999999</v>
      </c>
      <c r="BU70">
        <v>4.51</v>
      </c>
      <c r="BV70">
        <v>210.76</v>
      </c>
      <c r="BW70">
        <v>3.15</v>
      </c>
      <c r="BX70">
        <v>5.35</v>
      </c>
      <c r="BY70">
        <v>87.14</v>
      </c>
      <c r="BZ70">
        <v>1.71</v>
      </c>
      <c r="CA70">
        <v>33.67</v>
      </c>
      <c r="CB70">
        <v>52.83</v>
      </c>
      <c r="CC70">
        <v>121.81</v>
      </c>
      <c r="CD70">
        <v>63.79</v>
      </c>
      <c r="CE70">
        <v>14.5</v>
      </c>
      <c r="CF70">
        <v>8.57</v>
      </c>
      <c r="CG70">
        <v>25.32</v>
      </c>
      <c r="CH70">
        <v>67.22</v>
      </c>
      <c r="CI70">
        <v>171.46</v>
      </c>
      <c r="CJ70">
        <v>21.4</v>
      </c>
      <c r="CK70">
        <v>32.32</v>
      </c>
      <c r="CL70">
        <v>29.77</v>
      </c>
      <c r="CM70">
        <v>20.99</v>
      </c>
      <c r="CN70">
        <v>109.88</v>
      </c>
      <c r="CO70">
        <v>79.510000000000005</v>
      </c>
      <c r="CP70">
        <v>55.88</v>
      </c>
      <c r="CQ70">
        <v>20.94</v>
      </c>
      <c r="CR70">
        <v>106.73</v>
      </c>
      <c r="CS70">
        <v>8.3800000000000008</v>
      </c>
      <c r="CT70">
        <v>13.99</v>
      </c>
      <c r="CU70">
        <v>11.03</v>
      </c>
      <c r="CV70">
        <v>46.77</v>
      </c>
      <c r="CW70">
        <v>66.73</v>
      </c>
      <c r="CX70" s="107" t="e">
        <v>#DIV/0!</v>
      </c>
      <c r="CY70" s="107" t="e">
        <v>#DIV/0!</v>
      </c>
      <c r="CZ70" s="107" t="e">
        <v>#DIV/0!</v>
      </c>
      <c r="DA70" s="107" t="e">
        <v>#DIV/0!</v>
      </c>
      <c r="DB70" s="107" t="e">
        <v>#DIV/0!</v>
      </c>
      <c r="DC70" s="107" t="e">
        <v>#DIV/0!</v>
      </c>
      <c r="DD70" s="107" t="e">
        <v>#DIV/0!</v>
      </c>
      <c r="DE70" s="107" t="e">
        <v>#DIV/0!</v>
      </c>
      <c r="DF70" s="107" t="e">
        <v>#DIV/0!</v>
      </c>
      <c r="DG70" s="107" t="e">
        <v>#DIV/0!</v>
      </c>
      <c r="DH70" s="107" t="e">
        <v>#DIV/0!</v>
      </c>
      <c r="DI70" s="107" t="e">
        <v>#DIV/0!</v>
      </c>
      <c r="DJ70" s="107" t="e">
        <v>#DIV/0!</v>
      </c>
      <c r="DK70" s="107" t="e">
        <v>#DIV/0!</v>
      </c>
      <c r="DL70" s="107" t="e">
        <v>#DIV/0!</v>
      </c>
      <c r="DM70" s="107" t="e">
        <v>#DIV/0!</v>
      </c>
      <c r="DN70" s="107" t="e">
        <v>#DIV/0!</v>
      </c>
      <c r="DO70" s="107" t="e">
        <v>#DIV/0!</v>
      </c>
      <c r="DP70" s="107" t="e">
        <v>#DIV/0!</v>
      </c>
      <c r="DQ70" s="107" t="e">
        <v>#DIV/0!</v>
      </c>
      <c r="DR70" s="107" t="e">
        <v>#DIV/0!</v>
      </c>
      <c r="DS70" s="107" t="e">
        <v>#DIV/0!</v>
      </c>
      <c r="DT70" s="107" t="e">
        <v>#DIV/0!</v>
      </c>
      <c r="DU70" s="107" t="e">
        <v>#DIV/0!</v>
      </c>
      <c r="DV70" s="107" t="e">
        <v>#DIV/0!</v>
      </c>
      <c r="DW70" s="107" t="e">
        <v>#DIV/0!</v>
      </c>
      <c r="DX70" s="107" t="e">
        <v>#DIV/0!</v>
      </c>
      <c r="DY70" s="107" t="e">
        <v>#DIV/0!</v>
      </c>
      <c r="DZ70" s="107" t="e">
        <v>#DIV/0!</v>
      </c>
      <c r="EA70" s="107" t="e">
        <v>#DIV/0!</v>
      </c>
      <c r="EB70" s="107" t="e">
        <v>#DIV/0!</v>
      </c>
      <c r="EC70" s="107" t="e">
        <v>#DIV/0!</v>
      </c>
      <c r="ED70" s="107" t="e">
        <v>#DIV/0!</v>
      </c>
      <c r="EE70">
        <v>494</v>
      </c>
      <c r="EF70">
        <v>5</v>
      </c>
      <c r="EG70">
        <v>1</v>
      </c>
      <c r="EH70">
        <v>7</v>
      </c>
      <c r="EI70">
        <v>1</v>
      </c>
      <c r="EJ70">
        <v>109</v>
      </c>
      <c r="EK70">
        <v>0</v>
      </c>
      <c r="EL70">
        <v>0</v>
      </c>
      <c r="EM70">
        <v>29</v>
      </c>
      <c r="EN70">
        <v>1</v>
      </c>
      <c r="EO70">
        <v>42</v>
      </c>
      <c r="EP70">
        <v>23</v>
      </c>
      <c r="EQ70">
        <v>72</v>
      </c>
      <c r="ER70">
        <v>8</v>
      </c>
      <c r="ES70">
        <v>2</v>
      </c>
      <c r="ET70">
        <v>0</v>
      </c>
      <c r="EU70">
        <v>9</v>
      </c>
      <c r="EV70">
        <v>19</v>
      </c>
      <c r="EW70">
        <v>21</v>
      </c>
      <c r="EX70">
        <v>11</v>
      </c>
      <c r="EY70">
        <v>17</v>
      </c>
      <c r="EZ70">
        <v>3</v>
      </c>
      <c r="FA70">
        <v>16</v>
      </c>
      <c r="FB70">
        <v>13</v>
      </c>
      <c r="FC70">
        <v>136</v>
      </c>
      <c r="FD70">
        <v>0</v>
      </c>
      <c r="FE70">
        <v>5</v>
      </c>
      <c r="FF70">
        <v>21</v>
      </c>
      <c r="FG70">
        <v>0</v>
      </c>
      <c r="FH70">
        <v>2</v>
      </c>
      <c r="FI70">
        <v>0</v>
      </c>
      <c r="FJ70">
        <v>234</v>
      </c>
      <c r="FK70">
        <v>1301</v>
      </c>
      <c r="FL70">
        <v>2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</v>
      </c>
      <c r="GE70">
        <v>0</v>
      </c>
      <c r="GF70">
        <v>0</v>
      </c>
      <c r="GG70">
        <v>0</v>
      </c>
      <c r="GH70">
        <v>1</v>
      </c>
      <c r="GI70">
        <v>0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2</v>
      </c>
      <c r="GR70">
        <v>8</v>
      </c>
      <c r="GS70">
        <v>40</v>
      </c>
      <c r="GT70">
        <v>2</v>
      </c>
      <c r="GU70">
        <v>0</v>
      </c>
      <c r="GV70">
        <v>1</v>
      </c>
      <c r="GW70">
        <v>0</v>
      </c>
      <c r="GX70">
        <v>76</v>
      </c>
      <c r="GY70">
        <v>0</v>
      </c>
      <c r="GZ70">
        <v>0</v>
      </c>
      <c r="HA70">
        <v>6</v>
      </c>
      <c r="HB70">
        <v>0</v>
      </c>
      <c r="HC70">
        <v>1</v>
      </c>
      <c r="HD70">
        <v>2</v>
      </c>
      <c r="HE70">
        <v>7</v>
      </c>
      <c r="HF70">
        <v>3</v>
      </c>
      <c r="HG70">
        <v>0</v>
      </c>
      <c r="HH70">
        <v>0</v>
      </c>
      <c r="HI70">
        <v>1</v>
      </c>
      <c r="HJ70">
        <v>13</v>
      </c>
      <c r="HK70">
        <v>13</v>
      </c>
      <c r="HL70">
        <v>1</v>
      </c>
      <c r="HM70">
        <v>8</v>
      </c>
      <c r="HN70">
        <v>3</v>
      </c>
      <c r="HO70">
        <v>9</v>
      </c>
      <c r="HP70">
        <v>6</v>
      </c>
      <c r="HQ70">
        <v>48</v>
      </c>
      <c r="HR70">
        <v>1</v>
      </c>
      <c r="HS70">
        <v>2</v>
      </c>
      <c r="HT70">
        <v>4</v>
      </c>
      <c r="HU70">
        <v>4</v>
      </c>
      <c r="HV70">
        <v>2</v>
      </c>
      <c r="HW70">
        <v>2</v>
      </c>
      <c r="HX70">
        <v>46</v>
      </c>
      <c r="HY70">
        <v>301</v>
      </c>
    </row>
  </sheetData>
  <autoFilter ref="A1:C34" xr:uid="{00000000-0009-0000-0000-000004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Y70"/>
  <sheetViews>
    <sheetView zoomScale="97" zoomScaleNormal="90" zoomScalePageLayoutView="90" workbookViewId="0">
      <selection activeCell="DZ69" sqref="DZ69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64</v>
      </c>
      <c r="B2" s="99">
        <v>1630</v>
      </c>
      <c r="C2" s="99">
        <v>38</v>
      </c>
    </row>
    <row r="3" spans="1:3" x14ac:dyDescent="0.25">
      <c r="A3" s="97" t="s">
        <v>92</v>
      </c>
      <c r="B3" s="99">
        <v>1251</v>
      </c>
      <c r="C3" s="99">
        <v>44</v>
      </c>
    </row>
    <row r="4" spans="1:3" x14ac:dyDescent="0.25">
      <c r="A4" s="97" t="s">
        <v>94</v>
      </c>
      <c r="B4" s="99">
        <v>816</v>
      </c>
      <c r="C4" s="99">
        <v>47</v>
      </c>
    </row>
    <row r="5" spans="1:3" x14ac:dyDescent="0.25">
      <c r="A5" s="97" t="s">
        <v>69</v>
      </c>
      <c r="B5" s="99">
        <v>617</v>
      </c>
      <c r="C5" s="99">
        <v>76</v>
      </c>
    </row>
    <row r="6" spans="1:3" x14ac:dyDescent="0.25">
      <c r="A6" s="97" t="s">
        <v>76</v>
      </c>
      <c r="B6" s="99">
        <v>488</v>
      </c>
      <c r="C6" s="99">
        <v>7</v>
      </c>
    </row>
    <row r="7" spans="1:3" x14ac:dyDescent="0.25">
      <c r="A7" s="97" t="s">
        <v>81</v>
      </c>
      <c r="B7" s="99">
        <v>213</v>
      </c>
      <c r="C7" s="99">
        <v>13</v>
      </c>
    </row>
    <row r="8" spans="1:3" x14ac:dyDescent="0.25">
      <c r="A8" s="97" t="s">
        <v>72</v>
      </c>
      <c r="B8" s="99">
        <v>205</v>
      </c>
      <c r="C8" s="99">
        <v>5</v>
      </c>
    </row>
    <row r="9" spans="1:3" x14ac:dyDescent="0.25">
      <c r="A9" s="97" t="s">
        <v>100</v>
      </c>
      <c r="B9" s="99">
        <v>185</v>
      </c>
      <c r="C9" s="99">
        <v>8</v>
      </c>
    </row>
    <row r="10" spans="1:3" x14ac:dyDescent="0.25">
      <c r="A10" s="97" t="s">
        <v>89</v>
      </c>
      <c r="B10" s="99">
        <v>182</v>
      </c>
      <c r="C10" s="99">
        <v>4</v>
      </c>
    </row>
    <row r="11" spans="1:3" x14ac:dyDescent="0.25">
      <c r="A11" s="97" t="s">
        <v>87</v>
      </c>
      <c r="B11" s="99">
        <v>166</v>
      </c>
      <c r="C11" s="99">
        <v>6</v>
      </c>
    </row>
    <row r="12" spans="1:3" x14ac:dyDescent="0.25">
      <c r="A12" s="97" t="s">
        <v>82</v>
      </c>
      <c r="B12" s="99">
        <v>155</v>
      </c>
      <c r="C12" s="99">
        <v>12</v>
      </c>
    </row>
    <row r="13" spans="1:3" x14ac:dyDescent="0.25">
      <c r="A13" s="97" t="s">
        <v>75</v>
      </c>
      <c r="B13" s="99">
        <v>135</v>
      </c>
      <c r="C13" s="99">
        <v>2</v>
      </c>
    </row>
    <row r="14" spans="1:3" x14ac:dyDescent="0.25">
      <c r="A14" s="97" t="s">
        <v>74</v>
      </c>
      <c r="B14" s="99">
        <v>116</v>
      </c>
      <c r="C14" s="99">
        <v>1</v>
      </c>
    </row>
    <row r="15" spans="1:3" x14ac:dyDescent="0.25">
      <c r="A15" s="97" t="s">
        <v>77</v>
      </c>
      <c r="B15" s="99">
        <v>86</v>
      </c>
      <c r="C15" s="99">
        <v>3</v>
      </c>
    </row>
    <row r="16" spans="1:3" x14ac:dyDescent="0.25">
      <c r="A16" s="97" t="s">
        <v>85</v>
      </c>
      <c r="B16" s="99">
        <v>66</v>
      </c>
      <c r="C16" s="99">
        <v>3</v>
      </c>
    </row>
    <row r="17" spans="1:3" x14ac:dyDescent="0.25">
      <c r="A17" s="97" t="s">
        <v>86</v>
      </c>
      <c r="B17" s="99">
        <v>62</v>
      </c>
      <c r="C17" s="99">
        <v>8</v>
      </c>
    </row>
    <row r="18" spans="1:3" x14ac:dyDescent="0.25">
      <c r="A18" s="97" t="s">
        <v>80</v>
      </c>
      <c r="B18" s="99">
        <v>49</v>
      </c>
      <c r="C18" s="99">
        <v>1</v>
      </c>
    </row>
    <row r="19" spans="1:3" x14ac:dyDescent="0.25">
      <c r="A19" s="97" t="s">
        <v>65</v>
      </c>
      <c r="B19" s="99">
        <v>38</v>
      </c>
      <c r="C19" s="99">
        <v>2</v>
      </c>
    </row>
    <row r="20" spans="1:3" x14ac:dyDescent="0.25">
      <c r="A20" s="97" t="s">
        <v>67</v>
      </c>
      <c r="B20" s="99">
        <v>37</v>
      </c>
      <c r="C20" s="99">
        <v>1</v>
      </c>
    </row>
    <row r="21" spans="1:3" x14ac:dyDescent="0.25">
      <c r="A21" s="97" t="s">
        <v>88</v>
      </c>
      <c r="B21" s="99">
        <v>37</v>
      </c>
      <c r="C21" s="99">
        <v>2</v>
      </c>
    </row>
    <row r="22" spans="1:3" x14ac:dyDescent="0.25">
      <c r="A22" s="97" t="s">
        <v>95</v>
      </c>
      <c r="B22" s="99">
        <v>25</v>
      </c>
      <c r="C22" s="99">
        <v>1</v>
      </c>
    </row>
    <row r="23" spans="1:3" x14ac:dyDescent="0.25">
      <c r="A23" s="97" t="s">
        <v>83</v>
      </c>
      <c r="B23" s="99">
        <v>23</v>
      </c>
      <c r="C23" s="99">
        <v>1</v>
      </c>
    </row>
    <row r="24" spans="1:3" x14ac:dyDescent="0.25">
      <c r="A24" s="97" t="s">
        <v>78</v>
      </c>
      <c r="B24" s="99">
        <v>17</v>
      </c>
      <c r="C24" s="99">
        <v>0</v>
      </c>
    </row>
    <row r="25" spans="1:3" x14ac:dyDescent="0.25">
      <c r="A25" s="97" t="s">
        <v>96</v>
      </c>
      <c r="B25" s="99">
        <v>16</v>
      </c>
      <c r="C25" s="99">
        <v>4</v>
      </c>
    </row>
    <row r="26" spans="1:3" x14ac:dyDescent="0.25">
      <c r="A26" s="97" t="s">
        <v>90</v>
      </c>
      <c r="B26" s="99">
        <v>12</v>
      </c>
      <c r="C26" s="99">
        <v>2</v>
      </c>
    </row>
    <row r="27" spans="1:3" x14ac:dyDescent="0.25">
      <c r="A27" s="97" t="s">
        <v>91</v>
      </c>
      <c r="B27" s="99">
        <v>6</v>
      </c>
      <c r="C27" s="99">
        <v>2</v>
      </c>
    </row>
    <row r="28" spans="1:3" x14ac:dyDescent="0.25">
      <c r="A28" s="97" t="s">
        <v>66</v>
      </c>
      <c r="B28" s="99">
        <v>5</v>
      </c>
      <c r="C28" s="99">
        <v>0</v>
      </c>
    </row>
    <row r="29" spans="1:3" x14ac:dyDescent="0.25">
      <c r="A29" s="97" t="s">
        <v>71</v>
      </c>
      <c r="B29" s="99">
        <v>5</v>
      </c>
      <c r="C29" s="99">
        <v>0</v>
      </c>
    </row>
    <row r="30" spans="1:3" x14ac:dyDescent="0.25">
      <c r="A30" s="97" t="s">
        <v>68</v>
      </c>
      <c r="B30" s="99">
        <v>3</v>
      </c>
      <c r="C30" s="99">
        <v>0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70</v>
      </c>
      <c r="B32" s="99">
        <v>2</v>
      </c>
      <c r="C32" s="99">
        <v>0</v>
      </c>
    </row>
    <row r="33" spans="1:3" x14ac:dyDescent="0.25">
      <c r="A33" s="97" t="s">
        <v>73</v>
      </c>
      <c r="B33" s="99">
        <v>1</v>
      </c>
      <c r="C33" s="99">
        <v>0</v>
      </c>
    </row>
    <row r="34" spans="1:3" x14ac:dyDescent="0.25">
      <c r="A34"/>
      <c r="B34"/>
      <c r="C34"/>
    </row>
    <row r="70" spans="3:233" x14ac:dyDescent="0.25">
      <c r="C70" s="104">
        <v>94</v>
      </c>
      <c r="D70">
        <v>6</v>
      </c>
      <c r="E70">
        <v>0</v>
      </c>
      <c r="F70">
        <v>0</v>
      </c>
      <c r="G70">
        <v>0</v>
      </c>
      <c r="H70">
        <v>13</v>
      </c>
      <c r="I70">
        <v>0</v>
      </c>
      <c r="J70">
        <v>0</v>
      </c>
      <c r="K70">
        <v>4</v>
      </c>
      <c r="L70">
        <v>0</v>
      </c>
      <c r="M70">
        <v>3</v>
      </c>
      <c r="N70">
        <v>9</v>
      </c>
      <c r="O70">
        <v>13</v>
      </c>
      <c r="P70">
        <v>4</v>
      </c>
      <c r="Q70">
        <v>0</v>
      </c>
      <c r="R70">
        <v>0</v>
      </c>
      <c r="S70">
        <v>1</v>
      </c>
      <c r="T70">
        <v>11</v>
      </c>
      <c r="U70">
        <v>3</v>
      </c>
      <c r="V70">
        <v>1</v>
      </c>
      <c r="W70">
        <v>21</v>
      </c>
      <c r="X70">
        <v>0</v>
      </c>
      <c r="Y70">
        <v>2</v>
      </c>
      <c r="Z70">
        <v>1</v>
      </c>
      <c r="AA70">
        <v>15</v>
      </c>
      <c r="AB70">
        <v>7</v>
      </c>
      <c r="AC70">
        <v>0</v>
      </c>
      <c r="AD70">
        <v>4</v>
      </c>
      <c r="AE70">
        <v>0</v>
      </c>
      <c r="AF70">
        <v>0</v>
      </c>
      <c r="AG70">
        <v>0</v>
      </c>
      <c r="AH70">
        <v>108</v>
      </c>
      <c r="AI70">
        <v>320</v>
      </c>
      <c r="AJ70">
        <v>1724</v>
      </c>
      <c r="AK70">
        <v>44</v>
      </c>
      <c r="AL70">
        <v>5</v>
      </c>
      <c r="AM70">
        <v>37</v>
      </c>
      <c r="AN70">
        <v>3</v>
      </c>
      <c r="AO70">
        <v>630</v>
      </c>
      <c r="AP70">
        <v>2</v>
      </c>
      <c r="AQ70">
        <v>5</v>
      </c>
      <c r="AR70">
        <v>209</v>
      </c>
      <c r="AS70">
        <v>1</v>
      </c>
      <c r="AT70">
        <v>119</v>
      </c>
      <c r="AU70">
        <v>144</v>
      </c>
      <c r="AV70">
        <v>501</v>
      </c>
      <c r="AW70">
        <v>90</v>
      </c>
      <c r="AX70">
        <v>17</v>
      </c>
      <c r="AY70">
        <v>3</v>
      </c>
      <c r="AZ70">
        <v>50</v>
      </c>
      <c r="BA70">
        <v>224</v>
      </c>
      <c r="BB70">
        <v>158</v>
      </c>
      <c r="BC70">
        <v>24</v>
      </c>
      <c r="BD70">
        <v>206</v>
      </c>
      <c r="BE70">
        <v>66</v>
      </c>
      <c r="BF70">
        <v>64</v>
      </c>
      <c r="BG70">
        <v>167</v>
      </c>
      <c r="BH70">
        <v>831</v>
      </c>
      <c r="BI70">
        <v>32</v>
      </c>
      <c r="BJ70">
        <v>37</v>
      </c>
      <c r="BK70">
        <v>186</v>
      </c>
      <c r="BL70">
        <v>16</v>
      </c>
      <c r="BM70">
        <v>12</v>
      </c>
      <c r="BN70">
        <v>6</v>
      </c>
      <c r="BO70">
        <v>1359</v>
      </c>
      <c r="BP70">
        <v>6972</v>
      </c>
      <c r="BQ70">
        <v>165.26</v>
      </c>
      <c r="BR70">
        <v>19.8</v>
      </c>
      <c r="BS70">
        <v>4.95</v>
      </c>
      <c r="BT70">
        <v>19.559999999999999</v>
      </c>
      <c r="BU70">
        <v>4.51</v>
      </c>
      <c r="BV70">
        <v>210.76</v>
      </c>
      <c r="BW70">
        <v>3.15</v>
      </c>
      <c r="BX70">
        <v>5.35</v>
      </c>
      <c r="BY70">
        <v>87.14</v>
      </c>
      <c r="BZ70">
        <v>1.71</v>
      </c>
      <c r="CA70">
        <v>33.67</v>
      </c>
      <c r="CB70">
        <v>52.83</v>
      </c>
      <c r="CC70">
        <v>121.81</v>
      </c>
      <c r="CD70">
        <v>63.79</v>
      </c>
      <c r="CE70">
        <v>14.5</v>
      </c>
      <c r="CF70">
        <v>8.57</v>
      </c>
      <c r="CG70">
        <v>25.32</v>
      </c>
      <c r="CH70">
        <v>67.22</v>
      </c>
      <c r="CI70">
        <v>171.46</v>
      </c>
      <c r="CJ70">
        <v>21.4</v>
      </c>
      <c r="CK70">
        <v>32.32</v>
      </c>
      <c r="CL70">
        <v>29.77</v>
      </c>
      <c r="CM70">
        <v>20.99</v>
      </c>
      <c r="CN70">
        <v>109.88</v>
      </c>
      <c r="CO70">
        <v>79.510000000000005</v>
      </c>
      <c r="CP70">
        <v>55.88</v>
      </c>
      <c r="CQ70">
        <v>20.94</v>
      </c>
      <c r="CR70">
        <v>106.73</v>
      </c>
      <c r="CS70">
        <v>8.3800000000000008</v>
      </c>
      <c r="CT70">
        <v>13.99</v>
      </c>
      <c r="CU70">
        <v>11.03</v>
      </c>
      <c r="CV70">
        <v>46.77</v>
      </c>
      <c r="CW70">
        <v>66.73</v>
      </c>
      <c r="CX70" s="107" t="e">
        <v>#DIV/0!</v>
      </c>
      <c r="CY70" s="107" t="e">
        <v>#DIV/0!</v>
      </c>
      <c r="CZ70" s="107" t="e">
        <v>#DIV/0!</v>
      </c>
      <c r="DA70" s="107" t="e">
        <v>#DIV/0!</v>
      </c>
      <c r="DB70" s="107" t="e">
        <v>#DIV/0!</v>
      </c>
      <c r="DC70" s="107" t="e">
        <v>#DIV/0!</v>
      </c>
      <c r="DD70" s="107" t="e">
        <v>#DIV/0!</v>
      </c>
      <c r="DE70" s="107" t="e">
        <v>#DIV/0!</v>
      </c>
      <c r="DF70" s="107" t="e">
        <v>#DIV/0!</v>
      </c>
      <c r="DG70" s="107" t="e">
        <v>#DIV/0!</v>
      </c>
      <c r="DH70" s="107" t="e">
        <v>#DIV/0!</v>
      </c>
      <c r="DI70" s="107" t="e">
        <v>#DIV/0!</v>
      </c>
      <c r="DJ70" s="107" t="e">
        <v>#DIV/0!</v>
      </c>
      <c r="DK70" s="107" t="e">
        <v>#DIV/0!</v>
      </c>
      <c r="DL70" s="107" t="e">
        <v>#DIV/0!</v>
      </c>
      <c r="DM70" s="107" t="e">
        <v>#DIV/0!</v>
      </c>
      <c r="DN70" s="107" t="e">
        <v>#DIV/0!</v>
      </c>
      <c r="DO70" s="107" t="e">
        <v>#DIV/0!</v>
      </c>
      <c r="DP70" s="107" t="e">
        <v>#DIV/0!</v>
      </c>
      <c r="DQ70" s="107" t="e">
        <v>#DIV/0!</v>
      </c>
      <c r="DR70" s="107" t="e">
        <v>#DIV/0!</v>
      </c>
      <c r="DS70" s="107" t="e">
        <v>#DIV/0!</v>
      </c>
      <c r="DT70" s="107" t="e">
        <v>#DIV/0!</v>
      </c>
      <c r="DU70" s="107" t="e">
        <v>#DIV/0!</v>
      </c>
      <c r="DV70" s="107" t="e">
        <v>#DIV/0!</v>
      </c>
      <c r="DW70" s="107" t="e">
        <v>#DIV/0!</v>
      </c>
      <c r="DX70" s="107" t="e">
        <v>#DIV/0!</v>
      </c>
      <c r="DY70" s="107" t="e">
        <v>#DIV/0!</v>
      </c>
      <c r="DZ70" s="107" t="e">
        <v>#DIV/0!</v>
      </c>
      <c r="EA70" s="107" t="e">
        <v>#DIV/0!</v>
      </c>
      <c r="EB70" s="107" t="e">
        <v>#DIV/0!</v>
      </c>
      <c r="EC70" s="107" t="e">
        <v>#DIV/0!</v>
      </c>
      <c r="ED70" s="107" t="e">
        <v>#DIV/0!</v>
      </c>
      <c r="EE70">
        <v>494</v>
      </c>
      <c r="EF70">
        <v>5</v>
      </c>
      <c r="EG70">
        <v>1</v>
      </c>
      <c r="EH70">
        <v>7</v>
      </c>
      <c r="EI70">
        <v>1</v>
      </c>
      <c r="EJ70">
        <v>109</v>
      </c>
      <c r="EK70">
        <v>0</v>
      </c>
      <c r="EL70">
        <v>0</v>
      </c>
      <c r="EM70">
        <v>29</v>
      </c>
      <c r="EN70">
        <v>1</v>
      </c>
      <c r="EO70">
        <v>42</v>
      </c>
      <c r="EP70">
        <v>23</v>
      </c>
      <c r="EQ70">
        <v>72</v>
      </c>
      <c r="ER70">
        <v>8</v>
      </c>
      <c r="ES70">
        <v>2</v>
      </c>
      <c r="ET70">
        <v>0</v>
      </c>
      <c r="EU70">
        <v>9</v>
      </c>
      <c r="EV70">
        <v>19</v>
      </c>
      <c r="EW70">
        <v>21</v>
      </c>
      <c r="EX70">
        <v>11</v>
      </c>
      <c r="EY70">
        <v>17</v>
      </c>
      <c r="EZ70">
        <v>3</v>
      </c>
      <c r="FA70">
        <v>16</v>
      </c>
      <c r="FB70">
        <v>13</v>
      </c>
      <c r="FC70">
        <v>136</v>
      </c>
      <c r="FD70">
        <v>0</v>
      </c>
      <c r="FE70">
        <v>5</v>
      </c>
      <c r="FF70">
        <v>21</v>
      </c>
      <c r="FG70">
        <v>0</v>
      </c>
      <c r="FH70">
        <v>2</v>
      </c>
      <c r="FI70">
        <v>0</v>
      </c>
      <c r="FJ70">
        <v>234</v>
      </c>
      <c r="FK70">
        <v>1301</v>
      </c>
      <c r="FL70">
        <v>2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</v>
      </c>
      <c r="GE70">
        <v>0</v>
      </c>
      <c r="GF70">
        <v>0</v>
      </c>
      <c r="GG70">
        <v>0</v>
      </c>
      <c r="GH70">
        <v>1</v>
      </c>
      <c r="GI70">
        <v>0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2</v>
      </c>
      <c r="GR70">
        <v>8</v>
      </c>
      <c r="GS70">
        <v>40</v>
      </c>
      <c r="GT70">
        <v>2</v>
      </c>
      <c r="GU70">
        <v>0</v>
      </c>
      <c r="GV70">
        <v>1</v>
      </c>
      <c r="GW70">
        <v>0</v>
      </c>
      <c r="GX70">
        <v>76</v>
      </c>
      <c r="GY70">
        <v>0</v>
      </c>
      <c r="GZ70">
        <v>0</v>
      </c>
      <c r="HA70">
        <v>6</v>
      </c>
      <c r="HB70">
        <v>0</v>
      </c>
      <c r="HC70">
        <v>1</v>
      </c>
      <c r="HD70">
        <v>2</v>
      </c>
      <c r="HE70">
        <v>7</v>
      </c>
      <c r="HF70">
        <v>3</v>
      </c>
      <c r="HG70">
        <v>0</v>
      </c>
      <c r="HH70">
        <v>0</v>
      </c>
      <c r="HI70">
        <v>1</v>
      </c>
      <c r="HJ70">
        <v>13</v>
      </c>
      <c r="HK70">
        <v>13</v>
      </c>
      <c r="HL70">
        <v>1</v>
      </c>
      <c r="HM70">
        <v>8</v>
      </c>
      <c r="HN70">
        <v>3</v>
      </c>
      <c r="HO70">
        <v>9</v>
      </c>
      <c r="HP70">
        <v>6</v>
      </c>
      <c r="HQ70">
        <v>48</v>
      </c>
      <c r="HR70">
        <v>1</v>
      </c>
      <c r="HS70">
        <v>2</v>
      </c>
      <c r="HT70">
        <v>4</v>
      </c>
      <c r="HU70">
        <v>4</v>
      </c>
      <c r="HV70">
        <v>2</v>
      </c>
      <c r="HW70">
        <v>2</v>
      </c>
      <c r="HX70">
        <v>46</v>
      </c>
      <c r="HY70">
        <v>301</v>
      </c>
    </row>
  </sheetData>
  <autoFilter ref="A1:C34" xr:uid="{00000000-0009-0000-0000-000005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zoomScale="97" zoomScaleNormal="90" zoomScalePageLayoutView="90" workbookViewId="0">
      <selection activeCell="D11" sqref="D11"/>
    </sheetView>
  </sheetViews>
  <sheetFormatPr baseColWidth="10" defaultRowHeight="15" x14ac:dyDescent="0.25"/>
  <cols>
    <col min="1" max="1" width="21.42578125" style="97" bestFit="1" customWidth="1"/>
    <col min="2" max="3" width="10.85546875" style="104"/>
  </cols>
  <sheetData>
    <row r="1" spans="1:3" x14ac:dyDescent="0.25">
      <c r="A1" s="97" t="s">
        <v>142</v>
      </c>
      <c r="B1" s="103" t="s">
        <v>61</v>
      </c>
      <c r="C1" s="103" t="s">
        <v>139</v>
      </c>
    </row>
    <row r="2" spans="1:3" x14ac:dyDescent="0.25">
      <c r="A2" s="97" t="s">
        <v>64</v>
      </c>
      <c r="B2" s="99">
        <v>1605</v>
      </c>
      <c r="C2" s="99">
        <v>38</v>
      </c>
    </row>
    <row r="3" spans="1:3" x14ac:dyDescent="0.25">
      <c r="A3" s="97" t="s">
        <v>92</v>
      </c>
      <c r="B3" s="99">
        <v>1198</v>
      </c>
      <c r="C3" s="99">
        <v>41</v>
      </c>
    </row>
    <row r="4" spans="1:3" x14ac:dyDescent="0.25">
      <c r="A4" s="97" t="s">
        <v>94</v>
      </c>
      <c r="B4" s="99">
        <v>789</v>
      </c>
      <c r="C4" s="99">
        <v>47</v>
      </c>
    </row>
    <row r="5" spans="1:3" x14ac:dyDescent="0.25">
      <c r="A5" s="97" t="s">
        <v>69</v>
      </c>
      <c r="B5" s="99">
        <v>597</v>
      </c>
      <c r="C5" s="99">
        <v>76</v>
      </c>
    </row>
    <row r="6" spans="1:3" x14ac:dyDescent="0.25">
      <c r="A6" s="97" t="s">
        <v>76</v>
      </c>
      <c r="B6" s="99">
        <v>473</v>
      </c>
      <c r="C6" s="99">
        <v>7</v>
      </c>
    </row>
    <row r="7" spans="1:3" x14ac:dyDescent="0.25">
      <c r="A7" s="97" t="s">
        <v>81</v>
      </c>
      <c r="B7" s="99">
        <v>198</v>
      </c>
      <c r="C7" s="99">
        <v>13</v>
      </c>
    </row>
    <row r="8" spans="1:3" x14ac:dyDescent="0.25">
      <c r="A8" s="97" t="s">
        <v>72</v>
      </c>
      <c r="B8" s="99">
        <v>187</v>
      </c>
      <c r="C8" s="99">
        <v>5</v>
      </c>
    </row>
    <row r="9" spans="1:3" x14ac:dyDescent="0.25">
      <c r="A9" s="97" t="s">
        <v>89</v>
      </c>
      <c r="B9" s="99">
        <v>176</v>
      </c>
      <c r="C9" s="99">
        <v>4</v>
      </c>
    </row>
    <row r="10" spans="1:3" x14ac:dyDescent="0.25">
      <c r="A10" s="97" t="s">
        <v>100</v>
      </c>
      <c r="B10" s="99">
        <v>167</v>
      </c>
      <c r="C10" s="99">
        <v>7</v>
      </c>
    </row>
    <row r="11" spans="1:3" x14ac:dyDescent="0.25">
      <c r="A11" s="97" t="s">
        <v>87</v>
      </c>
      <c r="B11" s="99">
        <v>166</v>
      </c>
      <c r="C11" s="99">
        <v>6</v>
      </c>
    </row>
    <row r="12" spans="1:3" x14ac:dyDescent="0.25">
      <c r="A12" s="97" t="s">
        <v>82</v>
      </c>
      <c r="B12" s="99">
        <v>154</v>
      </c>
      <c r="C12" s="99">
        <v>11</v>
      </c>
    </row>
    <row r="13" spans="1:3" x14ac:dyDescent="0.25">
      <c r="A13" s="97" t="s">
        <v>75</v>
      </c>
      <c r="B13" s="99">
        <v>121</v>
      </c>
      <c r="C13" s="99">
        <v>2</v>
      </c>
    </row>
    <row r="14" spans="1:3" x14ac:dyDescent="0.25">
      <c r="A14" s="97" t="s">
        <v>74</v>
      </c>
      <c r="B14" s="99">
        <v>114</v>
      </c>
      <c r="C14" s="99">
        <v>1</v>
      </c>
    </row>
    <row r="15" spans="1:3" x14ac:dyDescent="0.25">
      <c r="A15" s="97" t="s">
        <v>77</v>
      </c>
      <c r="B15" s="99">
        <v>86</v>
      </c>
      <c r="C15" s="99">
        <v>3</v>
      </c>
    </row>
    <row r="16" spans="1:3" x14ac:dyDescent="0.25">
      <c r="A16" s="97" t="s">
        <v>86</v>
      </c>
      <c r="B16" s="99">
        <v>62</v>
      </c>
      <c r="C16" s="99">
        <v>8</v>
      </c>
    </row>
    <row r="17" spans="1:3" x14ac:dyDescent="0.25">
      <c r="A17" s="97" t="s">
        <v>85</v>
      </c>
      <c r="B17" s="99">
        <v>53</v>
      </c>
      <c r="C17" s="99">
        <v>3</v>
      </c>
    </row>
    <row r="18" spans="1:3" x14ac:dyDescent="0.25">
      <c r="A18" s="97" t="s">
        <v>80</v>
      </c>
      <c r="B18" s="99">
        <v>47</v>
      </c>
      <c r="C18" s="99">
        <v>1</v>
      </c>
    </row>
    <row r="19" spans="1:3" x14ac:dyDescent="0.25">
      <c r="A19" s="97" t="s">
        <v>88</v>
      </c>
      <c r="B19" s="99">
        <v>37</v>
      </c>
      <c r="C19" s="99">
        <v>2</v>
      </c>
    </row>
    <row r="20" spans="1:3" x14ac:dyDescent="0.25">
      <c r="A20" s="97" t="s">
        <v>67</v>
      </c>
      <c r="B20" s="99">
        <v>36</v>
      </c>
      <c r="C20" s="99">
        <v>1</v>
      </c>
    </row>
    <row r="21" spans="1:3" x14ac:dyDescent="0.25">
      <c r="A21" s="97" t="s">
        <v>65</v>
      </c>
      <c r="B21" s="99">
        <v>34</v>
      </c>
      <c r="C21" s="99">
        <v>1</v>
      </c>
    </row>
    <row r="22" spans="1:3" x14ac:dyDescent="0.25">
      <c r="A22" s="97" t="s">
        <v>95</v>
      </c>
      <c r="B22" s="99">
        <v>25</v>
      </c>
      <c r="C22" s="99">
        <v>1</v>
      </c>
    </row>
    <row r="23" spans="1:3" x14ac:dyDescent="0.25">
      <c r="A23" s="97" t="s">
        <v>83</v>
      </c>
      <c r="B23" s="99">
        <v>22</v>
      </c>
      <c r="C23" s="99">
        <v>1</v>
      </c>
    </row>
    <row r="24" spans="1:3" x14ac:dyDescent="0.25">
      <c r="A24" s="97" t="s">
        <v>78</v>
      </c>
      <c r="B24" s="99">
        <v>17</v>
      </c>
      <c r="C24" s="99">
        <v>0</v>
      </c>
    </row>
    <row r="25" spans="1:3" x14ac:dyDescent="0.25">
      <c r="A25" s="97" t="s">
        <v>96</v>
      </c>
      <c r="B25" s="99">
        <v>15</v>
      </c>
      <c r="C25" s="99">
        <v>3</v>
      </c>
    </row>
    <row r="26" spans="1:3" x14ac:dyDescent="0.25">
      <c r="A26" s="97" t="s">
        <v>90</v>
      </c>
      <c r="B26" s="99">
        <v>12</v>
      </c>
      <c r="C26" s="99">
        <v>2</v>
      </c>
    </row>
    <row r="27" spans="1:3" x14ac:dyDescent="0.25">
      <c r="A27" s="97" t="s">
        <v>91</v>
      </c>
      <c r="B27" s="99">
        <v>6</v>
      </c>
      <c r="C27" s="99">
        <v>2</v>
      </c>
    </row>
    <row r="28" spans="1:3" x14ac:dyDescent="0.25">
      <c r="A28" s="97" t="s">
        <v>66</v>
      </c>
      <c r="B28" s="99">
        <v>5</v>
      </c>
      <c r="C28" s="99">
        <v>0</v>
      </c>
    </row>
    <row r="29" spans="1:3" x14ac:dyDescent="0.25">
      <c r="A29" s="97" t="s">
        <v>71</v>
      </c>
      <c r="B29" s="99">
        <v>5</v>
      </c>
      <c r="C29" s="99">
        <v>0</v>
      </c>
    </row>
    <row r="30" spans="1:3" x14ac:dyDescent="0.25">
      <c r="A30" s="97" t="s">
        <v>68</v>
      </c>
      <c r="B30" s="99">
        <v>3</v>
      </c>
      <c r="C30" s="99">
        <v>0</v>
      </c>
    </row>
    <row r="31" spans="1:3" x14ac:dyDescent="0.25">
      <c r="A31" s="97" t="s">
        <v>79</v>
      </c>
      <c r="B31" s="99">
        <v>3</v>
      </c>
      <c r="C31" s="99">
        <v>0</v>
      </c>
    </row>
    <row r="32" spans="1:3" x14ac:dyDescent="0.25">
      <c r="A32" s="97" t="s">
        <v>70</v>
      </c>
      <c r="B32" s="99">
        <v>2</v>
      </c>
      <c r="C32" s="99">
        <v>0</v>
      </c>
    </row>
    <row r="33" spans="1:3" x14ac:dyDescent="0.25">
      <c r="A33" s="97" t="s">
        <v>73</v>
      </c>
      <c r="B33" s="99">
        <v>1</v>
      </c>
      <c r="C33" s="99">
        <v>0</v>
      </c>
    </row>
    <row r="34" spans="1:3" x14ac:dyDescent="0.25">
      <c r="A34"/>
      <c r="B34"/>
      <c r="C34"/>
    </row>
  </sheetData>
  <autoFilter ref="A1:C34" xr:uid="{00000000-0009-0000-0000-000006000000}">
    <sortState xmlns:xlrd2="http://schemas.microsoft.com/office/spreadsheetml/2017/richdata2" ref="A2:C34">
      <sortCondition descending="1" ref="B1:B34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1"/>
  <sheetViews>
    <sheetView topLeftCell="Z28" zoomScale="70" zoomScaleNormal="70" zoomScalePageLayoutView="70" workbookViewId="0">
      <selection activeCell="AU17" sqref="AU17"/>
    </sheetView>
  </sheetViews>
  <sheetFormatPr baseColWidth="10" defaultRowHeight="15" x14ac:dyDescent="0.25"/>
  <cols>
    <col min="1" max="1" width="4.7109375" style="20" bestFit="1" customWidth="1"/>
    <col min="2" max="2" width="15.7109375" style="20" bestFit="1" customWidth="1"/>
    <col min="3" max="3" width="5.28515625" style="20" bestFit="1" customWidth="1"/>
    <col min="4" max="4" width="8.140625" style="20" bestFit="1" customWidth="1"/>
    <col min="5" max="5" width="9.28515625" style="20" bestFit="1" customWidth="1"/>
    <col min="6" max="6" width="8.28515625" style="20" bestFit="1" customWidth="1"/>
    <col min="7" max="7" width="7" style="20" bestFit="1" customWidth="1"/>
    <col min="8" max="8" width="9.28515625" style="20" bestFit="1" customWidth="1"/>
    <col min="9" max="9" width="8" style="20" bestFit="1" customWidth="1"/>
    <col min="10" max="10" width="8.42578125" style="20" bestFit="1" customWidth="1"/>
    <col min="11" max="11" width="14.28515625" style="20" bestFit="1" customWidth="1"/>
    <col min="12" max="12" width="12" style="20" bestFit="1" customWidth="1"/>
    <col min="13" max="13" width="10.42578125" style="20" bestFit="1" customWidth="1"/>
    <col min="14" max="14" width="7.7109375" style="20" bestFit="1" customWidth="1"/>
    <col min="15" max="15" width="21.7109375" style="20" bestFit="1" customWidth="1"/>
    <col min="16" max="16" width="12" style="20" bestFit="1" customWidth="1"/>
    <col min="17" max="17" width="11" style="20" bestFit="1" customWidth="1"/>
    <col min="18" max="18" width="7.42578125" style="20" bestFit="1" customWidth="1"/>
    <col min="19" max="19" width="11.85546875" style="20" bestFit="1" customWidth="1"/>
    <col min="20" max="20" width="17.28515625" style="20" bestFit="1" customWidth="1"/>
    <col min="21" max="21" width="7.85546875" style="20" bestFit="1" customWidth="1"/>
    <col min="22" max="22" width="12.42578125" style="20" bestFit="1" customWidth="1"/>
    <col min="23" max="23" width="8.42578125" style="20" bestFit="1" customWidth="1"/>
    <col min="24" max="24" width="20.140625" style="20" bestFit="1" customWidth="1"/>
    <col min="25" max="25" width="15.7109375" style="20" bestFit="1" customWidth="1"/>
    <col min="26" max="26" width="8.42578125" style="20" bestFit="1" customWidth="1"/>
    <col min="27" max="27" width="18" style="20" bestFit="1" customWidth="1"/>
    <col min="28" max="28" width="9" style="20" bestFit="1" customWidth="1"/>
    <col min="29" max="29" width="16.140625" style="20" bestFit="1" customWidth="1"/>
    <col min="30" max="30" width="11.85546875" style="20" bestFit="1" customWidth="1"/>
    <col min="31" max="31" width="11.28515625" style="20" bestFit="1" customWidth="1"/>
    <col min="32" max="32" width="16.140625" style="20" bestFit="1" customWidth="1"/>
    <col min="33" max="33" width="14.42578125" style="20" bestFit="1" customWidth="1"/>
    <col min="34" max="34" width="11.42578125" style="20" customWidth="1"/>
  </cols>
  <sheetData>
    <row r="1" spans="1:34" x14ac:dyDescent="0.25">
      <c r="A1" s="97" t="s">
        <v>141</v>
      </c>
      <c r="B1" s="97" t="s">
        <v>64</v>
      </c>
      <c r="C1" s="97" t="s">
        <v>65</v>
      </c>
      <c r="D1" s="97" t="s">
        <v>66</v>
      </c>
      <c r="E1" s="97" t="s">
        <v>67</v>
      </c>
      <c r="F1" s="97" t="s">
        <v>68</v>
      </c>
      <c r="G1" s="97" t="s">
        <v>69</v>
      </c>
      <c r="H1" s="97" t="s">
        <v>70</v>
      </c>
      <c r="I1" s="97" t="s">
        <v>71</v>
      </c>
      <c r="J1" s="97" t="s">
        <v>72</v>
      </c>
      <c r="K1" s="97" t="s">
        <v>73</v>
      </c>
      <c r="L1" s="97" t="s">
        <v>74</v>
      </c>
      <c r="M1" s="97" t="s">
        <v>75</v>
      </c>
      <c r="N1" s="97" t="s">
        <v>76</v>
      </c>
      <c r="O1" s="97" t="s">
        <v>77</v>
      </c>
      <c r="P1" s="97" t="s">
        <v>78</v>
      </c>
      <c r="Q1" s="97" t="s">
        <v>79</v>
      </c>
      <c r="R1" s="97" t="s">
        <v>80</v>
      </c>
      <c r="S1" s="97" t="s">
        <v>81</v>
      </c>
      <c r="T1" s="97" t="s">
        <v>82</v>
      </c>
      <c r="U1" s="97" t="s">
        <v>83</v>
      </c>
      <c r="V1" s="97" t="s">
        <v>100</v>
      </c>
      <c r="W1" s="97" t="s">
        <v>85</v>
      </c>
      <c r="X1" s="97" t="s">
        <v>86</v>
      </c>
      <c r="Y1" s="97" t="s">
        <v>87</v>
      </c>
      <c r="Z1" s="97" t="s">
        <v>94</v>
      </c>
      <c r="AA1" s="97" t="s">
        <v>95</v>
      </c>
      <c r="AB1" s="97" t="s">
        <v>88</v>
      </c>
      <c r="AC1" s="97" t="s">
        <v>89</v>
      </c>
      <c r="AD1" s="97" t="s">
        <v>96</v>
      </c>
      <c r="AE1" s="97" t="s">
        <v>90</v>
      </c>
      <c r="AF1" s="97" t="s">
        <v>91</v>
      </c>
      <c r="AG1" s="97" t="s">
        <v>92</v>
      </c>
      <c r="AH1" s="97" t="s">
        <v>93</v>
      </c>
    </row>
    <row r="2" spans="1:34" x14ac:dyDescent="0.25">
      <c r="A2" s="20">
        <v>1</v>
      </c>
      <c r="B2" s="20">
        <f>Data_Provincias!AJ31</f>
        <v>51</v>
      </c>
      <c r="C2" s="20">
        <f>Data_Provincias!AK31</f>
        <v>2</v>
      </c>
      <c r="D2" s="20">
        <f>Data_Provincias!AL44</f>
        <v>1</v>
      </c>
      <c r="E2" s="20">
        <f>Data_Provincias!AM31</f>
        <v>1</v>
      </c>
      <c r="F2" s="20">
        <f>Data_Provincias!AN42</f>
        <v>1</v>
      </c>
      <c r="G2" s="20">
        <f>Data_Provincias!AO31</f>
        <v>4</v>
      </c>
      <c r="H2" s="20">
        <f>Data_Provincias!AP65</f>
        <v>1</v>
      </c>
      <c r="I2" s="20">
        <f>Data_Provincias!AQ42</f>
        <v>1</v>
      </c>
      <c r="J2" s="20">
        <f>Data_Provincias!AR31</f>
        <v>1</v>
      </c>
      <c r="K2" s="20">
        <f>Data_Provincias!AS35</f>
        <v>1</v>
      </c>
      <c r="L2" s="20">
        <f>Data_Provincias!AT31</f>
        <v>7</v>
      </c>
      <c r="M2" s="20">
        <f>Data_Provincias!AU32</f>
        <v>3</v>
      </c>
      <c r="N2" s="20">
        <f>Data_Provincias!AV31</f>
        <v>4</v>
      </c>
      <c r="O2" s="20">
        <f>Data_Provincias!AW31</f>
        <v>2</v>
      </c>
      <c r="P2" s="20">
        <f>Data_Provincias!AX39</f>
        <v>1</v>
      </c>
      <c r="Q2" s="20">
        <f>Data_Provincias!AY40</f>
        <v>1</v>
      </c>
      <c r="R2" s="20">
        <f>Data_Provincias!AZ37</f>
        <v>1</v>
      </c>
      <c r="S2" s="20">
        <f>Data_Provincias!BA31</f>
        <v>3</v>
      </c>
      <c r="T2" s="20">
        <f>Data_Provincias!BB31</f>
        <v>2</v>
      </c>
      <c r="U2" s="20">
        <f>Data_Provincias!BC31</f>
        <v>4</v>
      </c>
      <c r="V2" s="20">
        <f>Data_Provincias!BD31</f>
        <v>1</v>
      </c>
      <c r="W2" s="20">
        <f>Data_Provincias!BE31</f>
        <v>1</v>
      </c>
      <c r="X2" s="20">
        <f>Data_Provincias!BF31</f>
        <v>4</v>
      </c>
      <c r="Y2" s="20">
        <f>Data_Provincias!BG32</f>
        <v>1</v>
      </c>
      <c r="Z2" s="20">
        <f>Data_Provincias!BH31</f>
        <v>12</v>
      </c>
      <c r="AA2" s="20">
        <f>Data_Provincias!BG32</f>
        <v>1</v>
      </c>
      <c r="AB2" s="20">
        <f>Data_Provincias!BJ31</f>
        <v>1</v>
      </c>
      <c r="AC2" s="20">
        <f>Data_Provincias!BK31</f>
        <v>1</v>
      </c>
      <c r="AD2" s="20">
        <f>Data_Provincias!BL31</f>
        <v>1</v>
      </c>
      <c r="AE2" s="20">
        <f>Data_Provincias!BM35</f>
        <v>2</v>
      </c>
      <c r="AF2" s="20">
        <f>Data_Provincias!BN53</f>
        <v>1</v>
      </c>
      <c r="AG2" s="20">
        <f>Data_Provincias!BO31</f>
        <v>10</v>
      </c>
      <c r="AH2" s="20">
        <f>Data_Provincias!BP12</f>
        <v>1</v>
      </c>
    </row>
    <row r="3" spans="1:34" x14ac:dyDescent="0.25">
      <c r="A3" s="20">
        <v>2</v>
      </c>
      <c r="B3" s="20">
        <f>Data_Provincias!AJ32</f>
        <v>88</v>
      </c>
      <c r="C3" s="20">
        <f>Data_Provincias!AK32</f>
        <v>2</v>
      </c>
      <c r="D3" s="20">
        <f>Data_Provincias!AL45</f>
        <v>1</v>
      </c>
      <c r="E3" s="20">
        <f>Data_Provincias!AM32</f>
        <v>1</v>
      </c>
      <c r="F3" s="20">
        <f>Data_Provincias!AN43</f>
        <v>1</v>
      </c>
      <c r="G3" s="20">
        <f>Data_Provincias!AO32</f>
        <v>8</v>
      </c>
      <c r="H3" s="20">
        <f>Data_Provincias!AP66</f>
        <v>2</v>
      </c>
      <c r="I3" s="20">
        <f>Data_Provincias!AQ43</f>
        <v>1</v>
      </c>
      <c r="J3" s="20">
        <f>Data_Provincias!AR32</f>
        <v>1</v>
      </c>
      <c r="K3" s="20">
        <f>Data_Provincias!AS36</f>
        <v>1</v>
      </c>
      <c r="L3" s="20">
        <f>Data_Provincias!AT32</f>
        <v>7</v>
      </c>
      <c r="M3" s="20">
        <f>Data_Provincias!AU33</f>
        <v>6</v>
      </c>
      <c r="N3" s="20">
        <f>Data_Provincias!AV32</f>
        <v>7</v>
      </c>
      <c r="O3" s="20">
        <f>Data_Provincias!AW32</f>
        <v>2</v>
      </c>
      <c r="P3" s="20">
        <f>Data_Provincias!AX40</f>
        <v>1</v>
      </c>
      <c r="Q3" s="20">
        <f>Data_Provincias!AY41</f>
        <v>1</v>
      </c>
      <c r="R3" s="20">
        <f>Data_Provincias!AZ38</f>
        <v>1</v>
      </c>
      <c r="S3" s="20">
        <f>Data_Provincias!BA32</f>
        <v>3</v>
      </c>
      <c r="T3" s="20">
        <f>Data_Provincias!BB32</f>
        <v>2</v>
      </c>
      <c r="U3" s="20">
        <f>Data_Provincias!BC32</f>
        <v>4</v>
      </c>
      <c r="V3" s="20">
        <f>Data_Provincias!BD32</f>
        <v>1</v>
      </c>
      <c r="W3" s="20">
        <f>Data_Provincias!BE32</f>
        <v>2</v>
      </c>
      <c r="X3" s="20">
        <f>Data_Provincias!BF32</f>
        <v>6</v>
      </c>
      <c r="Y3" s="20">
        <f>Data_Provincias!BG33</f>
        <v>1</v>
      </c>
      <c r="Z3" s="20">
        <f>Data_Provincias!BH32</f>
        <v>29</v>
      </c>
      <c r="AA3" s="20">
        <f>Data_Provincias!BG33</f>
        <v>1</v>
      </c>
      <c r="AB3" s="20">
        <f>Data_Provincias!BJ32</f>
        <v>1</v>
      </c>
      <c r="AC3" s="20">
        <f>Data_Provincias!BK32</f>
        <v>2</v>
      </c>
      <c r="AD3" s="20">
        <f>Data_Provincias!BL32</f>
        <v>1</v>
      </c>
      <c r="AE3" s="20">
        <f>Data_Provincias!BM36</f>
        <v>2</v>
      </c>
      <c r="AF3" s="20">
        <f>Data_Provincias!BN54</f>
        <v>1</v>
      </c>
      <c r="AG3" s="20">
        <f>Data_Provincias!BO32</f>
        <v>31</v>
      </c>
      <c r="AH3" s="20">
        <f>Data_Provincias!BP13</f>
        <v>1</v>
      </c>
    </row>
    <row r="4" spans="1:34" x14ac:dyDescent="0.25">
      <c r="A4" s="20">
        <v>3</v>
      </c>
      <c r="B4" s="20">
        <f>Data_Provincias!AJ33</f>
        <v>108</v>
      </c>
      <c r="C4" s="20">
        <f>Data_Provincias!AK33</f>
        <v>2</v>
      </c>
      <c r="D4" s="20">
        <f>Data_Provincias!AL46</f>
        <v>1</v>
      </c>
      <c r="E4" s="20">
        <f>Data_Provincias!AM33</f>
        <v>1</v>
      </c>
      <c r="F4" s="20">
        <f>Data_Provincias!AN44</f>
        <v>1</v>
      </c>
      <c r="G4" s="20">
        <f>Data_Provincias!AO33</f>
        <v>17</v>
      </c>
      <c r="H4" s="20">
        <f>Data_Provincias!AP67</f>
        <v>1</v>
      </c>
      <c r="I4" s="20">
        <f>Data_Provincias!AQ44</f>
        <v>1</v>
      </c>
      <c r="J4" s="20">
        <f>Data_Provincias!AR33</f>
        <v>1</v>
      </c>
      <c r="K4" s="20">
        <f>Data_Provincias!AS37</f>
        <v>1</v>
      </c>
      <c r="L4" s="20">
        <f>Data_Provincias!AT33</f>
        <v>7</v>
      </c>
      <c r="M4" s="20">
        <f>Data_Provincias!AU34</f>
        <v>5</v>
      </c>
      <c r="N4" s="20">
        <f>Data_Provincias!AV33</f>
        <v>7</v>
      </c>
      <c r="O4" s="20">
        <f>Data_Provincias!AW33</f>
        <v>2</v>
      </c>
      <c r="P4" s="20">
        <f>Data_Provincias!AX41</f>
        <v>1</v>
      </c>
      <c r="Q4" s="20">
        <f>Data_Provincias!AY42</f>
        <v>1</v>
      </c>
      <c r="R4" s="20">
        <f>Data_Provincias!AZ39</f>
        <v>1</v>
      </c>
      <c r="S4" s="20">
        <f>Data_Provincias!BA33</f>
        <v>3</v>
      </c>
      <c r="T4" s="20">
        <f>Data_Provincias!BB33</f>
        <v>3</v>
      </c>
      <c r="U4" s="20">
        <f>Data_Provincias!BC33</f>
        <v>4</v>
      </c>
      <c r="V4" s="20">
        <f>Data_Provincias!BD33</f>
        <v>1</v>
      </c>
      <c r="W4" s="20">
        <f>Data_Provincias!BE33</f>
        <v>2</v>
      </c>
      <c r="X4" s="20">
        <f>Data_Provincias!BF33</f>
        <v>7</v>
      </c>
      <c r="Y4" s="20">
        <f>Data_Provincias!BG34</f>
        <v>1</v>
      </c>
      <c r="Z4" s="20">
        <f>Data_Provincias!BH33</f>
        <v>30</v>
      </c>
      <c r="AA4" s="20">
        <f>Data_Provincias!BG34</f>
        <v>1</v>
      </c>
      <c r="AB4" s="20">
        <f>Data_Provincias!BJ33</f>
        <v>1</v>
      </c>
      <c r="AC4" s="20">
        <f>Data_Provincias!BK33</f>
        <v>3</v>
      </c>
      <c r="AD4" s="20">
        <f>Data_Provincias!BL33</f>
        <v>0</v>
      </c>
      <c r="AE4" s="20">
        <f>Data_Provincias!BM37</f>
        <v>2</v>
      </c>
      <c r="AF4" s="20">
        <f>Data_Provincias!BN55</f>
        <v>1</v>
      </c>
      <c r="AG4" s="20">
        <f>Data_Provincias!BO33</f>
        <v>39</v>
      </c>
      <c r="AH4" s="20">
        <f>Data_Provincias!BP14</f>
        <v>1</v>
      </c>
    </row>
    <row r="5" spans="1:34" x14ac:dyDescent="0.25">
      <c r="A5" s="20">
        <v>4</v>
      </c>
      <c r="B5" s="20">
        <f>Data_Provincias!AJ34</f>
        <v>137</v>
      </c>
      <c r="C5" s="20">
        <f>Data_Provincias!AK34</f>
        <v>1</v>
      </c>
      <c r="D5" s="20">
        <f>Data_Provincias!AL47</f>
        <v>1</v>
      </c>
      <c r="E5" s="20">
        <f>Data_Provincias!AM34</f>
        <v>1</v>
      </c>
      <c r="F5" s="20">
        <f>Data_Provincias!AN45</f>
        <v>1</v>
      </c>
      <c r="G5" s="20">
        <f>Data_Provincias!AO34</f>
        <v>29</v>
      </c>
      <c r="H5" s="20">
        <f>Data_Provincias!AP68</f>
        <v>2</v>
      </c>
      <c r="I5" s="20">
        <f>Data_Provincias!AQ45</f>
        <v>1</v>
      </c>
      <c r="J5" s="20">
        <f>Data_Provincias!AR34</f>
        <v>2</v>
      </c>
      <c r="K5" s="20">
        <f>Data_Provincias!AS38</f>
        <v>1</v>
      </c>
      <c r="L5" s="20">
        <f>Data_Provincias!AT34</f>
        <v>11</v>
      </c>
      <c r="M5" s="20">
        <f>Data_Provincias!AU35</f>
        <v>5</v>
      </c>
      <c r="N5" s="20">
        <f>Data_Provincias!AV34</f>
        <v>8</v>
      </c>
      <c r="O5" s="20">
        <f>Data_Provincias!AW34</f>
        <v>3</v>
      </c>
      <c r="P5" s="20">
        <f>Data_Provincias!AX42</f>
        <v>2</v>
      </c>
      <c r="Q5" s="20">
        <f>Data_Provincias!AY43</f>
        <v>1</v>
      </c>
      <c r="R5" s="20">
        <f>Data_Provincias!AZ40</f>
        <v>4</v>
      </c>
      <c r="S5" s="20">
        <f>Data_Provincias!BA34</f>
        <v>5</v>
      </c>
      <c r="T5" s="20">
        <f>Data_Provincias!BB34</f>
        <v>3</v>
      </c>
      <c r="U5" s="20">
        <f>Data_Provincias!BC34</f>
        <v>5</v>
      </c>
      <c r="V5" s="20">
        <f>Data_Provincias!BD34</f>
        <v>1</v>
      </c>
      <c r="W5" s="20">
        <f>Data_Provincias!BE34</f>
        <v>2</v>
      </c>
      <c r="X5" s="20">
        <f>Data_Provincias!BF34</f>
        <v>10</v>
      </c>
      <c r="Y5" s="20">
        <f>Data_Provincias!BG35</f>
        <v>6</v>
      </c>
      <c r="Z5" s="20">
        <f>Data_Provincias!BH34</f>
        <v>44</v>
      </c>
      <c r="AA5" s="20">
        <f>Data_Provincias!BG35</f>
        <v>6</v>
      </c>
      <c r="AB5" s="20">
        <f>Data_Provincias!BJ34</f>
        <v>1</v>
      </c>
      <c r="AC5" s="20">
        <f>Data_Provincias!BK34</f>
        <v>3</v>
      </c>
      <c r="AD5" s="20">
        <f>Data_Provincias!BL34</f>
        <v>0</v>
      </c>
      <c r="AE5" s="20">
        <f>Data_Provincias!BM38</f>
        <v>2</v>
      </c>
      <c r="AF5" s="20">
        <f>Data_Provincias!BN56</f>
        <v>2</v>
      </c>
      <c r="AG5" s="20">
        <f>Data_Provincias!BO34</f>
        <v>40</v>
      </c>
      <c r="AH5" s="20">
        <f>Data_Provincias!BP15</f>
        <v>1</v>
      </c>
    </row>
    <row r="6" spans="1:34" x14ac:dyDescent="0.25">
      <c r="A6" s="20">
        <v>5</v>
      </c>
      <c r="B6" s="20">
        <f>Data_Provincias!AJ35</f>
        <v>178</v>
      </c>
      <c r="C6" s="20">
        <f>Data_Provincias!AK35</f>
        <v>1</v>
      </c>
      <c r="D6" s="20">
        <f>Data_Provincias!AL48</f>
        <v>1</v>
      </c>
      <c r="E6" s="20">
        <f>Data_Provincias!AM35</f>
        <v>2</v>
      </c>
      <c r="F6" s="20">
        <f>Data_Provincias!AN46</f>
        <v>1</v>
      </c>
      <c r="G6" s="20">
        <f>Data_Provincias!AO35</f>
        <v>29</v>
      </c>
      <c r="H6" s="20">
        <f>Data_Provincias!AP69</f>
        <v>2</v>
      </c>
      <c r="I6" s="20">
        <f>Data_Provincias!AQ46</f>
        <v>1</v>
      </c>
      <c r="J6" s="20">
        <f>Data_Provincias!AR35</f>
        <v>5</v>
      </c>
      <c r="K6" s="20">
        <f>Data_Provincias!AS39</f>
        <v>1</v>
      </c>
      <c r="L6" s="20">
        <f>Data_Provincias!AT35</f>
        <v>12</v>
      </c>
      <c r="M6" s="20">
        <f>Data_Provincias!AU36</f>
        <v>6</v>
      </c>
      <c r="N6" s="20">
        <f>Data_Provincias!AV35</f>
        <v>8</v>
      </c>
      <c r="O6" s="20">
        <f>Data_Provincias!AW35</f>
        <v>3</v>
      </c>
      <c r="P6" s="20">
        <f>Data_Provincias!AX43</f>
        <v>2</v>
      </c>
      <c r="Q6" s="20">
        <f>Data_Provincias!AY44</f>
        <v>1</v>
      </c>
      <c r="R6" s="20">
        <f>Data_Provincias!AZ41</f>
        <v>4</v>
      </c>
      <c r="S6" s="20">
        <f>Data_Provincias!BA35</f>
        <v>5</v>
      </c>
      <c r="T6" s="20">
        <f>Data_Provincias!BB35</f>
        <v>3</v>
      </c>
      <c r="U6" s="20">
        <f>Data_Provincias!BC35</f>
        <v>7</v>
      </c>
      <c r="V6" s="20">
        <f>Data_Provincias!BD35</f>
        <v>4</v>
      </c>
      <c r="W6" s="20">
        <f>Data_Provincias!BE35</f>
        <v>2</v>
      </c>
      <c r="X6" s="20">
        <f>Data_Provincias!BF35</f>
        <v>10</v>
      </c>
      <c r="Y6" s="20">
        <f>Data_Provincias!BG36</f>
        <v>6</v>
      </c>
      <c r="Z6" s="20">
        <f>Data_Provincias!BH35</f>
        <v>53</v>
      </c>
      <c r="AA6" s="20">
        <f>Data_Provincias!BG36</f>
        <v>6</v>
      </c>
      <c r="AB6" s="20">
        <f>Data_Provincias!BJ35</f>
        <v>1</v>
      </c>
      <c r="AC6" s="20">
        <f>Data_Provincias!BK35</f>
        <v>3</v>
      </c>
      <c r="AD6" s="20">
        <f>Data_Provincias!BL35</f>
        <v>0</v>
      </c>
      <c r="AE6" s="20">
        <f>Data_Provincias!BM39</f>
        <v>2</v>
      </c>
      <c r="AF6" s="20">
        <f>Data_Provincias!BN57</f>
        <v>2</v>
      </c>
      <c r="AG6" s="20">
        <f>Data_Provincias!BO35</f>
        <v>52</v>
      </c>
      <c r="AH6" s="20">
        <f>Data_Provincias!BP16</f>
        <v>1</v>
      </c>
    </row>
    <row r="7" spans="1:34" x14ac:dyDescent="0.25">
      <c r="A7" s="20">
        <v>6</v>
      </c>
      <c r="B7" s="20">
        <f>Data_Provincias!AJ36</f>
        <v>235</v>
      </c>
      <c r="C7" s="20">
        <f>Data_Provincias!AK36</f>
        <v>4</v>
      </c>
      <c r="D7" s="20">
        <f>Data_Provincias!AL49</f>
        <v>1</v>
      </c>
      <c r="E7" s="20">
        <f>Data_Provincias!AM36</f>
        <v>2</v>
      </c>
      <c r="F7" s="20">
        <f>Data_Provincias!AN47</f>
        <v>1</v>
      </c>
      <c r="G7" s="20">
        <f>Data_Provincias!AO36</f>
        <v>43</v>
      </c>
      <c r="H7" s="20">
        <f>Data_Provincias!AP70</f>
        <v>2</v>
      </c>
      <c r="I7" s="20">
        <f>Data_Provincias!AQ47</f>
        <v>1</v>
      </c>
      <c r="J7" s="20">
        <f>Data_Provincias!AR36</f>
        <v>10</v>
      </c>
      <c r="K7" s="20">
        <f>Data_Provincias!AS40</f>
        <v>1</v>
      </c>
      <c r="L7" s="20">
        <f>Data_Provincias!AT36</f>
        <v>11</v>
      </c>
      <c r="M7" s="20">
        <f>Data_Provincias!AU37</f>
        <v>8</v>
      </c>
      <c r="N7" s="20">
        <f>Data_Provincias!AV36</f>
        <v>11</v>
      </c>
      <c r="O7" s="20">
        <f>Data_Provincias!AW36</f>
        <v>4</v>
      </c>
      <c r="P7" s="20">
        <f>Data_Provincias!AX44</f>
        <v>2</v>
      </c>
      <c r="Q7" s="20">
        <f>Data_Provincias!AY45</f>
        <v>1</v>
      </c>
      <c r="R7" s="20">
        <f>Data_Provincias!AZ42</f>
        <v>4</v>
      </c>
      <c r="S7" s="20">
        <f>Data_Provincias!BA36</f>
        <v>7</v>
      </c>
      <c r="T7" s="20">
        <f>Data_Provincias!BB36</f>
        <v>3</v>
      </c>
      <c r="U7" s="20">
        <f>Data_Provincias!BC36</f>
        <v>7</v>
      </c>
      <c r="V7" s="20">
        <f>Data_Provincias!BD36</f>
        <v>5</v>
      </c>
      <c r="W7" s="20">
        <f>Data_Provincias!BE36</f>
        <v>2</v>
      </c>
      <c r="X7" s="20">
        <f>Data_Provincias!BF36</f>
        <v>12</v>
      </c>
      <c r="Y7" s="20">
        <f>Data_Provincias!BG37</f>
        <v>6</v>
      </c>
      <c r="Z7" s="20">
        <f>Data_Provincias!BH36</f>
        <v>57</v>
      </c>
      <c r="AA7" s="20">
        <f>Data_Provincias!BG37</f>
        <v>6</v>
      </c>
      <c r="AB7" s="20">
        <f>Data_Provincias!BJ36</f>
        <v>2</v>
      </c>
      <c r="AC7" s="20">
        <f>Data_Provincias!BK36</f>
        <v>3</v>
      </c>
      <c r="AD7" s="20">
        <f>Data_Provincias!BL36</f>
        <v>0</v>
      </c>
      <c r="AE7" s="20">
        <f>Data_Provincias!BM40</f>
        <v>2</v>
      </c>
      <c r="AF7" s="20">
        <f>Data_Provincias!BN58</f>
        <v>3</v>
      </c>
      <c r="AG7" s="20">
        <f>Data_Provincias!BO36</f>
        <v>55</v>
      </c>
      <c r="AH7" s="20">
        <f>Data_Provincias!BP17</f>
        <v>2</v>
      </c>
    </row>
    <row r="8" spans="1:34" x14ac:dyDescent="0.25">
      <c r="A8" s="20">
        <v>7</v>
      </c>
      <c r="B8" s="20">
        <f>Data_Provincias!AJ37</f>
        <v>273</v>
      </c>
      <c r="C8" s="20">
        <f>Data_Provincias!AK37</f>
        <v>4</v>
      </c>
      <c r="D8" s="20">
        <f>Data_Provincias!AL50</f>
        <v>1</v>
      </c>
      <c r="E8" s="20">
        <f>Data_Provincias!AM37</f>
        <v>4</v>
      </c>
      <c r="F8" s="20">
        <f>Data_Provincias!AN48</f>
        <v>1</v>
      </c>
      <c r="G8" s="20">
        <f>Data_Provincias!AO37</f>
        <v>59</v>
      </c>
      <c r="H8" s="20">
        <f>Data_Provincias!AP71</f>
        <v>2</v>
      </c>
      <c r="I8" s="20">
        <f>Data_Provincias!AQ48</f>
        <v>2</v>
      </c>
      <c r="J8" s="20">
        <f>Data_Provincias!AR37</f>
        <v>10</v>
      </c>
      <c r="K8" s="20">
        <f>Data_Provincias!AS41</f>
        <v>1</v>
      </c>
      <c r="L8" s="20">
        <f>Data_Provincias!AT37</f>
        <v>11</v>
      </c>
      <c r="M8" s="20">
        <f>Data_Provincias!AU38</f>
        <v>13</v>
      </c>
      <c r="N8" s="20">
        <f>Data_Provincias!AV37</f>
        <v>16</v>
      </c>
      <c r="O8" s="20">
        <f>Data_Provincias!AW37</f>
        <v>4</v>
      </c>
      <c r="P8" s="20">
        <f>Data_Provincias!AX45</f>
        <v>2</v>
      </c>
      <c r="Q8" s="20">
        <f>Data_Provincias!AY46</f>
        <v>1</v>
      </c>
      <c r="R8" s="20">
        <f>Data_Provincias!AZ43</f>
        <v>4</v>
      </c>
      <c r="S8" s="20">
        <f>Data_Provincias!BA37</f>
        <v>11</v>
      </c>
      <c r="T8" s="20">
        <f>Data_Provincias!BB37</f>
        <v>4</v>
      </c>
      <c r="U8" s="20">
        <f>Data_Provincias!BC37</f>
        <v>8</v>
      </c>
      <c r="V8" s="20">
        <f>Data_Provincias!BD37</f>
        <v>6</v>
      </c>
      <c r="W8" s="20">
        <f>Data_Provincias!BE37</f>
        <v>2</v>
      </c>
      <c r="X8" s="20">
        <f>Data_Provincias!BF37</f>
        <v>13</v>
      </c>
      <c r="Y8" s="20">
        <f>Data_Provincias!BG38</f>
        <v>7</v>
      </c>
      <c r="Z8" s="20">
        <f>Data_Provincias!BH37</f>
        <v>66</v>
      </c>
      <c r="AA8" s="20">
        <f>Data_Provincias!BG38</f>
        <v>7</v>
      </c>
      <c r="AB8" s="20">
        <f>Data_Provincias!BJ37</f>
        <v>2</v>
      </c>
      <c r="AC8" s="20">
        <f>Data_Provincias!BK37</f>
        <v>4</v>
      </c>
      <c r="AD8" s="20">
        <f>Data_Provincias!BL37</f>
        <v>0</v>
      </c>
      <c r="AE8" s="20">
        <f>Data_Provincias!BM41</f>
        <v>3</v>
      </c>
      <c r="AF8" s="20">
        <f>Data_Provincias!BN59</f>
        <v>3</v>
      </c>
      <c r="AG8" s="20">
        <f>Data_Provincias!BO37</f>
        <v>66</v>
      </c>
      <c r="AH8" s="20">
        <f>Data_Provincias!BP18</f>
        <v>2</v>
      </c>
    </row>
    <row r="9" spans="1:34" x14ac:dyDescent="0.25">
      <c r="A9" s="20">
        <v>8</v>
      </c>
      <c r="B9" s="20">
        <f>Data_Provincias!AJ38</f>
        <v>321</v>
      </c>
      <c r="C9" s="20">
        <f>Data_Provincias!AK38</f>
        <v>5</v>
      </c>
      <c r="D9" s="20">
        <f>Data_Provincias!AL51</f>
        <v>1</v>
      </c>
      <c r="E9" s="20">
        <f>Data_Provincias!AM38</f>
        <v>4</v>
      </c>
      <c r="F9" s="20">
        <f>Data_Provincias!AN49</f>
        <v>1</v>
      </c>
      <c r="G9" s="20">
        <f>Data_Provincias!AO38</f>
        <v>65</v>
      </c>
      <c r="H9" s="20">
        <f>Data_Provincias!AP72</f>
        <v>4</v>
      </c>
      <c r="I9" s="20">
        <f>Data_Provincias!AQ49</f>
        <v>2</v>
      </c>
      <c r="J9" s="20">
        <f>Data_Provincias!AR38</f>
        <v>11</v>
      </c>
      <c r="K9" s="20">
        <f>Data_Provincias!AS42</f>
        <v>1</v>
      </c>
      <c r="L9" s="20">
        <f>Data_Provincias!AT38</f>
        <v>17</v>
      </c>
      <c r="M9" s="20">
        <f>Data_Provincias!AU39</f>
        <v>15</v>
      </c>
      <c r="N9" s="20">
        <f>Data_Provincias!AV38</f>
        <v>33</v>
      </c>
      <c r="O9" s="20">
        <f>Data_Provincias!AW38</f>
        <v>4</v>
      </c>
      <c r="P9" s="20">
        <f>Data_Provincias!AX46</f>
        <v>3</v>
      </c>
      <c r="Q9" s="20">
        <f>Data_Provincias!AY47</f>
        <v>1</v>
      </c>
      <c r="R9" s="20">
        <f>Data_Provincias!AZ44</f>
        <v>4</v>
      </c>
      <c r="S9" s="20">
        <f>Data_Provincias!BA38</f>
        <v>13</v>
      </c>
      <c r="T9" s="20">
        <f>Data_Provincias!BB38</f>
        <v>10</v>
      </c>
      <c r="U9" s="20">
        <f>Data_Provincias!BC38</f>
        <v>8</v>
      </c>
      <c r="V9" s="20">
        <f>Data_Provincias!BD38</f>
        <v>8</v>
      </c>
      <c r="W9" s="20">
        <f>Data_Provincias!BE38</f>
        <v>3</v>
      </c>
      <c r="X9" s="20">
        <f>Data_Provincias!BF38</f>
        <v>15</v>
      </c>
      <c r="Y9" s="20">
        <f>Data_Provincias!BG39</f>
        <v>7</v>
      </c>
      <c r="Z9" s="20">
        <f>Data_Provincias!BH38</f>
        <v>90</v>
      </c>
      <c r="AA9" s="20">
        <f>Data_Provincias!BG39</f>
        <v>7</v>
      </c>
      <c r="AB9" s="20">
        <f>Data_Provincias!BJ38</f>
        <v>2</v>
      </c>
      <c r="AC9" s="20">
        <f>Data_Provincias!BK38</f>
        <v>6</v>
      </c>
      <c r="AD9" s="20">
        <f>Data_Provincias!BL38</f>
        <v>1</v>
      </c>
      <c r="AE9" s="20">
        <f>Data_Provincias!BM42</f>
        <v>3</v>
      </c>
      <c r="AF9" s="20">
        <f>Data_Provincias!BN60</f>
        <v>4</v>
      </c>
      <c r="AG9" s="20">
        <f>Data_Provincias!BO38</f>
        <v>79</v>
      </c>
      <c r="AH9" s="20">
        <f>Data_Provincias!BP19</f>
        <v>5</v>
      </c>
    </row>
    <row r="10" spans="1:34" x14ac:dyDescent="0.25">
      <c r="A10" s="20">
        <v>9</v>
      </c>
      <c r="B10" s="20">
        <f>Data_Provincias!AJ39</f>
        <v>376</v>
      </c>
      <c r="C10" s="20">
        <f>Data_Provincias!AK39</f>
        <v>6</v>
      </c>
      <c r="D10" s="20">
        <f>Data_Provincias!AL52</f>
        <v>1</v>
      </c>
      <c r="E10" s="20">
        <f>Data_Provincias!AM39</f>
        <v>2</v>
      </c>
      <c r="F10" s="20">
        <f>Data_Provincias!AN50</f>
        <v>1</v>
      </c>
      <c r="G10" s="20">
        <f>Data_Provincias!AO39</f>
        <v>83</v>
      </c>
      <c r="H10" s="20">
        <f>Data_Provincias!AP73</f>
        <v>4</v>
      </c>
      <c r="I10" s="20">
        <f>Data_Provincias!AQ50</f>
        <v>2</v>
      </c>
      <c r="J10" s="20">
        <f>Data_Provincias!AR39</f>
        <v>15</v>
      </c>
      <c r="K10" s="20">
        <f>Data_Provincias!AS43</f>
        <v>1</v>
      </c>
      <c r="L10" s="20">
        <f>Data_Provincias!AT39</f>
        <v>21</v>
      </c>
      <c r="M10" s="20">
        <f>Data_Provincias!AU40</f>
        <v>21</v>
      </c>
      <c r="N10" s="20">
        <f>Data_Provincias!AV39</f>
        <v>48</v>
      </c>
      <c r="O10" s="20">
        <f>Data_Provincias!AW39</f>
        <v>4</v>
      </c>
      <c r="P10" s="20">
        <f>Data_Provincias!AX47</f>
        <v>3</v>
      </c>
      <c r="Q10" s="20">
        <f>Data_Provincias!AY48</f>
        <v>1</v>
      </c>
      <c r="R10" s="20">
        <f>Data_Provincias!AZ45</f>
        <v>5</v>
      </c>
      <c r="S10" s="20">
        <f>Data_Provincias!BA39</f>
        <v>16</v>
      </c>
      <c r="T10" s="20">
        <f>Data_Provincias!BB39</f>
        <v>10</v>
      </c>
      <c r="U10" s="20">
        <f>Data_Provincias!BC39</f>
        <v>9</v>
      </c>
      <c r="V10" s="20">
        <f>Data_Provincias!BD39</f>
        <v>9</v>
      </c>
      <c r="W10" s="20">
        <f>Data_Provincias!BE39</f>
        <v>3</v>
      </c>
      <c r="X10" s="20">
        <f>Data_Provincias!BF39</f>
        <v>16</v>
      </c>
      <c r="Y10" s="20">
        <f>Data_Provincias!BG40</f>
        <v>9</v>
      </c>
      <c r="Z10" s="20">
        <f>Data_Provincias!BH39</f>
        <v>97</v>
      </c>
      <c r="AA10" s="20">
        <f>Data_Provincias!BG40</f>
        <v>9</v>
      </c>
      <c r="AB10" s="20">
        <f>Data_Provincias!BJ39</f>
        <v>2</v>
      </c>
      <c r="AC10" s="20">
        <f>Data_Provincias!BK39</f>
        <v>11</v>
      </c>
      <c r="AD10" s="20">
        <f>Data_Provincias!BL39</f>
        <v>1</v>
      </c>
      <c r="AE10" s="20">
        <f>Data_Provincias!BM43</f>
        <v>3</v>
      </c>
      <c r="AF10" s="20">
        <f>Data_Provincias!BN61</f>
        <v>4</v>
      </c>
      <c r="AG10" s="20">
        <f>Data_Provincias!BO39</f>
        <v>101</v>
      </c>
      <c r="AH10" s="20">
        <f>Data_Provincias!BP20</f>
        <v>5</v>
      </c>
    </row>
    <row r="11" spans="1:34" x14ac:dyDescent="0.25">
      <c r="A11" s="20">
        <v>10</v>
      </c>
      <c r="B11" s="20">
        <f>Data_Provincias!AJ40</f>
        <v>381</v>
      </c>
      <c r="C11" s="20">
        <f>Data_Provincias!AK40</f>
        <v>7</v>
      </c>
      <c r="D11" s="20">
        <f>Data_Provincias!AL53</f>
        <v>1</v>
      </c>
      <c r="E11" s="20">
        <f>Data_Provincias!AM40</f>
        <v>3</v>
      </c>
      <c r="F11" s="20">
        <f>Data_Provincias!AN51</f>
        <v>1</v>
      </c>
      <c r="G11" s="20">
        <f>Data_Provincias!AO40</f>
        <v>90</v>
      </c>
      <c r="H11" s="20">
        <f>Data_Provincias!AP74</f>
        <v>5</v>
      </c>
      <c r="I11" s="20">
        <f>Data_Provincias!AQ51</f>
        <v>3</v>
      </c>
      <c r="J11" s="20">
        <f>Data_Provincias!AR40</f>
        <v>15</v>
      </c>
      <c r="K11" s="20">
        <f>Data_Provincias!AS44</f>
        <v>1</v>
      </c>
      <c r="L11" s="20">
        <f>Data_Provincias!AT40</f>
        <v>29</v>
      </c>
      <c r="M11" s="20">
        <f>Data_Provincias!AU41</f>
        <v>21</v>
      </c>
      <c r="N11" s="20">
        <f>Data_Provincias!AV40</f>
        <v>48</v>
      </c>
      <c r="O11" s="20">
        <f>Data_Provincias!AW40</f>
        <v>4</v>
      </c>
      <c r="P11" s="20">
        <f>Data_Provincias!AX48</f>
        <v>3</v>
      </c>
      <c r="Q11" s="20">
        <f>Data_Provincias!AY49</f>
        <v>1</v>
      </c>
      <c r="R11" s="20">
        <f>Data_Provincias!AZ46</f>
        <v>7</v>
      </c>
      <c r="S11" s="20">
        <f>Data_Provincias!BA40</f>
        <v>16</v>
      </c>
      <c r="T11" s="20">
        <f>Data_Provincias!BB40</f>
        <v>10</v>
      </c>
      <c r="U11" s="20">
        <f>Data_Provincias!BC40</f>
        <v>9</v>
      </c>
      <c r="V11" s="20">
        <f>Data_Provincias!BD40</f>
        <v>9</v>
      </c>
      <c r="W11" s="20">
        <f>Data_Provincias!BE40</f>
        <v>5</v>
      </c>
      <c r="X11" s="20">
        <f>Data_Provincias!BF40</f>
        <v>17</v>
      </c>
      <c r="Y11" s="20">
        <f>Data_Provincias!BG41</f>
        <v>10</v>
      </c>
      <c r="Z11" s="20">
        <f>Data_Provincias!BH40</f>
        <v>97</v>
      </c>
      <c r="AA11" s="20">
        <f>Data_Provincias!BG41</f>
        <v>10</v>
      </c>
      <c r="AB11" s="20">
        <f>Data_Provincias!BJ40</f>
        <v>2</v>
      </c>
      <c r="AC11" s="20">
        <f>Data_Provincias!BK40</f>
        <v>11</v>
      </c>
      <c r="AD11" s="20">
        <f>Data_Provincias!BL40</f>
        <v>1</v>
      </c>
      <c r="AE11" s="20">
        <f>Data_Provincias!BM44</f>
        <v>4</v>
      </c>
      <c r="AF11" s="20">
        <f>Data_Provincias!BN62</f>
        <v>4</v>
      </c>
      <c r="AG11" s="20">
        <f>Data_Provincias!BO40</f>
        <v>106</v>
      </c>
      <c r="AH11" s="20">
        <f>Data_Provincias!BP21</f>
        <v>5</v>
      </c>
    </row>
    <row r="12" spans="1:34" x14ac:dyDescent="0.25">
      <c r="A12" s="20">
        <v>11</v>
      </c>
      <c r="B12" s="20">
        <f>Data_Provincias!AJ41</f>
        <v>462</v>
      </c>
      <c r="C12" s="20">
        <f>Data_Provincias!AK41</f>
        <v>7</v>
      </c>
      <c r="D12" s="20">
        <f>Data_Provincias!AL54</f>
        <v>1</v>
      </c>
      <c r="E12" s="20">
        <f>Data_Provincias!AM41</f>
        <v>3</v>
      </c>
      <c r="F12" s="20">
        <f>Data_Provincias!AN52</f>
        <v>1</v>
      </c>
      <c r="G12" s="20">
        <f>Data_Provincias!AO41</f>
        <v>94</v>
      </c>
      <c r="H12" s="20">
        <f>Data_Provincias!AP75</f>
        <v>5</v>
      </c>
      <c r="I12" s="20">
        <f>Data_Provincias!AQ52</f>
        <v>3</v>
      </c>
      <c r="J12" s="20">
        <f>Data_Provincias!AR41</f>
        <v>22</v>
      </c>
      <c r="K12" s="20">
        <f>Data_Provincias!AS45</f>
        <v>1</v>
      </c>
      <c r="L12" s="20">
        <f>Data_Provincias!AT41</f>
        <v>29</v>
      </c>
      <c r="M12" s="20">
        <f>Data_Provincias!AU42</f>
        <v>24</v>
      </c>
      <c r="N12" s="20">
        <f>Data_Provincias!AV41</f>
        <v>65</v>
      </c>
      <c r="O12" s="20">
        <f>Data_Provincias!AW41</f>
        <v>6</v>
      </c>
      <c r="P12" s="20">
        <f>Data_Provincias!AX49</f>
        <v>3</v>
      </c>
      <c r="Q12" s="20">
        <f>Data_Provincias!AY50</f>
        <v>1</v>
      </c>
      <c r="R12" s="20">
        <f>Data_Provincias!AZ47</f>
        <v>7</v>
      </c>
      <c r="S12" s="20">
        <f>Data_Provincias!BA41</f>
        <v>28</v>
      </c>
      <c r="T12" s="20">
        <f>Data_Provincias!BB41</f>
        <v>11</v>
      </c>
      <c r="U12" s="20">
        <f>Data_Provincias!BC41</f>
        <v>12</v>
      </c>
      <c r="V12" s="20">
        <f>Data_Provincias!BD41</f>
        <v>13</v>
      </c>
      <c r="W12" s="20">
        <f>Data_Provincias!BE41</f>
        <v>5</v>
      </c>
      <c r="X12" s="20">
        <f>Data_Provincias!BF41</f>
        <v>18</v>
      </c>
      <c r="Y12" s="20">
        <f>Data_Provincias!BG42</f>
        <v>13</v>
      </c>
      <c r="Z12" s="20">
        <f>Data_Provincias!BH41</f>
        <v>122</v>
      </c>
      <c r="AA12" s="20">
        <f>Data_Provincias!BG42</f>
        <v>13</v>
      </c>
      <c r="AB12" s="20">
        <f>Data_Provincias!BJ41</f>
        <v>4</v>
      </c>
      <c r="AC12" s="20">
        <f>Data_Provincias!BK41</f>
        <v>19</v>
      </c>
      <c r="AD12" s="20">
        <f>Data_Provincias!BL41</f>
        <v>1</v>
      </c>
      <c r="AE12" s="20">
        <f>Data_Provincias!BM45</f>
        <v>4</v>
      </c>
      <c r="AF12" s="20">
        <f>Data_Provincias!BN63</f>
        <v>4</v>
      </c>
      <c r="AG12" s="20">
        <f>Data_Provincias!BO41</f>
        <v>145</v>
      </c>
      <c r="AH12" s="20">
        <f>Data_Provincias!BP22</f>
        <v>5</v>
      </c>
    </row>
    <row r="13" spans="1:34" x14ac:dyDescent="0.25">
      <c r="A13" s="20">
        <v>12</v>
      </c>
      <c r="B13" s="20">
        <f>Data_Provincias!AJ42</f>
        <v>520</v>
      </c>
      <c r="C13" s="20">
        <f>Data_Provincias!AK42</f>
        <v>7</v>
      </c>
      <c r="D13" s="20">
        <f>Data_Provincias!AL55</f>
        <v>1</v>
      </c>
      <c r="E13" s="20">
        <f>Data_Provincias!AM42</f>
        <v>7</v>
      </c>
      <c r="F13" s="20">
        <f>Data_Provincias!AN53</f>
        <v>1</v>
      </c>
      <c r="G13" s="20">
        <f>Data_Provincias!AO42</f>
        <v>101</v>
      </c>
      <c r="H13" s="20">
        <f>Data_Provincias!AP76</f>
        <v>5</v>
      </c>
      <c r="I13" s="20">
        <f>Data_Provincias!AQ53</f>
        <v>3</v>
      </c>
      <c r="J13" s="20">
        <f>Data_Provincias!AR42</f>
        <v>28</v>
      </c>
      <c r="K13" s="20">
        <f>Data_Provincias!AS46</f>
        <v>1</v>
      </c>
      <c r="L13" s="20">
        <f>Data_Provincias!AT42</f>
        <v>32</v>
      </c>
      <c r="M13" s="20">
        <f>Data_Provincias!AU43</f>
        <v>28</v>
      </c>
      <c r="N13" s="20">
        <f>Data_Provincias!AV42</f>
        <v>84</v>
      </c>
      <c r="O13" s="20">
        <f>Data_Provincias!AW42</f>
        <v>6</v>
      </c>
      <c r="P13" s="20">
        <f>Data_Provincias!AX50</f>
        <v>4</v>
      </c>
      <c r="Q13" s="20">
        <f>Data_Provincias!AY51</f>
        <v>3</v>
      </c>
      <c r="R13" s="20">
        <f>Data_Provincias!AZ48</f>
        <v>10</v>
      </c>
      <c r="S13" s="20">
        <f>Data_Provincias!BA42</f>
        <v>28</v>
      </c>
      <c r="T13" s="20">
        <f>Data_Provincias!BB42</f>
        <v>15</v>
      </c>
      <c r="U13" s="20">
        <f>Data_Provincias!BC42</f>
        <v>13</v>
      </c>
      <c r="V13" s="20">
        <f>Data_Provincias!BD42</f>
        <v>21</v>
      </c>
      <c r="W13" s="20">
        <f>Data_Provincias!BE42</f>
        <v>7</v>
      </c>
      <c r="X13" s="20">
        <f>Data_Provincias!BF42</f>
        <v>20</v>
      </c>
      <c r="Y13" s="20">
        <f>Data_Provincias!BG43</f>
        <v>17</v>
      </c>
      <c r="Z13" s="20">
        <f>Data_Provincias!BH42</f>
        <v>138</v>
      </c>
      <c r="AA13" s="20">
        <f>Data_Provincias!BG43</f>
        <v>17</v>
      </c>
      <c r="AB13" s="20">
        <f>Data_Provincias!BJ42</f>
        <v>8</v>
      </c>
      <c r="AC13" s="20">
        <f>Data_Provincias!BK42</f>
        <v>27</v>
      </c>
      <c r="AD13" s="20">
        <f>Data_Provincias!BL42</f>
        <v>2</v>
      </c>
      <c r="AE13" s="20">
        <f>Data_Provincias!BM46</f>
        <v>4</v>
      </c>
      <c r="AF13" s="20">
        <f>Data_Provincias!BN64</f>
        <v>4</v>
      </c>
      <c r="AG13" s="20">
        <f>Data_Provincias!BO42</f>
        <v>168</v>
      </c>
      <c r="AH13" s="20">
        <f>Data_Provincias!BP23</f>
        <v>5</v>
      </c>
    </row>
    <row r="14" spans="1:34" x14ac:dyDescent="0.25">
      <c r="A14" s="20">
        <v>13</v>
      </c>
      <c r="B14" s="20">
        <f>Data_Provincias!AJ43</f>
        <v>535</v>
      </c>
      <c r="C14" s="20">
        <f>Data_Provincias!AK43</f>
        <v>7</v>
      </c>
      <c r="D14" s="20">
        <f>Data_Provincias!AL56</f>
        <v>1</v>
      </c>
      <c r="E14" s="20">
        <f>Data_Provincias!AM43</f>
        <v>11</v>
      </c>
      <c r="F14" s="20">
        <f>Data_Provincias!AN54</f>
        <v>1</v>
      </c>
      <c r="G14" s="20">
        <f>Data_Provincias!AO43</f>
        <v>110</v>
      </c>
      <c r="H14" s="20">
        <f>Data_Provincias!AP77</f>
        <v>0</v>
      </c>
      <c r="I14" s="20">
        <f>Data_Provincias!AQ54</f>
        <v>3</v>
      </c>
      <c r="J14" s="20">
        <f>Data_Provincias!AR43</f>
        <v>28</v>
      </c>
      <c r="K14" s="20">
        <f>Data_Provincias!AS47</f>
        <v>1</v>
      </c>
      <c r="L14" s="20">
        <f>Data_Provincias!AT43</f>
        <v>35</v>
      </c>
      <c r="M14" s="20">
        <f>Data_Provincias!AU44</f>
        <v>28</v>
      </c>
      <c r="N14" s="20">
        <f>Data_Provincias!AV43</f>
        <v>88</v>
      </c>
      <c r="O14" s="20">
        <f>Data_Provincias!AW43</f>
        <v>8</v>
      </c>
      <c r="P14" s="20">
        <f>Data_Provincias!AX51</f>
        <v>4</v>
      </c>
      <c r="Q14" s="20">
        <f>Data_Provincias!AY52</f>
        <v>3</v>
      </c>
      <c r="R14" s="20">
        <f>Data_Provincias!AZ49</f>
        <v>12</v>
      </c>
      <c r="S14" s="20">
        <f>Data_Provincias!BA43</f>
        <v>30</v>
      </c>
      <c r="T14" s="20">
        <f>Data_Provincias!BB43</f>
        <v>17</v>
      </c>
      <c r="U14" s="20">
        <f>Data_Provincias!BC43</f>
        <v>13</v>
      </c>
      <c r="V14" s="20">
        <f>Data_Provincias!BD43</f>
        <v>21</v>
      </c>
      <c r="W14" s="20">
        <f>Data_Provincias!BE43</f>
        <v>7</v>
      </c>
      <c r="X14" s="20">
        <f>Data_Provincias!BF43</f>
        <v>23</v>
      </c>
      <c r="Y14" s="20">
        <f>Data_Provincias!BG44</f>
        <v>20</v>
      </c>
      <c r="Z14" s="20">
        <f>Data_Provincias!BH43</f>
        <v>159</v>
      </c>
      <c r="AA14" s="20">
        <f>Data_Provincias!BG44</f>
        <v>20</v>
      </c>
      <c r="AB14" s="20">
        <f>Data_Provincias!BJ43</f>
        <v>8</v>
      </c>
      <c r="AC14" s="20">
        <f>Data_Provincias!BK43</f>
        <v>28</v>
      </c>
      <c r="AD14" s="20">
        <f>Data_Provincias!BL43</f>
        <v>2</v>
      </c>
      <c r="AE14" s="20">
        <f>Data_Provincias!BM47</f>
        <v>4</v>
      </c>
      <c r="AF14" s="20">
        <f>Data_Provincias!BN65</f>
        <v>4</v>
      </c>
      <c r="AG14" s="20">
        <f>Data_Provincias!BO43</f>
        <v>190</v>
      </c>
      <c r="AH14" s="20">
        <f>Data_Provincias!BP24</f>
        <v>5</v>
      </c>
    </row>
    <row r="15" spans="1:34" x14ac:dyDescent="0.25">
      <c r="A15" s="20">
        <v>14</v>
      </c>
      <c r="B15" s="20">
        <f>Data_Provincias!AJ44</f>
        <v>588</v>
      </c>
      <c r="C15" s="20">
        <f>Data_Provincias!AK44</f>
        <v>7</v>
      </c>
      <c r="D15" s="20">
        <f>Data_Provincias!AL57</f>
        <v>1</v>
      </c>
      <c r="E15" s="20">
        <f>Data_Provincias!AM44</f>
        <v>11</v>
      </c>
      <c r="F15" s="20">
        <f>Data_Provincias!AN55</f>
        <v>1</v>
      </c>
      <c r="G15" s="20">
        <f>Data_Provincias!AO44</f>
        <v>112</v>
      </c>
      <c r="H15" s="20">
        <f>Data_Provincias!AP78</f>
        <v>0</v>
      </c>
      <c r="I15" s="20">
        <f>Data_Provincias!AQ55</f>
        <v>3</v>
      </c>
      <c r="J15" s="20">
        <f>Data_Provincias!AR44</f>
        <v>30</v>
      </c>
      <c r="K15" s="20">
        <f>Data_Provincias!AS48</f>
        <v>1</v>
      </c>
      <c r="L15" s="20">
        <f>Data_Provincias!AT44</f>
        <v>35</v>
      </c>
      <c r="M15" s="20">
        <f>Data_Provincias!AU45</f>
        <v>29</v>
      </c>
      <c r="N15" s="20">
        <f>Data_Provincias!AV44</f>
        <v>93</v>
      </c>
      <c r="O15" s="20">
        <f>Data_Provincias!AW44</f>
        <v>9</v>
      </c>
      <c r="P15" s="20">
        <f>Data_Provincias!AX52</f>
        <v>4</v>
      </c>
      <c r="Q15" s="20">
        <f>Data_Provincias!AY53</f>
        <v>3</v>
      </c>
      <c r="R15" s="20">
        <f>Data_Provincias!AZ50</f>
        <v>13</v>
      </c>
      <c r="S15" s="20">
        <f>Data_Provincias!BA44</f>
        <v>33</v>
      </c>
      <c r="T15" s="20">
        <f>Data_Provincias!BB44</f>
        <v>17</v>
      </c>
      <c r="U15" s="20">
        <f>Data_Provincias!BC44</f>
        <v>15</v>
      </c>
      <c r="V15" s="20">
        <f>Data_Provincias!BD44</f>
        <v>22</v>
      </c>
      <c r="W15" s="20">
        <f>Data_Provincias!BE44</f>
        <v>8</v>
      </c>
      <c r="X15" s="20">
        <f>Data_Provincias!BF44</f>
        <v>23</v>
      </c>
      <c r="Y15" s="20">
        <f>Data_Provincias!BG45</f>
        <v>20</v>
      </c>
      <c r="Z15" s="20">
        <f>Data_Provincias!BH44</f>
        <v>176</v>
      </c>
      <c r="AA15" s="20">
        <f>Data_Provincias!BG45</f>
        <v>20</v>
      </c>
      <c r="AB15" s="20">
        <f>Data_Provincias!BJ44</f>
        <v>8</v>
      </c>
      <c r="AC15" s="20">
        <f>Data_Provincias!BK44</f>
        <v>28</v>
      </c>
      <c r="AD15" s="20">
        <f>Data_Provincias!BL44</f>
        <v>4</v>
      </c>
      <c r="AE15" s="20">
        <f>Data_Provincias!BM48</f>
        <v>4</v>
      </c>
      <c r="AF15" s="20">
        <f>Data_Provincias!BN66</f>
        <v>5</v>
      </c>
      <c r="AG15" s="20">
        <f>Data_Provincias!BO44</f>
        <v>201</v>
      </c>
      <c r="AH15" s="20">
        <f>Data_Provincias!BP25</f>
        <v>11</v>
      </c>
    </row>
    <row r="16" spans="1:34" x14ac:dyDescent="0.25">
      <c r="A16" s="20">
        <v>15</v>
      </c>
      <c r="B16" s="20">
        <f>Data_Provincias!AJ45</f>
        <v>624</v>
      </c>
      <c r="C16" s="20">
        <f>Data_Provincias!AK45</f>
        <v>7</v>
      </c>
      <c r="D16" s="20">
        <f>Data_Provincias!AL58</f>
        <v>4</v>
      </c>
      <c r="E16" s="20">
        <f>Data_Provincias!AM45</f>
        <v>11</v>
      </c>
      <c r="F16" s="20">
        <f>Data_Provincias!AN56</f>
        <v>1</v>
      </c>
      <c r="G16" s="20">
        <f>Data_Provincias!AO45</f>
        <v>112</v>
      </c>
      <c r="H16" s="20">
        <f>Data_Provincias!AP79</f>
        <v>0</v>
      </c>
      <c r="I16" s="20">
        <f>Data_Provincias!AQ56</f>
        <v>3</v>
      </c>
      <c r="J16" s="20">
        <f>Data_Provincias!AR45</f>
        <v>32</v>
      </c>
      <c r="K16" s="20">
        <f>Data_Provincias!AS49</f>
        <v>1</v>
      </c>
      <c r="L16" s="20">
        <f>Data_Provincias!AT45</f>
        <v>35</v>
      </c>
      <c r="M16" s="20">
        <f>Data_Provincias!AU46</f>
        <v>32</v>
      </c>
      <c r="N16" s="20">
        <f>Data_Provincias!AV45</f>
        <v>96</v>
      </c>
      <c r="O16" s="20">
        <f>Data_Provincias!AW45</f>
        <v>10</v>
      </c>
      <c r="P16" s="20">
        <f>Data_Provincias!AX53</f>
        <v>6</v>
      </c>
      <c r="Q16" s="20">
        <f>Data_Provincias!AY54</f>
        <v>3</v>
      </c>
      <c r="R16" s="20">
        <f>Data_Provincias!AZ51</f>
        <v>14</v>
      </c>
      <c r="S16" s="20">
        <f>Data_Provincias!BA45</f>
        <v>34</v>
      </c>
      <c r="T16" s="20">
        <f>Data_Provincias!BB45</f>
        <v>18</v>
      </c>
      <c r="U16" s="20">
        <f>Data_Provincias!BC45</f>
        <v>15</v>
      </c>
      <c r="V16" s="20">
        <f>Data_Provincias!BD45</f>
        <v>24</v>
      </c>
      <c r="W16" s="20">
        <f>Data_Provincias!BE45</f>
        <v>8</v>
      </c>
      <c r="X16" s="20">
        <f>Data_Provincias!BF45</f>
        <v>23</v>
      </c>
      <c r="Y16" s="20">
        <f>Data_Provincias!BG46</f>
        <v>27</v>
      </c>
      <c r="Z16" s="20">
        <f>Data_Provincias!BH45</f>
        <v>193</v>
      </c>
      <c r="AA16" s="20">
        <f>Data_Provincias!BG46</f>
        <v>27</v>
      </c>
      <c r="AB16" s="20">
        <f>Data_Provincias!BJ45</f>
        <v>10</v>
      </c>
      <c r="AC16" s="20">
        <f>Data_Provincias!BK45</f>
        <v>28</v>
      </c>
      <c r="AD16" s="20">
        <f>Data_Provincias!BL45</f>
        <v>4</v>
      </c>
      <c r="AE16" s="20">
        <f>Data_Provincias!BM49</f>
        <v>5</v>
      </c>
      <c r="AF16" s="20">
        <f>Data_Provincias!BN67</f>
        <v>5</v>
      </c>
      <c r="AG16" s="20">
        <f>Data_Provincias!BO45</f>
        <v>224</v>
      </c>
      <c r="AH16" s="20">
        <f>Data_Provincias!BP26</f>
        <v>11</v>
      </c>
    </row>
    <row r="17" spans="1:34" x14ac:dyDescent="0.25">
      <c r="A17" s="20">
        <v>16</v>
      </c>
      <c r="B17" s="20">
        <f>Data_Provincias!AJ46</f>
        <v>665</v>
      </c>
      <c r="C17" s="20">
        <f>Data_Provincias!AK46</f>
        <v>7</v>
      </c>
      <c r="D17" s="20">
        <f>Data_Provincias!AL59</f>
        <v>4</v>
      </c>
      <c r="E17" s="20">
        <f>Data_Provincias!AM46</f>
        <v>12</v>
      </c>
      <c r="F17" s="20">
        <f>Data_Provincias!AN57</f>
        <v>1</v>
      </c>
      <c r="G17" s="20">
        <f>Data_Provincias!AO46</f>
        <v>132</v>
      </c>
      <c r="H17" s="20">
        <f>Data_Provincias!AP80</f>
        <v>0</v>
      </c>
      <c r="I17" s="20">
        <f>Data_Provincias!AQ57</f>
        <v>3</v>
      </c>
      <c r="J17" s="20">
        <f>Data_Provincias!AR46</f>
        <v>44</v>
      </c>
      <c r="K17" s="20">
        <f>Data_Provincias!AS50</f>
        <v>1</v>
      </c>
      <c r="L17" s="20">
        <f>Data_Provincias!AT46</f>
        <v>40</v>
      </c>
      <c r="M17" s="20">
        <f>Data_Provincias!AU47</f>
        <v>33</v>
      </c>
      <c r="N17" s="20">
        <f>Data_Provincias!AV46</f>
        <v>109</v>
      </c>
      <c r="O17" s="20">
        <f>Data_Provincias!AW46</f>
        <v>10</v>
      </c>
      <c r="P17" s="20">
        <f>Data_Provincias!AX54</f>
        <v>9</v>
      </c>
      <c r="Q17" s="20">
        <f>Data_Provincias!AY55</f>
        <v>3</v>
      </c>
      <c r="R17" s="20">
        <f>Data_Provincias!AZ52</f>
        <v>17</v>
      </c>
      <c r="S17" s="20">
        <f>Data_Provincias!BA46</f>
        <v>34</v>
      </c>
      <c r="T17" s="20">
        <f>Data_Provincias!BB46</f>
        <v>19</v>
      </c>
      <c r="U17" s="20">
        <f>Data_Provincias!BC46</f>
        <v>15</v>
      </c>
      <c r="V17" s="20">
        <f>Data_Provincias!BD46</f>
        <v>32</v>
      </c>
      <c r="W17" s="20">
        <f>Data_Provincias!BE46</f>
        <v>11</v>
      </c>
      <c r="X17" s="20">
        <f>Data_Provincias!BF46</f>
        <v>24</v>
      </c>
      <c r="Y17" s="20">
        <f>Data_Provincias!BG47</f>
        <v>29</v>
      </c>
      <c r="Z17" s="20">
        <f>Data_Provincias!BH46</f>
        <v>194</v>
      </c>
      <c r="AA17" s="20">
        <f>Data_Provincias!BG47</f>
        <v>29</v>
      </c>
      <c r="AB17" s="20">
        <f>Data_Provincias!BJ46</f>
        <v>10</v>
      </c>
      <c r="AC17" s="20">
        <f>Data_Provincias!BK46</f>
        <v>30</v>
      </c>
      <c r="AD17" s="20">
        <f>Data_Provincias!BL46</f>
        <v>4</v>
      </c>
      <c r="AE17" s="20">
        <f>Data_Provincias!BM50</f>
        <v>5</v>
      </c>
      <c r="AF17" s="20">
        <f>Data_Provincias!BN68</f>
        <v>5</v>
      </c>
      <c r="AG17" s="20">
        <f>Data_Provincias!BO46</f>
        <v>257</v>
      </c>
      <c r="AH17" s="20">
        <f>Data_Provincias!BP27</f>
        <v>11</v>
      </c>
    </row>
    <row r="18" spans="1:34" x14ac:dyDescent="0.25">
      <c r="A18" s="20">
        <v>17</v>
      </c>
      <c r="B18" s="20">
        <f>Data_Provincias!AJ47</f>
        <v>696</v>
      </c>
      <c r="C18" s="20">
        <f>Data_Provincias!AK47</f>
        <v>7</v>
      </c>
      <c r="D18" s="20">
        <f>Data_Provincias!AL60</f>
        <v>4</v>
      </c>
      <c r="E18" s="20">
        <f>Data_Provincias!AM47</f>
        <v>12</v>
      </c>
      <c r="F18" s="20">
        <f>Data_Provincias!AN58</f>
        <v>1</v>
      </c>
      <c r="G18" s="20">
        <f>Data_Provincias!AO47</f>
        <v>141</v>
      </c>
      <c r="H18" s="20">
        <f>Data_Provincias!AP81</f>
        <v>0</v>
      </c>
      <c r="I18" s="20">
        <f>Data_Provincias!AQ58</f>
        <v>4</v>
      </c>
      <c r="J18" s="20">
        <f>Data_Provincias!AR47</f>
        <v>44</v>
      </c>
      <c r="K18" s="20">
        <f>Data_Provincias!AS51</f>
        <v>1</v>
      </c>
      <c r="L18" s="20">
        <f>Data_Provincias!AT47</f>
        <v>44</v>
      </c>
      <c r="M18" s="20">
        <f>Data_Provincias!AU48</f>
        <v>35</v>
      </c>
      <c r="N18" s="20">
        <f>Data_Provincias!AV47</f>
        <v>109</v>
      </c>
      <c r="O18" s="20">
        <f>Data_Provincias!AW47</f>
        <v>12</v>
      </c>
      <c r="P18" s="20">
        <f>Data_Provincias!AX55</f>
        <v>9</v>
      </c>
      <c r="Q18" s="20">
        <f>Data_Provincias!AY56</f>
        <v>3</v>
      </c>
      <c r="R18" s="20">
        <f>Data_Provincias!AZ53</f>
        <v>21</v>
      </c>
      <c r="S18" s="20">
        <f>Data_Provincias!BA47</f>
        <v>38</v>
      </c>
      <c r="T18" s="20">
        <f>Data_Provincias!BB47</f>
        <v>20</v>
      </c>
      <c r="U18" s="20">
        <f>Data_Provincias!BC47</f>
        <v>15</v>
      </c>
      <c r="V18" s="20">
        <f>Data_Provincias!BD47</f>
        <v>32</v>
      </c>
      <c r="W18" s="20">
        <f>Data_Provincias!BE47</f>
        <v>12</v>
      </c>
      <c r="X18" s="20">
        <f>Data_Provincias!BF47</f>
        <v>24</v>
      </c>
      <c r="Y18" s="20">
        <f>Data_Provincias!BG48</f>
        <v>29</v>
      </c>
      <c r="Z18" s="20">
        <f>Data_Provincias!BH47</f>
        <v>204</v>
      </c>
      <c r="AA18" s="20">
        <f>Data_Provincias!BG48</f>
        <v>29</v>
      </c>
      <c r="AB18" s="20">
        <f>Data_Provincias!BJ47</f>
        <v>10</v>
      </c>
      <c r="AC18" s="20">
        <f>Data_Provincias!BK47</f>
        <v>31</v>
      </c>
      <c r="AD18" s="20">
        <f>Data_Provincias!BL47</f>
        <v>4</v>
      </c>
      <c r="AE18" s="20">
        <f>Data_Provincias!BM51</f>
        <v>5</v>
      </c>
      <c r="AF18" s="20">
        <f>Data_Provincias!BN69</f>
        <v>6</v>
      </c>
      <c r="AG18" s="20">
        <f>Data_Provincias!BO47</f>
        <v>274</v>
      </c>
      <c r="AH18" s="20">
        <f>Data_Provincias!BP28</f>
        <v>34</v>
      </c>
    </row>
    <row r="19" spans="1:34" x14ac:dyDescent="0.25">
      <c r="A19" s="20">
        <v>18</v>
      </c>
      <c r="B19" s="20">
        <f>Data_Provincias!AJ48</f>
        <v>723</v>
      </c>
      <c r="C19" s="20">
        <f>Data_Provincias!AK48</f>
        <v>8</v>
      </c>
      <c r="D19" s="20">
        <f>Data_Provincias!AL61</f>
        <v>4</v>
      </c>
      <c r="E19" s="20">
        <f>Data_Provincias!AM48</f>
        <v>12</v>
      </c>
      <c r="F19" s="20">
        <f>Data_Provincias!AN59</f>
        <v>1</v>
      </c>
      <c r="G19" s="20">
        <f>Data_Provincias!AO48</f>
        <v>141</v>
      </c>
      <c r="H19" s="20">
        <f>Data_Provincias!AP82</f>
        <v>0</v>
      </c>
      <c r="I19" s="20">
        <f>Data_Provincias!AQ59</f>
        <v>4</v>
      </c>
      <c r="J19" s="20">
        <f>Data_Provincias!AR48</f>
        <v>46</v>
      </c>
      <c r="K19" s="20">
        <f>Data_Provincias!AS52</f>
        <v>1</v>
      </c>
      <c r="L19" s="20">
        <f>Data_Provincias!AT48</f>
        <v>44</v>
      </c>
      <c r="M19" s="20">
        <f>Data_Provincias!AU49</f>
        <v>35</v>
      </c>
      <c r="N19" s="20">
        <f>Data_Provincias!AV48</f>
        <v>109</v>
      </c>
      <c r="O19" s="20">
        <f>Data_Provincias!AW48</f>
        <v>19</v>
      </c>
      <c r="P19" s="20">
        <f>Data_Provincias!AX56</f>
        <v>11</v>
      </c>
      <c r="Q19" s="20">
        <f>Data_Provincias!AY57</f>
        <v>3</v>
      </c>
      <c r="R19" s="20">
        <f>Data_Provincias!AZ54</f>
        <v>25</v>
      </c>
      <c r="S19" s="20">
        <f>Data_Provincias!BA48</f>
        <v>38</v>
      </c>
      <c r="T19" s="20">
        <f>Data_Provincias!BB48</f>
        <v>23</v>
      </c>
      <c r="U19" s="20">
        <f>Data_Provincias!BC48</f>
        <v>15</v>
      </c>
      <c r="V19" s="20">
        <f>Data_Provincias!BD48</f>
        <v>34</v>
      </c>
      <c r="W19" s="20">
        <f>Data_Provincias!BE48</f>
        <v>13</v>
      </c>
      <c r="X19" s="20">
        <f>Data_Provincias!BF48</f>
        <v>26</v>
      </c>
      <c r="Y19" s="20">
        <f>Data_Provincias!BG49</f>
        <v>34</v>
      </c>
      <c r="Z19" s="20">
        <f>Data_Provincias!BH48</f>
        <v>245</v>
      </c>
      <c r="AA19" s="20">
        <f>Data_Provincias!BG49</f>
        <v>34</v>
      </c>
      <c r="AB19" s="20">
        <f>Data_Provincias!BJ48</f>
        <v>11</v>
      </c>
      <c r="AC19" s="20">
        <f>Data_Provincias!BK48</f>
        <v>39</v>
      </c>
      <c r="AD19" s="20">
        <f>Data_Provincias!BL48</f>
        <v>4</v>
      </c>
      <c r="AE19" s="20">
        <f>Data_Provincias!BM52</f>
        <v>5</v>
      </c>
      <c r="AF19" s="20">
        <f>Data_Provincias!BN70</f>
        <v>6</v>
      </c>
      <c r="AG19" s="20">
        <f>Data_Provincias!BO48</f>
        <v>314</v>
      </c>
      <c r="AH19" s="20">
        <f>Data_Provincias!BP29</f>
        <v>34</v>
      </c>
    </row>
    <row r="20" spans="1:34" x14ac:dyDescent="0.25">
      <c r="A20" s="20">
        <v>19</v>
      </c>
      <c r="B20" s="20">
        <f>Data_Provincias!AJ49</f>
        <v>762</v>
      </c>
      <c r="C20" s="20">
        <f>Data_Provincias!AK49</f>
        <v>9</v>
      </c>
      <c r="D20" s="20">
        <f>Data_Provincias!AL62</f>
        <v>4</v>
      </c>
      <c r="E20" s="20">
        <f>Data_Provincias!AM49</f>
        <v>12</v>
      </c>
      <c r="F20" s="20">
        <f>Data_Provincias!AN60</f>
        <v>1</v>
      </c>
      <c r="G20" s="20">
        <f>Data_Provincias!AO49</f>
        <v>154</v>
      </c>
      <c r="H20" s="20">
        <f>Data_Provincias!AP83</f>
        <v>0</v>
      </c>
      <c r="I20" s="20">
        <f>Data_Provincias!AQ60</f>
        <v>4</v>
      </c>
      <c r="J20" s="20">
        <f>Data_Provincias!AR49</f>
        <v>55</v>
      </c>
      <c r="K20" s="20">
        <f>Data_Provincias!AS53</f>
        <v>1</v>
      </c>
      <c r="L20" s="20">
        <f>Data_Provincias!AT49</f>
        <v>44</v>
      </c>
      <c r="M20" s="20">
        <f>Data_Provincias!AU50</f>
        <v>38</v>
      </c>
      <c r="N20" s="20">
        <f>Data_Provincias!AV49</f>
        <v>109</v>
      </c>
      <c r="O20" s="20">
        <f>Data_Provincias!AW49</f>
        <v>20</v>
      </c>
      <c r="P20" s="20">
        <f>Data_Provincias!AX57</f>
        <v>14</v>
      </c>
      <c r="Q20" s="20">
        <f>Data_Provincias!AY58</f>
        <v>3</v>
      </c>
      <c r="R20" s="20">
        <f>Data_Provincias!AZ55</f>
        <v>25</v>
      </c>
      <c r="S20" s="20">
        <f>Data_Provincias!BA49</f>
        <v>42</v>
      </c>
      <c r="T20" s="20">
        <f>Data_Provincias!BB49</f>
        <v>28</v>
      </c>
      <c r="U20" s="20">
        <f>Data_Provincias!BC49</f>
        <v>15</v>
      </c>
      <c r="V20" s="20">
        <f>Data_Provincias!BD49</f>
        <v>40</v>
      </c>
      <c r="W20" s="20">
        <f>Data_Provincias!BE49</f>
        <v>13</v>
      </c>
      <c r="X20" s="20">
        <f>Data_Provincias!BF49</f>
        <v>26</v>
      </c>
      <c r="Y20" s="20">
        <f>Data_Provincias!BG50</f>
        <v>42</v>
      </c>
      <c r="Z20" s="20">
        <f>Data_Provincias!BH49</f>
        <v>274</v>
      </c>
      <c r="AA20" s="20">
        <f>Data_Provincias!BG50</f>
        <v>42</v>
      </c>
      <c r="AB20" s="20">
        <f>Data_Provincias!BJ49</f>
        <v>11</v>
      </c>
      <c r="AC20" s="20">
        <f>Data_Provincias!BK49</f>
        <v>45</v>
      </c>
      <c r="AD20" s="20">
        <f>Data_Provincias!BL49</f>
        <v>4</v>
      </c>
      <c r="AE20" s="20">
        <f>Data_Provincias!BM53</f>
        <v>7</v>
      </c>
      <c r="AF20" s="20">
        <f>Data_Provincias!BN71</f>
        <v>6</v>
      </c>
      <c r="AG20" s="20">
        <f>Data_Provincias!BO49</f>
        <v>348</v>
      </c>
      <c r="AH20" s="20">
        <f>Data_Provincias!BP30</f>
        <v>72</v>
      </c>
    </row>
    <row r="21" spans="1:34" x14ac:dyDescent="0.25">
      <c r="A21" s="20">
        <v>20</v>
      </c>
      <c r="B21" s="20">
        <f>Data_Provincias!AJ50</f>
        <v>800</v>
      </c>
      <c r="C21" s="20">
        <f>Data_Provincias!AK50</f>
        <v>10</v>
      </c>
      <c r="D21" s="20">
        <f>Data_Provincias!AL63</f>
        <v>4</v>
      </c>
      <c r="E21" s="20">
        <f>Data_Provincias!AM50</f>
        <v>12</v>
      </c>
      <c r="F21" s="20">
        <f>Data_Provincias!AN61</f>
        <v>1</v>
      </c>
      <c r="G21" s="20">
        <f>Data_Provincias!AO50</f>
        <v>196</v>
      </c>
      <c r="H21" s="20">
        <f>Data_Provincias!AP84</f>
        <v>0</v>
      </c>
      <c r="I21" s="20">
        <f>Data_Provincias!AQ61</f>
        <v>4</v>
      </c>
      <c r="J21" s="20">
        <f>Data_Provincias!AR50</f>
        <v>60</v>
      </c>
      <c r="K21" s="20">
        <f>Data_Provincias!AS54</f>
        <v>1</v>
      </c>
      <c r="L21" s="20">
        <f>Data_Provincias!AT50</f>
        <v>48</v>
      </c>
      <c r="M21" s="20">
        <f>Data_Provincias!AU51</f>
        <v>44</v>
      </c>
      <c r="N21" s="20">
        <f>Data_Provincias!AV50</f>
        <v>126</v>
      </c>
      <c r="O21" s="20">
        <f>Data_Provincias!AW50</f>
        <v>26</v>
      </c>
      <c r="P21" s="20">
        <f>Data_Provincias!AX58</f>
        <v>14</v>
      </c>
      <c r="Q21" s="20">
        <f>Data_Provincias!AY59</f>
        <v>3</v>
      </c>
      <c r="R21" s="20">
        <f>Data_Provincias!AZ56</f>
        <v>26</v>
      </c>
      <c r="S21" s="20">
        <f>Data_Provincias!BA50</f>
        <v>52</v>
      </c>
      <c r="T21" s="20">
        <f>Data_Provincias!BB50</f>
        <v>35</v>
      </c>
      <c r="U21" s="20">
        <f>Data_Provincias!BC50</f>
        <v>15</v>
      </c>
      <c r="V21" s="20">
        <f>Data_Provincias!BD50</f>
        <v>45</v>
      </c>
      <c r="W21" s="20">
        <f>Data_Provincias!BE50</f>
        <v>14</v>
      </c>
      <c r="X21" s="20">
        <f>Data_Provincias!BF50</f>
        <v>26</v>
      </c>
      <c r="Y21" s="20">
        <f>Data_Provincias!BG51</f>
        <v>48</v>
      </c>
      <c r="Z21" s="20">
        <f>Data_Provincias!BH50</f>
        <v>309</v>
      </c>
      <c r="AA21" s="20">
        <f>Data_Provincias!BG51</f>
        <v>48</v>
      </c>
      <c r="AB21" s="20">
        <f>Data_Provincias!BJ50</f>
        <v>11</v>
      </c>
      <c r="AC21" s="20">
        <f>Data_Provincias!BK50</f>
        <v>56</v>
      </c>
      <c r="AD21" s="20">
        <f>Data_Provincias!BL50</f>
        <v>4</v>
      </c>
      <c r="AE21" s="20">
        <f>Data_Provincias!BM54</f>
        <v>8</v>
      </c>
      <c r="AF21" s="20">
        <f>Data_Provincias!BN72</f>
        <v>6</v>
      </c>
      <c r="AG21" s="20">
        <f>Data_Provincias!BO50</f>
        <v>389</v>
      </c>
      <c r="AH21" s="20">
        <f>Data_Provincias!BP31</f>
        <v>112</v>
      </c>
    </row>
    <row r="22" spans="1:34" x14ac:dyDescent="0.25">
      <c r="A22" s="20">
        <v>21</v>
      </c>
      <c r="B22" s="20">
        <f>Data_Provincias!AJ51</f>
        <v>859</v>
      </c>
      <c r="C22" s="20">
        <f>Data_Provincias!AK51</f>
        <v>10</v>
      </c>
      <c r="D22" s="20">
        <f>Data_Provincias!AL64</f>
        <v>4</v>
      </c>
      <c r="E22" s="20">
        <f>Data_Provincias!AM51</f>
        <v>15</v>
      </c>
      <c r="F22" s="20">
        <f>Data_Provincias!AN62</f>
        <v>1</v>
      </c>
      <c r="G22" s="20">
        <f>Data_Provincias!AO51</f>
        <v>233</v>
      </c>
      <c r="H22" s="20">
        <f>Data_Provincias!AP85</f>
        <v>0</v>
      </c>
      <c r="I22" s="20">
        <f>Data_Provincias!AQ62</f>
        <v>4</v>
      </c>
      <c r="J22" s="20">
        <f>Data_Provincias!AR51</f>
        <v>64</v>
      </c>
      <c r="K22" s="20">
        <f>Data_Provincias!AS55</f>
        <v>1</v>
      </c>
      <c r="L22" s="20">
        <f>Data_Provincias!AT51</f>
        <v>54</v>
      </c>
      <c r="M22" s="20">
        <f>Data_Provincias!AU52</f>
        <v>46</v>
      </c>
      <c r="N22" s="20">
        <f>Data_Provincias!AV51</f>
        <v>147</v>
      </c>
      <c r="O22" s="20">
        <f>Data_Provincias!AW51</f>
        <v>28</v>
      </c>
      <c r="P22" s="20">
        <f>Data_Provincias!AX59</f>
        <v>14</v>
      </c>
      <c r="Q22" s="20">
        <f>Data_Provincias!AY60</f>
        <v>3</v>
      </c>
      <c r="R22" s="20">
        <f>Data_Provincias!AZ57</f>
        <v>26</v>
      </c>
      <c r="S22" s="20">
        <f>Data_Provincias!BA51</f>
        <v>54</v>
      </c>
      <c r="T22" s="20">
        <f>Data_Provincias!BB51</f>
        <v>40</v>
      </c>
      <c r="U22" s="20">
        <f>Data_Provincias!BC51</f>
        <v>15</v>
      </c>
      <c r="V22" s="20">
        <f>Data_Provincias!BD51</f>
        <v>47</v>
      </c>
      <c r="W22" s="20">
        <f>Data_Provincias!BE51</f>
        <v>14</v>
      </c>
      <c r="X22" s="20">
        <f>Data_Provincias!BF51</f>
        <v>32</v>
      </c>
      <c r="Y22" s="20">
        <f>Data_Provincias!BG52</f>
        <v>50</v>
      </c>
      <c r="Z22" s="20">
        <f>Data_Provincias!BH51</f>
        <v>339</v>
      </c>
      <c r="AA22" s="20">
        <f>Data_Provincias!BG52</f>
        <v>50</v>
      </c>
      <c r="AB22" s="20">
        <f>Data_Provincias!BJ51</f>
        <v>16</v>
      </c>
      <c r="AC22" s="20">
        <f>Data_Provincias!BK51</f>
        <v>72</v>
      </c>
      <c r="AD22" s="20">
        <f>Data_Provincias!BL51</f>
        <v>5</v>
      </c>
      <c r="AE22" s="20">
        <f>Data_Provincias!BM55</f>
        <v>8</v>
      </c>
      <c r="AF22" s="20">
        <f>Data_Provincias!BN73</f>
        <v>6</v>
      </c>
      <c r="AG22" s="20">
        <f>Data_Provincias!BO51</f>
        <v>445</v>
      </c>
      <c r="AH22" s="20">
        <f>Data_Provincias!BP32</f>
        <v>202</v>
      </c>
    </row>
    <row r="23" spans="1:34" x14ac:dyDescent="0.25">
      <c r="A23" s="20">
        <v>22</v>
      </c>
      <c r="B23" s="20">
        <f>Data_Provincias!AJ52</f>
        <v>886</v>
      </c>
      <c r="C23" s="20">
        <f>Data_Provincias!AK52</f>
        <v>11</v>
      </c>
      <c r="D23" s="20">
        <f>Data_Provincias!AL65</f>
        <v>4</v>
      </c>
      <c r="E23" s="20">
        <f>Data_Provincias!AM52</f>
        <v>15</v>
      </c>
      <c r="F23" s="20">
        <f>Data_Provincias!AN63</f>
        <v>2</v>
      </c>
      <c r="G23" s="20">
        <f>Data_Provincias!AO52</f>
        <v>252</v>
      </c>
      <c r="H23" s="20">
        <f>Data_Provincias!AP86</f>
        <v>0</v>
      </c>
      <c r="I23" s="20">
        <f>Data_Provincias!AQ63</f>
        <v>4</v>
      </c>
      <c r="J23" s="20">
        <f>Data_Provincias!AR52</f>
        <v>66</v>
      </c>
      <c r="K23" s="20">
        <f>Data_Provincias!AS56</f>
        <v>1</v>
      </c>
      <c r="L23" s="20">
        <f>Data_Provincias!AT52</f>
        <v>64</v>
      </c>
      <c r="M23" s="20">
        <f>Data_Provincias!AU53</f>
        <v>51</v>
      </c>
      <c r="N23" s="20">
        <f>Data_Provincias!AV52</f>
        <v>162</v>
      </c>
      <c r="O23" s="20">
        <f>Data_Provincias!AW52</f>
        <v>34</v>
      </c>
      <c r="P23" s="20">
        <f>Data_Provincias!AX60</f>
        <v>15</v>
      </c>
      <c r="Q23" s="20">
        <f>Data_Provincias!AY61</f>
        <v>3</v>
      </c>
      <c r="R23" s="20">
        <f>Data_Provincias!AZ58</f>
        <v>27</v>
      </c>
      <c r="S23" s="20">
        <f>Data_Provincias!BA52</f>
        <v>56</v>
      </c>
      <c r="T23" s="20">
        <f>Data_Provincias!BB52</f>
        <v>45</v>
      </c>
      <c r="U23" s="20">
        <f>Data_Provincias!BC52</f>
        <v>15</v>
      </c>
      <c r="V23" s="20">
        <f>Data_Provincias!BD52</f>
        <v>50</v>
      </c>
      <c r="W23" s="20">
        <f>Data_Provincias!BE52</f>
        <v>14</v>
      </c>
      <c r="X23" s="20">
        <f>Data_Provincias!BF52</f>
        <v>35</v>
      </c>
      <c r="Y23" s="20">
        <f>Data_Provincias!BG53</f>
        <v>55</v>
      </c>
      <c r="Z23" s="20">
        <f>Data_Provincias!BH52</f>
        <v>350</v>
      </c>
      <c r="AA23" s="20">
        <f>Data_Provincias!BG53</f>
        <v>55</v>
      </c>
      <c r="AB23" s="20">
        <f>Data_Provincias!BJ52</f>
        <v>17</v>
      </c>
      <c r="AC23" s="20">
        <f>Data_Provincias!BK52</f>
        <v>73</v>
      </c>
      <c r="AD23" s="20">
        <f>Data_Provincias!BL52</f>
        <v>5</v>
      </c>
      <c r="AE23" s="20">
        <f>Data_Provincias!BM56</f>
        <v>8</v>
      </c>
      <c r="AF23" s="20">
        <f>Data_Provincias!BN74</f>
        <v>9</v>
      </c>
      <c r="AG23" s="20">
        <f>Data_Provincias!BO52</f>
        <v>471</v>
      </c>
      <c r="AH23" s="20">
        <f>Data_Provincias!BP33</f>
        <v>245</v>
      </c>
    </row>
    <row r="24" spans="1:34" x14ac:dyDescent="0.25">
      <c r="A24" s="20">
        <v>23</v>
      </c>
      <c r="B24" s="20">
        <f>Data_Provincias!AJ53</f>
        <v>921</v>
      </c>
      <c r="C24" s="20">
        <f>Data_Provincias!AK53</f>
        <v>12</v>
      </c>
      <c r="D24" s="20">
        <f>Data_Provincias!AL66</f>
        <v>5</v>
      </c>
      <c r="E24" s="20">
        <f>Data_Provincias!AM53</f>
        <v>15</v>
      </c>
      <c r="F24" s="20">
        <f>Data_Provincias!AN64</f>
        <v>3</v>
      </c>
      <c r="G24" s="20">
        <f>Data_Provincias!AO53</f>
        <v>273</v>
      </c>
      <c r="H24" s="20">
        <f>Data_Provincias!AP87</f>
        <v>0</v>
      </c>
      <c r="I24" s="20">
        <f>Data_Provincias!AQ64</f>
        <v>4</v>
      </c>
      <c r="J24" s="20">
        <f>Data_Provincias!AR53</f>
        <v>67</v>
      </c>
      <c r="K24" s="20">
        <f>Data_Provincias!AS57</f>
        <v>1</v>
      </c>
      <c r="L24" s="20">
        <f>Data_Provincias!AT53</f>
        <v>64</v>
      </c>
      <c r="M24" s="20">
        <f>Data_Provincias!AU54</f>
        <v>60</v>
      </c>
      <c r="N24" s="20">
        <f>Data_Provincias!AV53</f>
        <v>192</v>
      </c>
      <c r="O24" s="20">
        <f>Data_Provincias!AW53</f>
        <v>36</v>
      </c>
      <c r="P24" s="20">
        <f>Data_Provincias!AX61</f>
        <v>16</v>
      </c>
      <c r="Q24" s="20">
        <f>Data_Provincias!AY62</f>
        <v>3</v>
      </c>
      <c r="R24" s="20">
        <f>Data_Provincias!AZ59</f>
        <v>32</v>
      </c>
      <c r="S24" s="20">
        <f>Data_Provincias!BA53</f>
        <v>73</v>
      </c>
      <c r="T24" s="20">
        <f>Data_Provincias!BB53</f>
        <v>50</v>
      </c>
      <c r="U24" s="20">
        <f>Data_Provincias!BC53</f>
        <v>15</v>
      </c>
      <c r="V24" s="20">
        <f>Data_Provincias!BD53</f>
        <v>61</v>
      </c>
      <c r="W24" s="20">
        <f>Data_Provincias!BE53</f>
        <v>20</v>
      </c>
      <c r="X24" s="20">
        <f>Data_Provincias!BF53</f>
        <v>35</v>
      </c>
      <c r="Y24" s="20">
        <f>Data_Provincias!BG54</f>
        <v>58</v>
      </c>
      <c r="Z24" s="20">
        <f>Data_Provincias!BH53</f>
        <v>363</v>
      </c>
      <c r="AA24" s="20">
        <f>Data_Provincias!BG54</f>
        <v>58</v>
      </c>
      <c r="AB24" s="20">
        <f>Data_Provincias!BJ53</f>
        <v>17</v>
      </c>
      <c r="AC24" s="20">
        <f>Data_Provincias!BK53</f>
        <v>78</v>
      </c>
      <c r="AD24" s="20">
        <f>Data_Provincias!BL53</f>
        <v>5</v>
      </c>
      <c r="AE24" s="20">
        <f>Data_Provincias!BM57</f>
        <v>8</v>
      </c>
      <c r="AF24" s="20">
        <f>Data_Provincias!BN75</f>
        <v>14</v>
      </c>
      <c r="AG24" s="20">
        <f>Data_Provincias!BO53</f>
        <v>512</v>
      </c>
      <c r="AH24" s="20">
        <f>Data_Provincias!BP34</f>
        <v>312</v>
      </c>
    </row>
    <row r="25" spans="1:34" x14ac:dyDescent="0.25">
      <c r="A25" s="20">
        <v>24</v>
      </c>
      <c r="B25" s="20">
        <f>Data_Provincias!AJ54</f>
        <v>948</v>
      </c>
      <c r="C25" s="20">
        <f>Data_Provincias!AK54</f>
        <v>15</v>
      </c>
      <c r="D25" s="20">
        <f>Data_Provincias!AL67</f>
        <v>4</v>
      </c>
      <c r="E25" s="20">
        <f>Data_Provincias!AM54</f>
        <v>15</v>
      </c>
      <c r="F25" s="20">
        <f>Data_Provincias!AN65</f>
        <v>3</v>
      </c>
      <c r="G25" s="20">
        <f>Data_Provincias!AO54</f>
        <v>300</v>
      </c>
      <c r="H25" s="20">
        <f>Data_Provincias!AP88</f>
        <v>0</v>
      </c>
      <c r="I25" s="20">
        <f>Data_Provincias!AQ65</f>
        <v>4</v>
      </c>
      <c r="J25" s="20">
        <f>Data_Provincias!AR54</f>
        <v>72</v>
      </c>
      <c r="K25" s="20">
        <f>Data_Provincias!AS58</f>
        <v>1</v>
      </c>
      <c r="L25" s="20">
        <f>Data_Provincias!AT54</f>
        <v>69</v>
      </c>
      <c r="M25" s="20">
        <f>Data_Provincias!AU55</f>
        <v>62</v>
      </c>
      <c r="N25" s="20">
        <f>Data_Provincias!AV54</f>
        <v>200</v>
      </c>
      <c r="O25" s="20">
        <f>Data_Provincias!AW54</f>
        <v>38</v>
      </c>
      <c r="P25" s="20">
        <f>Data_Provincias!AX62</f>
        <v>16</v>
      </c>
      <c r="Q25" s="20">
        <f>Data_Provincias!AY63</f>
        <v>3</v>
      </c>
      <c r="R25" s="20">
        <f>Data_Provincias!AZ60</f>
        <v>34</v>
      </c>
      <c r="S25" s="20">
        <f>Data_Provincias!BA54</f>
        <v>87</v>
      </c>
      <c r="T25" s="20">
        <f>Data_Provincias!BB54</f>
        <v>55</v>
      </c>
      <c r="U25" s="20">
        <f>Data_Provincias!BC54</f>
        <v>15</v>
      </c>
      <c r="V25" s="20">
        <f>Data_Provincias!BD54</f>
        <v>66</v>
      </c>
      <c r="W25" s="20">
        <f>Data_Provincias!BE54</f>
        <v>20</v>
      </c>
      <c r="X25" s="20">
        <f>Data_Provincias!BF54</f>
        <v>38</v>
      </c>
      <c r="Y25" s="20">
        <f>Data_Provincias!BG55</f>
        <v>58</v>
      </c>
      <c r="Z25" s="20">
        <f>Data_Provincias!BH54</f>
        <v>403</v>
      </c>
      <c r="AA25" s="20">
        <f>Data_Provincias!BG55</f>
        <v>58</v>
      </c>
      <c r="AB25" s="20">
        <f>Data_Provincias!BJ54</f>
        <v>18</v>
      </c>
      <c r="AC25" s="20">
        <f>Data_Provincias!BK54</f>
        <v>79</v>
      </c>
      <c r="AD25" s="20">
        <f>Data_Provincias!BL54</f>
        <v>5</v>
      </c>
      <c r="AE25" s="20">
        <f>Data_Provincias!BM58</f>
        <v>8</v>
      </c>
      <c r="AF25" s="20">
        <f>Data_Provincias!BN76</f>
        <v>14</v>
      </c>
      <c r="AG25" s="20">
        <f>Data_Provincias!BO54</f>
        <v>546</v>
      </c>
      <c r="AH25" s="20">
        <f>Data_Provincias!BP35</f>
        <v>392</v>
      </c>
    </row>
    <row r="26" spans="1:34" x14ac:dyDescent="0.25">
      <c r="A26" s="20">
        <v>25</v>
      </c>
      <c r="B26" s="20">
        <f>Data_Provincias!AJ55</f>
        <v>959</v>
      </c>
      <c r="C26" s="20">
        <f>Data_Provincias!AK55</f>
        <v>15</v>
      </c>
      <c r="D26" s="20">
        <f>Data_Provincias!AL68</f>
        <v>5</v>
      </c>
      <c r="E26" s="20">
        <f>Data_Provincias!AM55</f>
        <v>15</v>
      </c>
      <c r="F26" s="20">
        <f>Data_Provincias!AN66</f>
        <v>3</v>
      </c>
      <c r="G26" s="20">
        <f>Data_Provincias!AO55</f>
        <v>315</v>
      </c>
      <c r="H26" s="20">
        <f>Data_Provincias!AP89</f>
        <v>0</v>
      </c>
      <c r="I26" s="20">
        <f>Data_Provincias!AQ66</f>
        <v>5</v>
      </c>
      <c r="J26" s="20">
        <f>Data_Provincias!AR55</f>
        <v>82</v>
      </c>
      <c r="K26" s="20">
        <f>Data_Provincias!AS59</f>
        <v>1</v>
      </c>
      <c r="L26" s="20">
        <f>Data_Provincias!AT55</f>
        <v>70</v>
      </c>
      <c r="M26" s="20">
        <f>Data_Provincias!AU56</f>
        <v>73</v>
      </c>
      <c r="N26" s="20">
        <f>Data_Provincias!AV55</f>
        <v>209</v>
      </c>
      <c r="O26" s="20">
        <f>Data_Provincias!AW55</f>
        <v>39</v>
      </c>
      <c r="P26" s="20">
        <f>Data_Provincias!AX63</f>
        <v>15</v>
      </c>
      <c r="Q26" s="20">
        <f>Data_Provincias!AY64</f>
        <v>3</v>
      </c>
      <c r="R26" s="20">
        <f>Data_Provincias!AZ61</f>
        <v>35</v>
      </c>
      <c r="S26" s="20">
        <f>Data_Provincias!BA55</f>
        <v>93</v>
      </c>
      <c r="T26" s="20">
        <f>Data_Provincias!BB55</f>
        <v>58</v>
      </c>
      <c r="U26" s="20">
        <f>Data_Provincias!BC55</f>
        <v>15</v>
      </c>
      <c r="V26" s="20">
        <f>Data_Provincias!BD55</f>
        <v>66</v>
      </c>
      <c r="W26" s="20">
        <f>Data_Provincias!BE55</f>
        <v>20</v>
      </c>
      <c r="X26" s="20">
        <f>Data_Provincias!BF55</f>
        <v>38</v>
      </c>
      <c r="Y26" s="20">
        <f>Data_Provincias!BG56</f>
        <v>73</v>
      </c>
      <c r="Z26" s="20">
        <f>Data_Provincias!BH55</f>
        <v>439</v>
      </c>
      <c r="AA26" s="20">
        <f>Data_Provincias!BG56</f>
        <v>73</v>
      </c>
      <c r="AB26" s="20">
        <f>Data_Provincias!BJ55</f>
        <v>18</v>
      </c>
      <c r="AC26" s="20">
        <f>Data_Provincias!BK55</f>
        <v>86</v>
      </c>
      <c r="AD26" s="20">
        <f>Data_Provincias!BL55</f>
        <v>5</v>
      </c>
      <c r="AE26" s="20">
        <f>Data_Provincias!BM59</f>
        <v>8</v>
      </c>
      <c r="AF26" s="20">
        <f>Data_Provincias!BN77</f>
        <v>0</v>
      </c>
      <c r="AG26" s="20">
        <f>Data_Provincias!BO55</f>
        <v>564</v>
      </c>
      <c r="AH26" s="20">
        <f>Data_Provincias!BP36</f>
        <v>488</v>
      </c>
    </row>
    <row r="27" spans="1:34" x14ac:dyDescent="0.25">
      <c r="A27" s="20">
        <v>26</v>
      </c>
      <c r="B27" s="20">
        <f>Data_Provincias!AJ56</f>
        <v>1003</v>
      </c>
      <c r="C27" s="20">
        <f>Data_Provincias!AK56</f>
        <v>20</v>
      </c>
      <c r="D27" s="20">
        <f>Data_Provincias!AL69</f>
        <v>5</v>
      </c>
      <c r="E27" s="20">
        <f>Data_Provincias!AM56</f>
        <v>15</v>
      </c>
      <c r="F27" s="20">
        <f>Data_Provincias!AN67</f>
        <v>3</v>
      </c>
      <c r="G27" s="20">
        <f>Data_Provincias!AO56</f>
        <v>350</v>
      </c>
      <c r="H27" s="20">
        <f>Data_Provincias!AP90</f>
        <v>0</v>
      </c>
      <c r="I27" s="20">
        <f>Data_Provincias!AQ67</f>
        <v>5</v>
      </c>
      <c r="J27" s="20">
        <f>Data_Provincias!AR56</f>
        <v>83</v>
      </c>
      <c r="K27" s="20">
        <f>Data_Provincias!AS60</f>
        <v>1</v>
      </c>
      <c r="L27" s="20">
        <f>Data_Provincias!AT56</f>
        <v>82</v>
      </c>
      <c r="M27" s="20">
        <f>Data_Provincias!AU57</f>
        <v>77</v>
      </c>
      <c r="N27" s="20">
        <f>Data_Provincias!AV56</f>
        <v>222</v>
      </c>
      <c r="O27" s="20">
        <f>Data_Provincias!AW56</f>
        <v>48</v>
      </c>
      <c r="P27" s="20">
        <f>Data_Provincias!AX64</f>
        <v>13</v>
      </c>
      <c r="Q27" s="20">
        <f>Data_Provincias!AY65</f>
        <v>3</v>
      </c>
      <c r="R27" s="20">
        <f>Data_Provincias!AZ62</f>
        <v>35</v>
      </c>
      <c r="S27" s="20">
        <f>Data_Provincias!BA56</f>
        <v>102</v>
      </c>
      <c r="T27" s="20">
        <f>Data_Provincias!BB56</f>
        <v>83</v>
      </c>
      <c r="U27" s="20">
        <f>Data_Provincias!BC56</f>
        <v>15</v>
      </c>
      <c r="V27" s="20">
        <f>Data_Provincias!BD56</f>
        <v>90</v>
      </c>
      <c r="W27" s="20">
        <f>Data_Provincias!BE56</f>
        <v>21</v>
      </c>
      <c r="X27" s="20">
        <f>Data_Provincias!BF56</f>
        <v>49</v>
      </c>
      <c r="Y27" s="20">
        <f>Data_Provincias!BG57</f>
        <v>76</v>
      </c>
      <c r="Z27" s="20">
        <f>Data_Provincias!BH56</f>
        <v>463</v>
      </c>
      <c r="AA27" s="20">
        <f>Data_Provincias!BG57</f>
        <v>76</v>
      </c>
      <c r="AB27" s="20">
        <f>Data_Provincias!BJ56</f>
        <v>27</v>
      </c>
      <c r="AC27" s="20">
        <f>Data_Provincias!BK56</f>
        <v>97</v>
      </c>
      <c r="AD27" s="20">
        <f>Data_Provincias!BL56</f>
        <v>7</v>
      </c>
      <c r="AE27" s="20">
        <f>Data_Provincias!BM60</f>
        <v>9</v>
      </c>
      <c r="AF27" s="20">
        <f>Data_Provincias!BN78</f>
        <v>0</v>
      </c>
      <c r="AG27" s="20">
        <f>Data_Provincias!BO56</f>
        <v>621</v>
      </c>
      <c r="AH27" s="20">
        <f>Data_Provincias!BP37</f>
        <v>581</v>
      </c>
    </row>
    <row r="28" spans="1:34" x14ac:dyDescent="0.25">
      <c r="A28" s="20">
        <v>27</v>
      </c>
      <c r="B28" s="20">
        <f>Data_Provincias!AJ57</f>
        <v>1015</v>
      </c>
      <c r="C28" s="20">
        <f>Data_Provincias!AK57</f>
        <v>20</v>
      </c>
      <c r="D28" s="20">
        <f>Data_Provincias!AL70</f>
        <v>5</v>
      </c>
      <c r="E28" s="20">
        <f>Data_Provincias!AM57</f>
        <v>19</v>
      </c>
      <c r="F28" s="20">
        <f>Data_Provincias!AN68</f>
        <v>3</v>
      </c>
      <c r="G28" s="20">
        <f>Data_Provincias!AO57</f>
        <v>355</v>
      </c>
      <c r="H28" s="20">
        <f>Data_Provincias!AP91</f>
        <v>0</v>
      </c>
      <c r="I28" s="20">
        <f>Data_Provincias!AQ68</f>
        <v>5</v>
      </c>
      <c r="J28" s="20">
        <f>Data_Provincias!AR57</f>
        <v>105</v>
      </c>
      <c r="K28" s="20">
        <f>Data_Provincias!AS61</f>
        <v>1</v>
      </c>
      <c r="L28" s="20">
        <f>Data_Provincias!AT57</f>
        <v>86</v>
      </c>
      <c r="M28" s="20">
        <f>Data_Provincias!AU58</f>
        <v>80</v>
      </c>
      <c r="N28" s="20">
        <f>Data_Provincias!AV57</f>
        <v>261</v>
      </c>
      <c r="O28" s="20">
        <f>Data_Provincias!AW57</f>
        <v>49</v>
      </c>
      <c r="P28" s="20">
        <f>Data_Provincias!AX65</f>
        <v>13</v>
      </c>
      <c r="Q28" s="20">
        <f>Data_Provincias!AY66</f>
        <v>3</v>
      </c>
      <c r="R28" s="20">
        <f>Data_Provincias!AZ63</f>
        <v>36</v>
      </c>
      <c r="S28" s="20">
        <f>Data_Provincias!BA57</f>
        <v>118</v>
      </c>
      <c r="T28" s="20">
        <f>Data_Provincias!BB57</f>
        <v>84</v>
      </c>
      <c r="U28" s="20">
        <f>Data_Provincias!BC57</f>
        <v>15</v>
      </c>
      <c r="V28" s="20">
        <f>Data_Provincias!BD57</f>
        <v>94</v>
      </c>
      <c r="W28" s="20">
        <f>Data_Provincias!BE57</f>
        <v>21</v>
      </c>
      <c r="X28" s="20">
        <f>Data_Provincias!BF57</f>
        <v>49</v>
      </c>
      <c r="Y28" s="20">
        <f>Data_Provincias!BG58</f>
        <v>108</v>
      </c>
      <c r="Z28" s="20">
        <f>Data_Provincias!BH57</f>
        <v>476</v>
      </c>
      <c r="AA28" s="20">
        <f>Data_Provincias!BG58</f>
        <v>108</v>
      </c>
      <c r="AB28" s="20">
        <f>Data_Provincias!BJ57</f>
        <v>28</v>
      </c>
      <c r="AC28" s="20">
        <f>Data_Provincias!BK57</f>
        <v>99</v>
      </c>
      <c r="AD28" s="20">
        <f>Data_Provincias!BL57</f>
        <v>8</v>
      </c>
      <c r="AE28" s="20">
        <f>Data_Provincias!BM61</f>
        <v>9</v>
      </c>
      <c r="AF28" s="20">
        <f>Data_Provincias!BN79</f>
        <v>0</v>
      </c>
      <c r="AG28" s="20">
        <f>Data_Provincias!BO57</f>
        <v>627</v>
      </c>
      <c r="AH28" s="20">
        <f>Data_Provincias!BP38</f>
        <v>719</v>
      </c>
    </row>
    <row r="29" spans="1:34" x14ac:dyDescent="0.25">
      <c r="A29" s="20">
        <v>28</v>
      </c>
      <c r="B29" s="20">
        <f>Data_Provincias!AJ58</f>
        <v>1078</v>
      </c>
      <c r="C29" s="20">
        <f>Data_Provincias!AK58</f>
        <v>20</v>
      </c>
      <c r="D29" s="20">
        <f>Data_Provincias!AL71</f>
        <v>5</v>
      </c>
      <c r="E29" s="20">
        <f>Data_Provincias!AM58</f>
        <v>25</v>
      </c>
      <c r="F29" s="20">
        <f>Data_Provincias!AN69</f>
        <v>3</v>
      </c>
      <c r="G29" s="20">
        <f>Data_Provincias!AO58</f>
        <v>416</v>
      </c>
      <c r="H29" s="20">
        <f>Data_Provincias!AP92</f>
        <v>0</v>
      </c>
      <c r="I29" s="20">
        <f>Data_Provincias!AQ69</f>
        <v>5</v>
      </c>
      <c r="J29" s="20">
        <f>Data_Provincias!AR58</f>
        <v>118</v>
      </c>
      <c r="K29" s="20">
        <f>Data_Provincias!AS62</f>
        <v>1</v>
      </c>
      <c r="L29" s="20">
        <f>Data_Provincias!AT58</f>
        <v>86</v>
      </c>
      <c r="M29" s="20">
        <f>Data_Provincias!AU59</f>
        <v>88</v>
      </c>
      <c r="N29" s="20">
        <f>Data_Provincias!AV58</f>
        <v>280</v>
      </c>
      <c r="O29" s="20">
        <f>Data_Provincias!AW58</f>
        <v>59</v>
      </c>
      <c r="P29" s="20">
        <f>Data_Provincias!AX66</f>
        <v>17</v>
      </c>
      <c r="Q29" s="20">
        <f>Data_Provincias!AY67</f>
        <v>3</v>
      </c>
      <c r="R29" s="20">
        <f>Data_Provincias!AZ64</f>
        <v>37</v>
      </c>
      <c r="S29" s="20">
        <f>Data_Provincias!BA58</f>
        <v>125</v>
      </c>
      <c r="T29" s="20">
        <f>Data_Provincias!BB58</f>
        <v>94</v>
      </c>
      <c r="U29" s="20">
        <f>Data_Provincias!BC58</f>
        <v>19</v>
      </c>
      <c r="V29" s="20">
        <f>Data_Provincias!BD58</f>
        <v>100</v>
      </c>
      <c r="W29" s="20">
        <f>Data_Provincias!BE58</f>
        <v>28</v>
      </c>
      <c r="X29" s="20">
        <f>Data_Provincias!BF58</f>
        <v>51</v>
      </c>
      <c r="Y29" s="20">
        <f>Data_Provincias!BG59</f>
        <v>115</v>
      </c>
      <c r="Z29" s="20">
        <f>Data_Provincias!BH58</f>
        <v>528</v>
      </c>
      <c r="AA29" s="20">
        <f>Data_Provincias!BG59</f>
        <v>115</v>
      </c>
      <c r="AB29" s="20">
        <f>Data_Provincias!BJ58</f>
        <v>28</v>
      </c>
      <c r="AC29" s="20">
        <f>Data_Provincias!BK58</f>
        <v>121</v>
      </c>
      <c r="AD29" s="20">
        <f>Data_Provincias!BL58</f>
        <v>10</v>
      </c>
      <c r="AE29" s="20">
        <f>Data_Provincias!BM62</f>
        <v>9</v>
      </c>
      <c r="AF29" s="20">
        <f>Data_Provincias!BN80</f>
        <v>0</v>
      </c>
      <c r="AG29" s="20">
        <f>Data_Provincias!BO58</f>
        <v>673</v>
      </c>
      <c r="AH29" s="20">
        <f>Data_Provincias!BP39</f>
        <v>859</v>
      </c>
    </row>
    <row r="30" spans="1:34" x14ac:dyDescent="0.25">
      <c r="A30" s="20">
        <v>29</v>
      </c>
      <c r="B30" s="20">
        <f>Data_Provincias!AJ59</f>
        <v>1107</v>
      </c>
      <c r="C30" s="20">
        <f>Data_Provincias!AK59</f>
        <v>20</v>
      </c>
      <c r="D30" s="20">
        <f>Data_Provincias!AL72</f>
        <v>5</v>
      </c>
      <c r="E30" s="20">
        <f>Data_Provincias!AM59</f>
        <v>25</v>
      </c>
      <c r="F30" s="20">
        <f>Data_Provincias!AN70</f>
        <v>3</v>
      </c>
      <c r="G30" s="20">
        <f>Data_Provincias!AO59</f>
        <v>439</v>
      </c>
      <c r="H30" s="20">
        <f>Data_Provincias!AP93</f>
        <v>0</v>
      </c>
      <c r="I30" s="20">
        <f>Data_Provincias!AQ70</f>
        <v>5</v>
      </c>
      <c r="J30" s="20">
        <f>Data_Provincias!AR59</f>
        <v>122</v>
      </c>
      <c r="K30" s="20">
        <f>Data_Provincias!AS63</f>
        <v>1</v>
      </c>
      <c r="L30" s="20">
        <f>Data_Provincias!AT59</f>
        <v>88</v>
      </c>
      <c r="M30" s="20">
        <f>Data_Provincias!AU60</f>
        <v>89</v>
      </c>
      <c r="N30" s="20">
        <f>Data_Provincias!AV59</f>
        <v>308</v>
      </c>
      <c r="O30" s="20">
        <f>Data_Provincias!AW59</f>
        <v>60</v>
      </c>
      <c r="P30" s="20">
        <f>Data_Provincias!AX67</f>
        <v>13</v>
      </c>
      <c r="Q30" s="20">
        <f>Data_Provincias!AY68</f>
        <v>3</v>
      </c>
      <c r="R30" s="20">
        <f>Data_Provincias!AZ65</f>
        <v>37</v>
      </c>
      <c r="S30" s="20">
        <f>Data_Provincias!BA59</f>
        <v>128</v>
      </c>
      <c r="T30" s="20">
        <f>Data_Provincias!BB59</f>
        <v>107</v>
      </c>
      <c r="U30" s="20">
        <f>Data_Provincias!BC59</f>
        <v>19</v>
      </c>
      <c r="V30" s="20">
        <f>Data_Provincias!BD59</f>
        <v>108</v>
      </c>
      <c r="W30" s="20">
        <f>Data_Provincias!BE59</f>
        <v>29</v>
      </c>
      <c r="X30" s="20">
        <f>Data_Provincias!BF59</f>
        <v>51</v>
      </c>
      <c r="Y30" s="20">
        <f>Data_Provincias!BG60</f>
        <v>118</v>
      </c>
      <c r="Z30" s="20">
        <f>Data_Provincias!BH59</f>
        <v>553</v>
      </c>
      <c r="AA30" s="20">
        <f>Data_Provincias!BG60</f>
        <v>118</v>
      </c>
      <c r="AB30" s="20">
        <f>Data_Provincias!BJ59</f>
        <v>28</v>
      </c>
      <c r="AC30" s="20">
        <f>Data_Provincias!BK59</f>
        <v>127</v>
      </c>
      <c r="AD30" s="20">
        <f>Data_Provincias!BL59</f>
        <v>10</v>
      </c>
      <c r="AE30" s="20">
        <f>Data_Provincias!BM63</f>
        <v>9</v>
      </c>
      <c r="AF30" s="20">
        <f>Data_Provincias!BN81</f>
        <v>0</v>
      </c>
      <c r="AG30" s="20">
        <f>Data_Provincias!BO59</f>
        <v>719</v>
      </c>
      <c r="AH30" s="20">
        <f>Data_Provincias!BP40</f>
        <v>901</v>
      </c>
    </row>
    <row r="31" spans="1:34" x14ac:dyDescent="0.25">
      <c r="A31" s="20">
        <v>30</v>
      </c>
      <c r="B31" s="20">
        <f>Data_Provincias!AJ60</f>
        <v>1198</v>
      </c>
      <c r="C31" s="20">
        <f>Data_Provincias!AK60</f>
        <v>22</v>
      </c>
      <c r="D31" s="20">
        <f>Data_Provincias!AL73</f>
        <v>5</v>
      </c>
      <c r="E31" s="20">
        <f>Data_Provincias!AM60</f>
        <v>25</v>
      </c>
      <c r="F31" s="20">
        <f>Data_Provincias!AN71</f>
        <v>3</v>
      </c>
      <c r="G31" s="20">
        <f>Data_Provincias!AO60</f>
        <v>461</v>
      </c>
      <c r="H31" s="20">
        <f>Data_Provincias!AP94</f>
        <v>0</v>
      </c>
      <c r="I31" s="20">
        <f>Data_Provincias!AQ71</f>
        <v>5</v>
      </c>
      <c r="J31" s="20">
        <f>Data_Provincias!AR60</f>
        <v>137</v>
      </c>
      <c r="K31" s="20">
        <f>Data_Provincias!AS64</f>
        <v>1</v>
      </c>
      <c r="L31" s="20">
        <f>Data_Provincias!AT60</f>
        <v>90</v>
      </c>
      <c r="M31" s="20">
        <f>Data_Provincias!AU61</f>
        <v>92</v>
      </c>
      <c r="N31" s="20">
        <f>Data_Provincias!AV60</f>
        <v>330</v>
      </c>
      <c r="O31" s="20">
        <f>Data_Provincias!AW60</f>
        <v>64</v>
      </c>
      <c r="P31" s="20">
        <f>Data_Provincias!AX68</f>
        <v>17</v>
      </c>
      <c r="Q31" s="20">
        <f>Data_Provincias!AY69</f>
        <v>3</v>
      </c>
      <c r="R31" s="20">
        <f>Data_Provincias!AZ66</f>
        <v>43</v>
      </c>
      <c r="S31" s="20">
        <f>Data_Provincias!BA60</f>
        <v>143</v>
      </c>
      <c r="T31" s="20">
        <f>Data_Provincias!BB60</f>
        <v>121</v>
      </c>
      <c r="U31" s="20">
        <f>Data_Provincias!BC60</f>
        <v>19</v>
      </c>
      <c r="V31" s="20">
        <f>Data_Provincias!BD60</f>
        <v>114</v>
      </c>
      <c r="W31" s="20">
        <f>Data_Provincias!BE60</f>
        <v>32</v>
      </c>
      <c r="X31" s="20">
        <f>Data_Provincias!BF60</f>
        <v>53</v>
      </c>
      <c r="Y31" s="20">
        <f>Data_Provincias!BG61</f>
        <v>122</v>
      </c>
      <c r="Z31" s="20">
        <f>Data_Provincias!BH60</f>
        <v>594</v>
      </c>
      <c r="AA31" s="20">
        <f>Data_Provincias!BG61</f>
        <v>122</v>
      </c>
      <c r="AB31" s="20">
        <f>Data_Provincias!BJ60</f>
        <v>28</v>
      </c>
      <c r="AC31" s="20">
        <f>Data_Provincias!BK60</f>
        <v>133</v>
      </c>
      <c r="AD31" s="20">
        <f>Data_Provincias!BL60</f>
        <v>11</v>
      </c>
      <c r="AE31" s="20">
        <f>Data_Provincias!BM64</f>
        <v>11</v>
      </c>
      <c r="AF31" s="20">
        <f>Data_Provincias!BN82</f>
        <v>0</v>
      </c>
      <c r="AG31" s="20">
        <f>Data_Provincias!BO60</f>
        <v>807</v>
      </c>
      <c r="AH31" s="20">
        <f>Data_Provincias!BP41</f>
        <v>1109</v>
      </c>
    </row>
    <row r="32" spans="1:34" x14ac:dyDescent="0.25">
      <c r="A32" s="20">
        <v>31</v>
      </c>
      <c r="B32" s="20">
        <f>Data_Provincias!AJ61</f>
        <v>1281</v>
      </c>
      <c r="C32" s="20">
        <f>Data_Provincias!AK61</f>
        <v>23</v>
      </c>
      <c r="D32" s="20">
        <f>Data_Provincias!AL74</f>
        <v>5</v>
      </c>
      <c r="E32" s="20">
        <f>Data_Provincias!AM61</f>
        <v>25</v>
      </c>
      <c r="F32" s="20">
        <f>Data_Provincias!AN72</f>
        <v>3</v>
      </c>
      <c r="G32" s="20">
        <f>Data_Provincias!AO61</f>
        <v>486</v>
      </c>
      <c r="H32" s="20">
        <f>Data_Provincias!AP95</f>
        <v>0</v>
      </c>
      <c r="I32" s="20">
        <f>Data_Provincias!AQ72</f>
        <v>5</v>
      </c>
      <c r="J32" s="20">
        <f>Data_Provincias!AR61</f>
        <v>138</v>
      </c>
      <c r="K32" s="20">
        <f>Data_Provincias!AS65</f>
        <v>1</v>
      </c>
      <c r="L32" s="20">
        <f>Data_Provincias!AT61</f>
        <v>93</v>
      </c>
      <c r="M32" s="20">
        <f>Data_Provincias!AU62</f>
        <v>92</v>
      </c>
      <c r="N32" s="20">
        <f>Data_Provincias!AV61</f>
        <v>351</v>
      </c>
      <c r="O32" s="20">
        <f>Data_Provincias!AW61</f>
        <v>68</v>
      </c>
      <c r="P32" s="20">
        <f>Data_Provincias!AX69</f>
        <v>17</v>
      </c>
      <c r="Q32" s="20">
        <f>Data_Provincias!AY70</f>
        <v>3</v>
      </c>
      <c r="R32" s="20">
        <f>Data_Provincias!AZ67</f>
        <v>40</v>
      </c>
      <c r="S32" s="20">
        <f>Data_Provincias!BA61</f>
        <v>157</v>
      </c>
      <c r="T32" s="20">
        <f>Data_Provincias!BB61</f>
        <v>121</v>
      </c>
      <c r="U32" s="20">
        <f>Data_Provincias!BC61</f>
        <v>19</v>
      </c>
      <c r="V32" s="20">
        <f>Data_Provincias!BD61</f>
        <v>115</v>
      </c>
      <c r="W32" s="20">
        <f>Data_Provincias!BE61</f>
        <v>38</v>
      </c>
      <c r="X32" s="20">
        <f>Data_Provincias!BF61</f>
        <v>54</v>
      </c>
      <c r="Y32" s="20">
        <f>Data_Provincias!BG62</f>
        <v>127</v>
      </c>
      <c r="Z32" s="20">
        <f>Data_Provincias!BH61</f>
        <v>635</v>
      </c>
      <c r="AA32" s="20">
        <f>Data_Provincias!BG62</f>
        <v>127</v>
      </c>
      <c r="AB32" s="20">
        <f>Data_Provincias!BJ61</f>
        <v>28</v>
      </c>
      <c r="AC32" s="20">
        <f>Data_Provincias!BK61</f>
        <v>142</v>
      </c>
      <c r="AD32" s="20">
        <f>Data_Provincias!BL61</f>
        <v>11</v>
      </c>
      <c r="AE32" s="20">
        <f>Data_Provincias!BM65</f>
        <v>11</v>
      </c>
      <c r="AF32" s="20">
        <f>Data_Provincias!BN83</f>
        <v>0</v>
      </c>
      <c r="AG32" s="20">
        <f>Data_Provincias!BO61</f>
        <v>871</v>
      </c>
      <c r="AH32" s="20">
        <f>Data_Provincias!BP42</f>
        <v>1284</v>
      </c>
    </row>
    <row r="33" spans="1:34" x14ac:dyDescent="0.25">
      <c r="A33" s="20">
        <v>32</v>
      </c>
      <c r="B33" s="20">
        <f>Data_Provincias!AJ62</f>
        <v>1295</v>
      </c>
      <c r="C33" s="20">
        <f>Data_Provincias!AK62</f>
        <v>23</v>
      </c>
      <c r="D33" s="20">
        <f>Data_Provincias!AL75</f>
        <v>5</v>
      </c>
      <c r="E33" s="20">
        <f>Data_Provincias!AM62</f>
        <v>33</v>
      </c>
      <c r="F33" s="20">
        <f>Data_Provincias!AN73</f>
        <v>3</v>
      </c>
      <c r="G33" s="20">
        <f>Data_Provincias!AO62</f>
        <v>486</v>
      </c>
      <c r="H33" s="20">
        <f>Data_Provincias!AP96</f>
        <v>0</v>
      </c>
      <c r="I33" s="20">
        <f>Data_Provincias!AQ73</f>
        <v>5</v>
      </c>
      <c r="J33" s="20">
        <f>Data_Provincias!AR62</f>
        <v>138</v>
      </c>
      <c r="K33" s="20">
        <f>Data_Provincias!AS66</f>
        <v>1</v>
      </c>
      <c r="L33" s="20">
        <f>Data_Provincias!AT62</f>
        <v>93</v>
      </c>
      <c r="M33" s="20">
        <f>Data_Provincias!AU63</f>
        <v>95</v>
      </c>
      <c r="N33" s="20">
        <f>Data_Provincias!AV62</f>
        <v>361</v>
      </c>
      <c r="O33" s="20">
        <f>Data_Provincias!AW62</f>
        <v>69</v>
      </c>
      <c r="P33" s="20">
        <f>Data_Provincias!AX70</f>
        <v>17</v>
      </c>
      <c r="Q33" s="20">
        <f>Data_Provincias!AY71</f>
        <v>3</v>
      </c>
      <c r="R33" s="20">
        <f>Data_Provincias!AZ68</f>
        <v>43</v>
      </c>
      <c r="S33" s="20">
        <f>Data_Provincias!BA62</f>
        <v>166</v>
      </c>
      <c r="T33" s="20">
        <f>Data_Provincias!BB62</f>
        <v>125</v>
      </c>
      <c r="U33" s="20">
        <f>Data_Provincias!BC62</f>
        <v>19</v>
      </c>
      <c r="V33" s="20">
        <f>Data_Provincias!BD62</f>
        <v>117</v>
      </c>
      <c r="W33" s="20">
        <f>Data_Provincias!BE62</f>
        <v>38</v>
      </c>
      <c r="X33" s="20">
        <f>Data_Provincias!BF62</f>
        <v>54</v>
      </c>
      <c r="Y33" s="20">
        <f>Data_Provincias!BG63</f>
        <v>133</v>
      </c>
      <c r="Z33" s="20">
        <f>Data_Provincias!BH62</f>
        <v>638</v>
      </c>
      <c r="AA33" s="20">
        <f>Data_Provincias!BG63</f>
        <v>133</v>
      </c>
      <c r="AB33" s="20">
        <f>Data_Provincias!BJ62</f>
        <v>32</v>
      </c>
      <c r="AC33" s="20">
        <f>Data_Provincias!BK62</f>
        <v>153</v>
      </c>
      <c r="AD33" s="20">
        <f>Data_Provincias!BL62</f>
        <v>11</v>
      </c>
      <c r="AE33" s="20">
        <f>Data_Provincias!BM66</f>
        <v>12</v>
      </c>
      <c r="AF33" s="20">
        <f>Data_Provincias!BN84</f>
        <v>0</v>
      </c>
      <c r="AG33" s="20">
        <f>Data_Provincias!BO62</f>
        <v>880</v>
      </c>
      <c r="AH33" s="20">
        <f>Data_Provincias!BP43</f>
        <v>1380</v>
      </c>
    </row>
    <row r="34" spans="1:34" x14ac:dyDescent="0.25">
      <c r="A34" s="20">
        <v>33</v>
      </c>
      <c r="B34" s="20">
        <f>Data_Provincias!AJ63</f>
        <v>1337</v>
      </c>
      <c r="C34" s="20">
        <f>Data_Provincias!AK63</f>
        <v>24</v>
      </c>
      <c r="D34" s="20">
        <f>Data_Provincias!AL76</f>
        <v>5</v>
      </c>
      <c r="E34" s="20">
        <f>Data_Provincias!AM63</f>
        <v>33</v>
      </c>
      <c r="F34" s="20">
        <f>Data_Provincias!AN74</f>
        <v>4</v>
      </c>
      <c r="G34" s="20">
        <f>Data_Provincias!AO63</f>
        <v>519</v>
      </c>
      <c r="H34" s="20">
        <f>Data_Provincias!AP97</f>
        <v>0</v>
      </c>
      <c r="I34" s="20">
        <f>Data_Provincias!AQ74</f>
        <v>10</v>
      </c>
      <c r="J34" s="20">
        <f>Data_Provincias!AR63</f>
        <v>162</v>
      </c>
      <c r="K34" s="20">
        <f>Data_Provincias!AS67</f>
        <v>1</v>
      </c>
      <c r="L34" s="20">
        <f>Data_Provincias!AT63</f>
        <v>100</v>
      </c>
      <c r="M34" s="20">
        <f>Data_Provincias!AU64</f>
        <v>97</v>
      </c>
      <c r="N34" s="20">
        <f>Data_Provincias!AV63</f>
        <v>387</v>
      </c>
      <c r="O34" s="20">
        <f>Data_Provincias!AW63</f>
        <v>74</v>
      </c>
      <c r="P34" s="20">
        <f>Data_Provincias!AX71</f>
        <v>17</v>
      </c>
      <c r="Q34" s="20">
        <f>Data_Provincias!AY72</f>
        <v>3</v>
      </c>
      <c r="R34" s="20">
        <f>Data_Provincias!AZ69</f>
        <v>47</v>
      </c>
      <c r="S34" s="20">
        <f>Data_Provincias!BA63</f>
        <v>174</v>
      </c>
      <c r="T34" s="20">
        <f>Data_Provincias!BB63</f>
        <v>134</v>
      </c>
      <c r="U34" s="20">
        <f>Data_Provincias!BC63</f>
        <v>21</v>
      </c>
      <c r="V34" s="20">
        <f>Data_Provincias!BD63</f>
        <v>126</v>
      </c>
      <c r="W34" s="20">
        <f>Data_Provincias!BE63</f>
        <v>38</v>
      </c>
      <c r="X34" s="20">
        <f>Data_Provincias!BF63</f>
        <v>54</v>
      </c>
      <c r="Y34" s="20">
        <f>Data_Provincias!BG64</f>
        <v>134</v>
      </c>
      <c r="Z34" s="20">
        <f>Data_Provincias!BH63</f>
        <v>670</v>
      </c>
      <c r="AA34" s="20">
        <f>Data_Provincias!BG64</f>
        <v>134</v>
      </c>
      <c r="AB34" s="20">
        <f>Data_Provincias!BJ63</f>
        <v>32</v>
      </c>
      <c r="AC34" s="20">
        <f>Data_Provincias!BK63</f>
        <v>159</v>
      </c>
      <c r="AD34" s="20">
        <f>Data_Provincias!BL63</f>
        <v>11</v>
      </c>
      <c r="AE34" s="20">
        <f>Data_Provincias!BM67</f>
        <v>12</v>
      </c>
      <c r="AF34" s="20">
        <f>Data_Provincias!BN85</f>
        <v>0</v>
      </c>
      <c r="AG34" s="20">
        <f>Data_Provincias!BO63</f>
        <v>922</v>
      </c>
      <c r="AH34" s="20">
        <f>Data_Provincias!BP44</f>
        <v>1488</v>
      </c>
    </row>
    <row r="35" spans="1:34" x14ac:dyDescent="0.25">
      <c r="A35" s="20">
        <v>34</v>
      </c>
      <c r="B35" s="20">
        <f>Data_Provincias!AJ64</f>
        <v>1401</v>
      </c>
      <c r="C35" s="20">
        <f>Data_Provincias!AK64</f>
        <v>24</v>
      </c>
      <c r="D35" s="20">
        <f>Data_Provincias!AL77</f>
        <v>0</v>
      </c>
      <c r="E35" s="20">
        <f>Data_Provincias!AM64</f>
        <v>33</v>
      </c>
      <c r="F35" s="20">
        <f>Data_Provincias!AN75</f>
        <v>5</v>
      </c>
      <c r="G35" s="20">
        <f>Data_Provincias!AO64</f>
        <v>547</v>
      </c>
      <c r="H35" s="20">
        <f>Data_Provincias!AP98</f>
        <v>0</v>
      </c>
      <c r="I35" s="20">
        <f>Data_Provincias!AQ75</f>
        <v>10</v>
      </c>
      <c r="J35" s="20">
        <f>Data_Provincias!AR64</f>
        <v>162</v>
      </c>
      <c r="K35" s="20">
        <f>Data_Provincias!AS68</f>
        <v>1</v>
      </c>
      <c r="L35" s="20">
        <f>Data_Provincias!AT64</f>
        <v>109</v>
      </c>
      <c r="M35" s="20">
        <f>Data_Provincias!AU65</f>
        <v>97</v>
      </c>
      <c r="N35" s="20">
        <f>Data_Provincias!AV64</f>
        <v>388</v>
      </c>
      <c r="O35" s="20">
        <f>Data_Provincias!AW64</f>
        <v>79</v>
      </c>
      <c r="P35" s="20">
        <f>Data_Provincias!AX72</f>
        <v>17</v>
      </c>
      <c r="Q35" s="20">
        <f>Data_Provincias!AY73</f>
        <v>3</v>
      </c>
      <c r="R35" s="20">
        <f>Data_Provincias!AZ70</f>
        <v>49</v>
      </c>
      <c r="S35" s="20">
        <f>Data_Provincias!BA64</f>
        <v>175</v>
      </c>
      <c r="T35" s="20">
        <f>Data_Provincias!BB64</f>
        <v>141</v>
      </c>
      <c r="U35" s="20">
        <f>Data_Provincias!BC64</f>
        <v>21</v>
      </c>
      <c r="V35" s="20">
        <f>Data_Provincias!BD64</f>
        <v>132</v>
      </c>
      <c r="W35" s="20">
        <f>Data_Provincias!BE64</f>
        <v>39</v>
      </c>
      <c r="X35" s="20">
        <f>Data_Provincias!BF64</f>
        <v>54</v>
      </c>
      <c r="Y35" s="20">
        <f>Data_Provincias!BG65</f>
        <v>138</v>
      </c>
      <c r="Z35" s="20">
        <f>Data_Provincias!BH64</f>
        <v>694</v>
      </c>
      <c r="AA35" s="20">
        <f>Data_Provincias!BG65</f>
        <v>138</v>
      </c>
      <c r="AB35" s="20">
        <f>Data_Provincias!BJ64</f>
        <v>32</v>
      </c>
      <c r="AC35" s="20">
        <f>Data_Provincias!BK64</f>
        <v>160</v>
      </c>
      <c r="AD35" s="20">
        <f>Data_Provincias!BL64</f>
        <v>11</v>
      </c>
      <c r="AE35" s="20">
        <f>Data_Provincias!BM68</f>
        <v>12</v>
      </c>
      <c r="AF35" s="20">
        <f>Data_Provincias!BN86</f>
        <v>0</v>
      </c>
      <c r="AG35" s="20">
        <f>Data_Provincias!BO64</f>
        <v>1013</v>
      </c>
      <c r="AH35" s="20">
        <f>Data_Provincias!BP45</f>
        <v>1578</v>
      </c>
    </row>
    <row r="36" spans="1:34" x14ac:dyDescent="0.25">
      <c r="A36" s="20">
        <v>35</v>
      </c>
      <c r="B36" s="20">
        <f>Data_Provincias!AJ65</f>
        <v>1457</v>
      </c>
      <c r="C36" s="20">
        <f>Data_Provincias!AK65</f>
        <v>25</v>
      </c>
      <c r="D36" s="20">
        <f>Data_Provincias!AL78</f>
        <v>0</v>
      </c>
      <c r="E36" s="20">
        <f>Data_Provincias!AM65</f>
        <v>35</v>
      </c>
      <c r="F36" s="20">
        <f>Data_Provincias!AN76</f>
        <v>5</v>
      </c>
      <c r="G36" s="20">
        <f>Data_Provincias!AO65</f>
        <v>557</v>
      </c>
      <c r="H36" s="20">
        <f>Data_Provincias!AP99</f>
        <v>0</v>
      </c>
      <c r="I36" s="20">
        <f>Data_Provincias!AQ76</f>
        <v>10</v>
      </c>
      <c r="J36" s="20">
        <f>Data_Provincias!AR65</f>
        <v>162</v>
      </c>
      <c r="K36" s="20">
        <f>Data_Provincias!AS69</f>
        <v>1</v>
      </c>
      <c r="L36" s="20">
        <f>Data_Provincias!AT65</f>
        <v>109</v>
      </c>
      <c r="M36" s="20">
        <f>Data_Provincias!AU66</f>
        <v>111</v>
      </c>
      <c r="N36" s="20">
        <f>Data_Provincias!AV65</f>
        <v>414</v>
      </c>
      <c r="O36" s="20">
        <f>Data_Provincias!AW65</f>
        <v>79</v>
      </c>
      <c r="P36" s="20">
        <f>Data_Provincias!AX73</f>
        <v>17</v>
      </c>
      <c r="Q36" s="20">
        <f>Data_Provincias!AY74</f>
        <v>3</v>
      </c>
      <c r="R36" s="20">
        <f>Data_Provincias!AZ71</f>
        <v>50</v>
      </c>
      <c r="S36" s="20">
        <f>Data_Provincias!BA65</f>
        <v>185</v>
      </c>
      <c r="T36" s="20">
        <f>Data_Provincias!BB65</f>
        <v>145</v>
      </c>
      <c r="U36" s="20">
        <f>Data_Provincias!BC65</f>
        <v>21</v>
      </c>
      <c r="V36" s="20">
        <f>Data_Provincias!BD65</f>
        <v>138</v>
      </c>
      <c r="W36" s="20">
        <f>Data_Provincias!BE65</f>
        <v>43</v>
      </c>
      <c r="X36" s="20">
        <f>Data_Provincias!BF65</f>
        <v>56</v>
      </c>
      <c r="Y36" s="20">
        <f>Data_Provincias!BG66</f>
        <v>166</v>
      </c>
      <c r="Z36" s="20">
        <f>Data_Provincias!BH65</f>
        <v>719</v>
      </c>
      <c r="AA36" s="20">
        <f>Data_Provincias!BG66</f>
        <v>166</v>
      </c>
      <c r="AB36" s="20">
        <f>Data_Provincias!BJ65</f>
        <v>32</v>
      </c>
      <c r="AC36" s="20">
        <f>Data_Provincias!BK65</f>
        <v>162</v>
      </c>
      <c r="AD36" s="20">
        <f>Data_Provincias!BL65</f>
        <v>13</v>
      </c>
      <c r="AE36" s="20">
        <f>Data_Provincias!BM69</f>
        <v>12</v>
      </c>
      <c r="AF36" s="20">
        <f>Data_Provincias!BN87</f>
        <v>0</v>
      </c>
      <c r="AG36" s="20">
        <f>Data_Provincias!BO65</f>
        <v>1057</v>
      </c>
      <c r="AH36" s="20">
        <f>Data_Provincias!BP46</f>
        <v>1745</v>
      </c>
    </row>
    <row r="37" spans="1:34" x14ac:dyDescent="0.25">
      <c r="A37" s="20">
        <v>36</v>
      </c>
      <c r="B37" s="20">
        <f>Data_Provincias!AJ66</f>
        <v>1571</v>
      </c>
      <c r="C37" s="20">
        <f>Data_Provincias!AK66</f>
        <v>34</v>
      </c>
      <c r="D37" s="20">
        <f>Data_Provincias!AL79</f>
        <v>0</v>
      </c>
      <c r="E37" s="20">
        <f>Data_Provincias!AM66</f>
        <v>35</v>
      </c>
      <c r="F37" s="20">
        <f>Data_Provincias!AN77</f>
        <v>0</v>
      </c>
      <c r="G37" s="20">
        <f>Data_Provincias!AO66</f>
        <v>594</v>
      </c>
      <c r="H37" s="20">
        <f>Data_Provincias!AP100</f>
        <v>0</v>
      </c>
      <c r="I37" s="20">
        <f>Data_Provincias!AQ77</f>
        <v>0</v>
      </c>
      <c r="J37" s="20">
        <f>Data_Provincias!AR66</f>
        <v>187</v>
      </c>
      <c r="K37" s="20">
        <f>Data_Provincias!AS70</f>
        <v>1</v>
      </c>
      <c r="L37" s="20">
        <f>Data_Provincias!AT66</f>
        <v>114</v>
      </c>
      <c r="M37" s="20">
        <f>Data_Provincias!AU67</f>
        <v>107</v>
      </c>
      <c r="N37" s="20">
        <f>Data_Provincias!AV66</f>
        <v>435</v>
      </c>
      <c r="O37" s="20">
        <f>Data_Provincias!AW66</f>
        <v>86</v>
      </c>
      <c r="P37" s="20">
        <f>Data_Provincias!AX74</f>
        <v>18</v>
      </c>
      <c r="Q37" s="20">
        <f>Data_Provincias!AY75</f>
        <v>3</v>
      </c>
      <c r="R37" s="20">
        <f>Data_Provincias!AZ72</f>
        <v>55</v>
      </c>
      <c r="S37" s="20">
        <f>Data_Provincias!BA66</f>
        <v>198</v>
      </c>
      <c r="T37" s="20">
        <f>Data_Provincias!BB66</f>
        <v>154</v>
      </c>
      <c r="U37" s="20">
        <f>Data_Provincias!BC66</f>
        <v>22</v>
      </c>
      <c r="V37" s="20">
        <f>Data_Provincias!BD66</f>
        <v>165</v>
      </c>
      <c r="W37" s="20">
        <f>Data_Provincias!BE66</f>
        <v>53</v>
      </c>
      <c r="X37" s="20">
        <f>Data_Provincias!BF66</f>
        <v>62</v>
      </c>
      <c r="Y37" s="20">
        <f>Data_Provincias!BG67</f>
        <v>164</v>
      </c>
      <c r="Z37" s="20">
        <f>Data_Provincias!BH66</f>
        <v>785</v>
      </c>
      <c r="AA37" s="20">
        <f>Data_Provincias!BG67</f>
        <v>164</v>
      </c>
      <c r="AB37" s="20">
        <f>Data_Provincias!BJ66</f>
        <v>37</v>
      </c>
      <c r="AC37" s="20">
        <f>Data_Provincias!BK66</f>
        <v>175</v>
      </c>
      <c r="AD37" s="20">
        <f>Data_Provincias!BL66</f>
        <v>15</v>
      </c>
      <c r="AE37" s="20">
        <f>Data_Provincias!BM70</f>
        <v>12</v>
      </c>
      <c r="AF37" s="20">
        <f>Data_Provincias!BN88</f>
        <v>0</v>
      </c>
      <c r="AG37" s="20">
        <f>Data_Provincias!BO66</f>
        <v>1173</v>
      </c>
      <c r="AH37" s="20">
        <f>Data_Provincias!BP47</f>
        <v>1828</v>
      </c>
    </row>
    <row r="38" spans="1:34" x14ac:dyDescent="0.25">
      <c r="A38" s="20">
        <v>37</v>
      </c>
      <c r="B38" s="20">
        <f>Data_Provincias!AJ67</f>
        <v>1545</v>
      </c>
      <c r="C38" s="20">
        <f>Data_Provincias!AK67</f>
        <v>31</v>
      </c>
      <c r="D38" s="20">
        <f>Data_Provincias!AL80</f>
        <v>0</v>
      </c>
      <c r="E38" s="20">
        <f>Data_Provincias!AM67</f>
        <v>35</v>
      </c>
      <c r="F38" s="20">
        <f>Data_Provincias!AN78</f>
        <v>0</v>
      </c>
      <c r="G38" s="20">
        <f>Data_Provincias!AO67</f>
        <v>587</v>
      </c>
      <c r="H38" s="20">
        <f>Data_Provincias!AP101</f>
        <v>0</v>
      </c>
      <c r="I38" s="20">
        <f>Data_Provincias!AQ78</f>
        <v>0</v>
      </c>
      <c r="J38" s="20">
        <f>Data_Provincias!AR67</f>
        <v>186</v>
      </c>
      <c r="K38" s="20">
        <f>Data_Provincias!AS71</f>
        <v>1</v>
      </c>
      <c r="L38" s="20">
        <f>Data_Provincias!AT67</f>
        <v>110</v>
      </c>
      <c r="M38" s="20">
        <f>Data_Provincias!AU68</f>
        <v>111</v>
      </c>
      <c r="N38" s="20">
        <f>Data_Provincias!AV67</f>
        <v>427</v>
      </c>
      <c r="O38" s="20">
        <f>Data_Provincias!AW67</f>
        <v>82</v>
      </c>
      <c r="P38" s="20">
        <f>Data_Provincias!AX75</f>
        <v>18</v>
      </c>
      <c r="Q38" s="20">
        <f>Data_Provincias!AY76</f>
        <v>4</v>
      </c>
      <c r="R38" s="20">
        <f>Data_Provincias!AZ73</f>
        <v>55</v>
      </c>
      <c r="S38" s="20">
        <f>Data_Provincias!BA67</f>
        <v>193</v>
      </c>
      <c r="T38" s="20">
        <f>Data_Provincias!BB67</f>
        <v>152</v>
      </c>
      <c r="U38" s="20">
        <f>Data_Provincias!BC67</f>
        <v>21</v>
      </c>
      <c r="V38" s="20">
        <f>Data_Provincias!BD67</f>
        <v>156</v>
      </c>
      <c r="W38" s="20">
        <f>Data_Provincias!BE67</f>
        <v>44</v>
      </c>
      <c r="X38" s="20">
        <f>Data_Provincias!BF67</f>
        <v>58</v>
      </c>
      <c r="Y38" s="20">
        <f>Data_Provincias!BG68</f>
        <v>166</v>
      </c>
      <c r="Z38" s="20">
        <f>Data_Provincias!BH67</f>
        <v>765</v>
      </c>
      <c r="AA38" s="20">
        <f>Data_Provincias!BG68</f>
        <v>166</v>
      </c>
      <c r="AB38" s="20">
        <f>Data_Provincias!BJ67</f>
        <v>37</v>
      </c>
      <c r="AC38" s="20">
        <f>Data_Provincias!BK67</f>
        <v>173</v>
      </c>
      <c r="AD38" s="20">
        <f>Data_Provincias!BL67</f>
        <v>15</v>
      </c>
      <c r="AE38" s="20">
        <f>Data_Provincias!BM71</f>
        <v>12</v>
      </c>
      <c r="AF38" s="20">
        <f>Data_Provincias!BN89</f>
        <v>0</v>
      </c>
      <c r="AG38" s="20">
        <f>Data_Provincias!BO67</f>
        <v>1135</v>
      </c>
      <c r="AH38" s="20">
        <f>Data_Provincias!BP48</f>
        <v>1956</v>
      </c>
    </row>
    <row r="39" spans="1:34" x14ac:dyDescent="0.25">
      <c r="A39" s="20">
        <v>38</v>
      </c>
      <c r="B39" s="20">
        <f>Data_Provincias!AJ68</f>
        <v>1571</v>
      </c>
      <c r="C39" s="20">
        <f>Data_Provincias!AK68</f>
        <v>34</v>
      </c>
      <c r="D39" s="20">
        <f>Data_Provincias!AL81</f>
        <v>0</v>
      </c>
      <c r="E39" s="20">
        <f>Data_Provincias!AM68</f>
        <v>35</v>
      </c>
      <c r="F39" s="20">
        <f>Data_Provincias!AN79</f>
        <v>0</v>
      </c>
      <c r="G39" s="20">
        <f>Data_Provincias!AO68</f>
        <v>594</v>
      </c>
      <c r="H39" s="20">
        <f>Data_Provincias!AP102</f>
        <v>0</v>
      </c>
      <c r="I39" s="20">
        <f>Data_Provincias!AQ79</f>
        <v>0</v>
      </c>
      <c r="J39" s="20">
        <f>Data_Provincias!AR68</f>
        <v>187</v>
      </c>
      <c r="K39" s="20">
        <f>Data_Provincias!AS72</f>
        <v>1</v>
      </c>
      <c r="L39" s="20">
        <f>Data_Provincias!AT68</f>
        <v>114</v>
      </c>
      <c r="M39" s="20">
        <f>Data_Provincias!AU69</f>
        <v>121</v>
      </c>
      <c r="N39" s="20">
        <f>Data_Provincias!AV68</f>
        <v>435</v>
      </c>
      <c r="O39" s="20">
        <f>Data_Provincias!AW68</f>
        <v>86</v>
      </c>
      <c r="P39" s="20">
        <f>Data_Provincias!AX76</f>
        <v>27</v>
      </c>
      <c r="Q39" s="20">
        <f>Data_Provincias!AY77</f>
        <v>0</v>
      </c>
      <c r="R39" s="20">
        <f>Data_Provincias!AZ74</f>
        <v>56</v>
      </c>
      <c r="S39" s="20">
        <f>Data_Provincias!BA68</f>
        <v>198</v>
      </c>
      <c r="T39" s="20">
        <f>Data_Provincias!BB68</f>
        <v>154</v>
      </c>
      <c r="U39" s="20">
        <f>Data_Provincias!BC68</f>
        <v>22</v>
      </c>
      <c r="V39" s="20">
        <f>Data_Provincias!BD68</f>
        <v>165</v>
      </c>
      <c r="W39" s="20">
        <f>Data_Provincias!BE68</f>
        <v>53</v>
      </c>
      <c r="X39" s="20">
        <f>Data_Provincias!BF68</f>
        <v>62</v>
      </c>
      <c r="Y39" s="20">
        <f>Data_Provincias!BG69</f>
        <v>166</v>
      </c>
      <c r="Z39" s="20">
        <f>Data_Provincias!BH68</f>
        <v>785</v>
      </c>
      <c r="AA39" s="20">
        <f>Data_Provincias!BG69</f>
        <v>166</v>
      </c>
      <c r="AB39" s="20">
        <f>Data_Provincias!BJ68</f>
        <v>37</v>
      </c>
      <c r="AC39" s="20">
        <f>Data_Provincias!BK68</f>
        <v>175</v>
      </c>
      <c r="AD39" s="20">
        <f>Data_Provincias!BL68</f>
        <v>15</v>
      </c>
      <c r="AE39" s="20">
        <f>Data_Provincias!BM72</f>
        <v>12</v>
      </c>
      <c r="AF39" s="20">
        <f>Data_Provincias!BN90</f>
        <v>0</v>
      </c>
      <c r="AG39" s="20">
        <f>Data_Provincias!BO68</f>
        <v>1173</v>
      </c>
      <c r="AH39" s="20">
        <f>Data_Provincias!BP49</f>
        <v>2111</v>
      </c>
    </row>
    <row r="40" spans="1:34" x14ac:dyDescent="0.25">
      <c r="A40" s="20">
        <v>39</v>
      </c>
      <c r="B40" s="20">
        <f>Data_Provincias!AJ69</f>
        <v>1605</v>
      </c>
      <c r="C40" s="20">
        <f>Data_Provincias!AK69</f>
        <v>34</v>
      </c>
      <c r="D40" s="20">
        <f>Data_Provincias!AL82</f>
        <v>0</v>
      </c>
      <c r="E40" s="20">
        <f>Data_Provincias!AM69</f>
        <v>36</v>
      </c>
      <c r="F40" s="20">
        <f>Data_Provincias!AN80</f>
        <v>0</v>
      </c>
      <c r="G40" s="20">
        <f>Data_Provincias!AO69</f>
        <v>597</v>
      </c>
      <c r="H40" s="20">
        <f>Data_Provincias!AP103</f>
        <v>0</v>
      </c>
      <c r="I40" s="20">
        <f>Data_Provincias!AQ80</f>
        <v>0</v>
      </c>
      <c r="J40" s="20">
        <f>Data_Provincias!AR69</f>
        <v>187</v>
      </c>
      <c r="K40" s="20">
        <f>Data_Provincias!AS73</f>
        <v>1</v>
      </c>
      <c r="L40" s="20">
        <f>Data_Provincias!AT69</f>
        <v>114</v>
      </c>
      <c r="M40" s="20">
        <f>Data_Provincias!AU70</f>
        <v>135</v>
      </c>
      <c r="N40" s="20">
        <f>Data_Provincias!AV69</f>
        <v>473</v>
      </c>
      <c r="O40" s="20">
        <f>Data_Provincias!AW69</f>
        <v>86</v>
      </c>
      <c r="P40" s="20">
        <f>Data_Provincias!AX77</f>
        <v>0</v>
      </c>
      <c r="Q40" s="20">
        <f>Data_Provincias!AY78</f>
        <v>0</v>
      </c>
      <c r="R40" s="20">
        <f>Data_Provincias!AZ75</f>
        <v>61</v>
      </c>
      <c r="S40" s="20">
        <f>Data_Provincias!BA69</f>
        <v>198</v>
      </c>
      <c r="T40" s="20">
        <f>Data_Provincias!BB69</f>
        <v>154</v>
      </c>
      <c r="U40" s="20">
        <f>Data_Provincias!BC69</f>
        <v>22</v>
      </c>
      <c r="V40" s="20">
        <f>Data_Provincias!BD69</f>
        <v>167</v>
      </c>
      <c r="W40" s="20">
        <f>Data_Provincias!BE69</f>
        <v>53</v>
      </c>
      <c r="X40" s="20">
        <f>Data_Provincias!BF69</f>
        <v>62</v>
      </c>
      <c r="Y40" s="20">
        <f>Data_Provincias!BG70</f>
        <v>166</v>
      </c>
      <c r="Z40" s="20">
        <f>Data_Provincias!BH69</f>
        <v>789</v>
      </c>
      <c r="AA40" s="20">
        <f>Data_Provincias!BG70</f>
        <v>166</v>
      </c>
      <c r="AB40" s="20">
        <f>Data_Provincias!BJ69</f>
        <v>37</v>
      </c>
      <c r="AC40" s="20">
        <f>Data_Provincias!BK69</f>
        <v>176</v>
      </c>
      <c r="AD40" s="20">
        <f>Data_Provincias!BL69</f>
        <v>15</v>
      </c>
      <c r="AE40" s="20">
        <f>Data_Provincias!BM73</f>
        <v>13</v>
      </c>
      <c r="AF40" s="20">
        <f>Data_Provincias!BN91</f>
        <v>0</v>
      </c>
      <c r="AG40" s="20">
        <f>Data_Provincias!BO69</f>
        <v>1198</v>
      </c>
      <c r="AH40" s="20">
        <f>Data_Provincias!BP50</f>
        <v>2349</v>
      </c>
    </row>
    <row r="41" spans="1:34" x14ac:dyDescent="0.25">
      <c r="A41" s="20">
        <v>40</v>
      </c>
      <c r="B41" s="20">
        <f>Data_Provincias!AJ70</f>
        <v>1630</v>
      </c>
      <c r="C41" s="20">
        <f>Data_Provincias!AK70</f>
        <v>38</v>
      </c>
      <c r="D41" s="20">
        <f>Data_Provincias!AL83</f>
        <v>0</v>
      </c>
      <c r="E41" s="20">
        <f>Data_Provincias!AM70</f>
        <v>37</v>
      </c>
      <c r="F41" s="20">
        <f>Data_Provincias!AN81</f>
        <v>0</v>
      </c>
      <c r="G41" s="20">
        <f>Data_Provincias!AO70</f>
        <v>617</v>
      </c>
      <c r="H41" s="20">
        <f>Data_Provincias!AP104</f>
        <v>0</v>
      </c>
      <c r="I41" s="20">
        <f>Data_Provincias!AQ81</f>
        <v>0</v>
      </c>
      <c r="J41" s="20">
        <f>Data_Provincias!AR70</f>
        <v>205</v>
      </c>
      <c r="K41" s="20">
        <f>Data_Provincias!AS74</f>
        <v>1</v>
      </c>
      <c r="L41" s="20">
        <f>Data_Provincias!AT70</f>
        <v>116</v>
      </c>
      <c r="M41" s="20">
        <f>Data_Provincias!AU71</f>
        <v>144</v>
      </c>
      <c r="N41" s="20">
        <f>Data_Provincias!AV70</f>
        <v>488</v>
      </c>
      <c r="O41" s="20">
        <f>Data_Provincias!AW70</f>
        <v>86</v>
      </c>
      <c r="P41" s="20">
        <f>Data_Provincias!AX78</f>
        <v>0</v>
      </c>
      <c r="Q41" s="20">
        <f>Data_Provincias!AY79</f>
        <v>0</v>
      </c>
      <c r="R41" s="20">
        <f>Data_Provincias!AZ76</f>
        <v>62</v>
      </c>
      <c r="S41" s="20">
        <f>Data_Provincias!BA70</f>
        <v>213</v>
      </c>
      <c r="T41" s="20">
        <f>Data_Provincias!BB70</f>
        <v>155</v>
      </c>
      <c r="U41" s="20">
        <f>Data_Provincias!BC70</f>
        <v>23</v>
      </c>
      <c r="V41" s="20">
        <f>Data_Provincias!BD70</f>
        <v>185</v>
      </c>
      <c r="W41" s="20">
        <f>Data_Provincias!BE70</f>
        <v>66</v>
      </c>
      <c r="X41" s="20">
        <f>Data_Provincias!BF70</f>
        <v>62</v>
      </c>
      <c r="Y41" s="20">
        <f>Data_Provincias!BG71</f>
        <v>167</v>
      </c>
      <c r="Z41" s="20">
        <f>Data_Provincias!BH70</f>
        <v>816</v>
      </c>
      <c r="AA41" s="20">
        <f>Data_Provincias!BG71</f>
        <v>167</v>
      </c>
      <c r="AB41" s="20">
        <f>Data_Provincias!BJ70</f>
        <v>37</v>
      </c>
      <c r="AC41" s="20">
        <f>Data_Provincias!BK70</f>
        <v>182</v>
      </c>
      <c r="AD41" s="20">
        <f>Data_Provincias!BL70</f>
        <v>16</v>
      </c>
      <c r="AE41" s="20">
        <f>Data_Provincias!BM74</f>
        <v>13</v>
      </c>
      <c r="AF41" s="20">
        <f>Data_Provincias!BN92</f>
        <v>0</v>
      </c>
      <c r="AG41" s="20">
        <f>Data_Provincias!BO70</f>
        <v>1251</v>
      </c>
      <c r="AH41" s="20">
        <f>Data_Provincias!BP51</f>
        <v>2620</v>
      </c>
    </row>
    <row r="42" spans="1:34" x14ac:dyDescent="0.25">
      <c r="A42" s="20">
        <v>41</v>
      </c>
      <c r="B42" s="20">
        <f>Data_Provincias!AJ71</f>
        <v>1724</v>
      </c>
      <c r="C42" s="20">
        <f>Data_Provincias!AK71</f>
        <v>44</v>
      </c>
      <c r="D42" s="20">
        <f>Data_Provincias!AL84</f>
        <v>0</v>
      </c>
      <c r="E42" s="20">
        <f>Data_Provincias!AM71</f>
        <v>37</v>
      </c>
      <c r="F42" s="20">
        <f>Data_Provincias!AN82</f>
        <v>0</v>
      </c>
      <c r="G42" s="20">
        <f>Data_Provincias!AO71</f>
        <v>630</v>
      </c>
      <c r="H42" s="20">
        <f>Data_Provincias!AP105</f>
        <v>0</v>
      </c>
      <c r="I42" s="20">
        <f>Data_Provincias!AQ82</f>
        <v>0</v>
      </c>
      <c r="J42" s="20">
        <f>Data_Provincias!AR71</f>
        <v>209</v>
      </c>
      <c r="K42" s="20">
        <f>Data_Provincias!AS75</f>
        <v>1</v>
      </c>
      <c r="L42" s="20">
        <f>Data_Provincias!AT71</f>
        <v>119</v>
      </c>
      <c r="M42" s="20">
        <f>Data_Provincias!AU72</f>
        <v>159</v>
      </c>
      <c r="N42" s="20">
        <f>Data_Provincias!AV71</f>
        <v>501</v>
      </c>
      <c r="O42" s="20">
        <f>Data_Provincias!AW71</f>
        <v>90</v>
      </c>
      <c r="P42" s="20">
        <f>Data_Provincias!AX79</f>
        <v>0</v>
      </c>
      <c r="Q42" s="20">
        <f>Data_Provincias!AY80</f>
        <v>0</v>
      </c>
      <c r="R42" s="20">
        <f>Data_Provincias!AZ77</f>
        <v>0</v>
      </c>
      <c r="S42" s="20">
        <f>Data_Provincias!BA71</f>
        <v>224</v>
      </c>
      <c r="T42" s="20">
        <f>Data_Provincias!BB71</f>
        <v>158</v>
      </c>
      <c r="U42" s="20">
        <f>Data_Provincias!BC71</f>
        <v>24</v>
      </c>
      <c r="V42" s="20">
        <f>Data_Provincias!BD71</f>
        <v>206</v>
      </c>
      <c r="W42" s="20">
        <f>Data_Provincias!BE71</f>
        <v>66</v>
      </c>
      <c r="X42" s="20">
        <f>Data_Provincias!BF71</f>
        <v>64</v>
      </c>
      <c r="Y42" s="20">
        <f>Data_Provincias!BG72</f>
        <v>167</v>
      </c>
      <c r="Z42" s="20">
        <f>Data_Provincias!BH71</f>
        <v>831</v>
      </c>
      <c r="AA42" s="20">
        <f>Data_Provincias!BG72</f>
        <v>167</v>
      </c>
      <c r="AB42" s="20">
        <f>Data_Provincias!BJ71</f>
        <v>37</v>
      </c>
      <c r="AC42" s="20">
        <f>Data_Provincias!BK71</f>
        <v>186</v>
      </c>
      <c r="AD42" s="20">
        <f>Data_Provincias!BL71</f>
        <v>16</v>
      </c>
      <c r="AE42" s="20">
        <f>Data_Provincias!BM75</f>
        <v>13</v>
      </c>
      <c r="AF42" s="20">
        <f>Data_Provincias!BN93</f>
        <v>0</v>
      </c>
      <c r="AG42" s="20">
        <f>Data_Provincias!BO71</f>
        <v>1359</v>
      </c>
      <c r="AH42" s="20">
        <f>Data_Provincias!BP52</f>
        <v>2759</v>
      </c>
    </row>
    <row r="43" spans="1:34" x14ac:dyDescent="0.25">
      <c r="A43" s="20">
        <v>42</v>
      </c>
      <c r="B43" s="20">
        <f>Data_Provincias!AJ72</f>
        <v>1814</v>
      </c>
      <c r="C43" s="20">
        <f>Data_Provincias!AK72</f>
        <v>51</v>
      </c>
      <c r="D43" s="20">
        <f>Data_Provincias!AL85</f>
        <v>0</v>
      </c>
      <c r="E43" s="20">
        <f>Data_Provincias!AM72</f>
        <v>37</v>
      </c>
      <c r="F43" s="20">
        <f>Data_Provincias!AN83</f>
        <v>0</v>
      </c>
      <c r="G43" s="20">
        <f>Data_Provincias!AO72</f>
        <v>632</v>
      </c>
      <c r="H43" s="20">
        <f>Data_Provincias!AP106</f>
        <v>0</v>
      </c>
      <c r="I43" s="20">
        <f>Data_Provincias!AQ83</f>
        <v>0</v>
      </c>
      <c r="J43" s="20">
        <f>Data_Provincias!AR72</f>
        <v>236</v>
      </c>
      <c r="K43" s="20">
        <f>Data_Provincias!AS76</f>
        <v>1</v>
      </c>
      <c r="L43" s="20">
        <f>Data_Provincias!AT72</f>
        <v>124</v>
      </c>
      <c r="M43" s="20">
        <f>Data_Provincias!AU73</f>
        <v>170</v>
      </c>
      <c r="N43" s="20">
        <f>Data_Provincias!AV72</f>
        <v>513</v>
      </c>
      <c r="O43" s="20">
        <f>Data_Provincias!AW72</f>
        <v>96</v>
      </c>
      <c r="P43" s="20">
        <f>Data_Provincias!AX80</f>
        <v>0</v>
      </c>
      <c r="Q43" s="20">
        <f>Data_Provincias!AY81</f>
        <v>0</v>
      </c>
      <c r="R43" s="20">
        <f>Data_Provincias!AZ78</f>
        <v>0</v>
      </c>
      <c r="S43" s="20">
        <f>Data_Provincias!BA72</f>
        <v>229</v>
      </c>
      <c r="T43" s="20">
        <f>Data_Provincias!BB72</f>
        <v>181</v>
      </c>
      <c r="U43" s="20">
        <f>Data_Provincias!BC72</f>
        <v>24</v>
      </c>
      <c r="V43" s="20">
        <f>Data_Provincias!BD72</f>
        <v>215</v>
      </c>
      <c r="W43" s="20">
        <f>Data_Provincias!BE72</f>
        <v>68</v>
      </c>
      <c r="X43" s="20">
        <f>Data_Provincias!BF72</f>
        <v>67</v>
      </c>
      <c r="Y43" s="20">
        <f>Data_Provincias!BG73</f>
        <v>184</v>
      </c>
      <c r="Z43" s="20">
        <f>Data_Provincias!BH72</f>
        <v>860</v>
      </c>
      <c r="AA43" s="20">
        <f>Data_Provincias!BG73</f>
        <v>184</v>
      </c>
      <c r="AB43" s="20">
        <f>Data_Provincias!BJ72</f>
        <v>37</v>
      </c>
      <c r="AC43" s="20">
        <f>Data_Provincias!BK72</f>
        <v>192</v>
      </c>
      <c r="AD43" s="20">
        <f>Data_Provincias!BL72</f>
        <v>16</v>
      </c>
      <c r="AE43" s="20">
        <f>Data_Provincias!BM76</f>
        <v>13</v>
      </c>
      <c r="AF43" s="20">
        <f>Data_Provincias!BN94</f>
        <v>0</v>
      </c>
      <c r="AG43" s="20">
        <f>Data_Provincias!BO72</f>
        <v>1427</v>
      </c>
      <c r="AH43" s="20">
        <f>Data_Provincias!BP53</f>
        <v>2967</v>
      </c>
    </row>
    <row r="44" spans="1:34" x14ac:dyDescent="0.25">
      <c r="A44" s="20">
        <v>43</v>
      </c>
      <c r="B44" s="20">
        <f>Data_Provincias!AJ73</f>
        <v>1870</v>
      </c>
      <c r="C44" s="20">
        <f>Data_Provincias!AK73</f>
        <v>56</v>
      </c>
      <c r="D44" s="20">
        <f>Data_Provincias!AL86</f>
        <v>0</v>
      </c>
      <c r="E44" s="20">
        <f>Data_Provincias!AM73</f>
        <v>38</v>
      </c>
      <c r="F44" s="20">
        <f>Data_Provincias!AN84</f>
        <v>0</v>
      </c>
      <c r="G44" s="20">
        <f>Data_Provincias!AO73</f>
        <v>638</v>
      </c>
      <c r="H44" s="20">
        <f>Data_Provincias!AP107</f>
        <v>0</v>
      </c>
      <c r="I44" s="20">
        <f>Data_Provincias!AQ84</f>
        <v>0</v>
      </c>
      <c r="J44" s="20">
        <f>Data_Provincias!AR73</f>
        <v>240</v>
      </c>
      <c r="K44" s="20">
        <f>Data_Provincias!AS77</f>
        <v>0</v>
      </c>
      <c r="L44" s="20">
        <f>Data_Provincias!AT73</f>
        <v>127</v>
      </c>
      <c r="M44" s="20">
        <f>Data_Provincias!AU74</f>
        <v>186</v>
      </c>
      <c r="N44" s="20">
        <f>Data_Provincias!AV73</f>
        <v>528</v>
      </c>
      <c r="O44" s="20">
        <f>Data_Provincias!AW73</f>
        <v>96</v>
      </c>
      <c r="P44" s="20">
        <f>Data_Provincias!AX81</f>
        <v>0</v>
      </c>
      <c r="Q44" s="20">
        <f>Data_Provincias!AY82</f>
        <v>0</v>
      </c>
      <c r="R44" s="20">
        <f>Data_Provincias!AZ79</f>
        <v>0</v>
      </c>
      <c r="S44" s="20">
        <f>Data_Provincias!BA73</f>
        <v>238</v>
      </c>
      <c r="T44" s="20">
        <f>Data_Provincias!BB73</f>
        <v>183</v>
      </c>
      <c r="U44" s="20">
        <f>Data_Provincias!BC73</f>
        <v>24</v>
      </c>
      <c r="V44" s="20">
        <f>Data_Provincias!BD73</f>
        <v>244</v>
      </c>
      <c r="W44" s="20">
        <f>Data_Provincias!BE73</f>
        <v>70</v>
      </c>
      <c r="X44" s="20">
        <f>Data_Provincias!BF73</f>
        <v>68</v>
      </c>
      <c r="Y44" s="20">
        <f>Data_Provincias!BG74</f>
        <v>191</v>
      </c>
      <c r="Z44" s="20">
        <f>Data_Provincias!BH73</f>
        <v>883</v>
      </c>
      <c r="AA44" s="20">
        <f>Data_Provincias!BG74</f>
        <v>191</v>
      </c>
      <c r="AB44" s="20">
        <f>Data_Provincias!BJ73</f>
        <v>38</v>
      </c>
      <c r="AC44" s="20">
        <f>Data_Provincias!BK73</f>
        <v>195</v>
      </c>
      <c r="AD44" s="20">
        <f>Data_Provincias!BL73</f>
        <v>16</v>
      </c>
      <c r="AE44" s="20">
        <f>Data_Provincias!BM77</f>
        <v>0</v>
      </c>
      <c r="AF44" s="20">
        <f>Data_Provincias!BN95</f>
        <v>0</v>
      </c>
      <c r="AG44" s="20">
        <f>Data_Provincias!BO73</f>
        <v>1527</v>
      </c>
      <c r="AH44" s="20">
        <f>Data_Provincias!BP54</f>
        <v>3167</v>
      </c>
    </row>
    <row r="45" spans="1:34" x14ac:dyDescent="0.25">
      <c r="A45" s="20">
        <v>44</v>
      </c>
      <c r="B45" s="20">
        <f>Data_Provincias!AJ74</f>
        <v>1932</v>
      </c>
      <c r="C45" s="20">
        <f>Data_Provincias!AK74</f>
        <v>82</v>
      </c>
      <c r="D45" s="20">
        <f>Data_Provincias!AL87</f>
        <v>0</v>
      </c>
      <c r="E45" s="20">
        <f>Data_Provincias!AM74</f>
        <v>41</v>
      </c>
      <c r="F45" s="20">
        <f>Data_Provincias!AN85</f>
        <v>0</v>
      </c>
      <c r="G45" s="20">
        <f>Data_Provincias!AO74</f>
        <v>643</v>
      </c>
      <c r="H45" s="20">
        <f>Data_Provincias!AP108</f>
        <v>0</v>
      </c>
      <c r="I45" s="20">
        <f>Data_Provincias!AQ85</f>
        <v>0</v>
      </c>
      <c r="J45" s="20">
        <f>Data_Provincias!AR74</f>
        <v>249</v>
      </c>
      <c r="K45" s="20">
        <f>Data_Provincias!AS78</f>
        <v>0</v>
      </c>
      <c r="L45" s="20">
        <f>Data_Provincias!AT74</f>
        <v>129</v>
      </c>
      <c r="M45" s="20">
        <f>Data_Provincias!AU75</f>
        <v>190</v>
      </c>
      <c r="N45" s="20">
        <f>Data_Provincias!AV74</f>
        <v>538</v>
      </c>
      <c r="O45" s="20">
        <f>Data_Provincias!AW74</f>
        <v>104</v>
      </c>
      <c r="P45" s="20">
        <f>Data_Provincias!AX82</f>
        <v>0</v>
      </c>
      <c r="Q45" s="20">
        <f>Data_Provincias!AY83</f>
        <v>0</v>
      </c>
      <c r="R45" s="20">
        <f>Data_Provincias!AZ80</f>
        <v>0</v>
      </c>
      <c r="S45" s="20">
        <f>Data_Provincias!BA74</f>
        <v>239</v>
      </c>
      <c r="T45" s="20">
        <f>Data_Provincias!BB74</f>
        <v>198</v>
      </c>
      <c r="U45" s="20">
        <f>Data_Provincias!BC74</f>
        <v>25</v>
      </c>
      <c r="V45" s="20">
        <f>Data_Provincias!BD74</f>
        <v>270</v>
      </c>
      <c r="W45" s="20">
        <f>Data_Provincias!BE74</f>
        <v>79</v>
      </c>
      <c r="X45" s="20">
        <f>Data_Provincias!BF74</f>
        <v>78</v>
      </c>
      <c r="Y45" s="20">
        <f>Data_Provincias!BG75</f>
        <v>197</v>
      </c>
      <c r="Z45" s="20">
        <f>Data_Provincias!BH74</f>
        <v>916</v>
      </c>
      <c r="AA45" s="20">
        <f>Data_Provincias!BG75</f>
        <v>197</v>
      </c>
      <c r="AB45" s="20">
        <f>Data_Provincias!BJ74</f>
        <v>38</v>
      </c>
      <c r="AC45" s="20">
        <f>Data_Provincias!BK74</f>
        <v>201</v>
      </c>
      <c r="AD45" s="20">
        <f>Data_Provincias!BL74</f>
        <v>20</v>
      </c>
      <c r="AE45" s="20">
        <f>Data_Provincias!BM78</f>
        <v>0</v>
      </c>
      <c r="AF45" s="20">
        <f>Data_Provincias!BN96</f>
        <v>0</v>
      </c>
      <c r="AG45" s="20">
        <f>Data_Provincias!BO74</f>
        <v>1638</v>
      </c>
      <c r="AH45" s="20">
        <f>Data_Provincias!BP55</f>
        <v>3286</v>
      </c>
    </row>
    <row r="46" spans="1:34" x14ac:dyDescent="0.25">
      <c r="A46" s="20">
        <v>45</v>
      </c>
      <c r="B46" s="20">
        <f>Data_Provincias!AJ75</f>
        <v>2004</v>
      </c>
      <c r="C46" s="20">
        <f>Data_Provincias!AK75</f>
        <v>86</v>
      </c>
      <c r="D46" s="20">
        <f>Data_Provincias!AL88</f>
        <v>0</v>
      </c>
      <c r="E46" s="20">
        <f>Data_Provincias!AM75</f>
        <v>41</v>
      </c>
      <c r="F46" s="20">
        <f>Data_Provincias!AN86</f>
        <v>0</v>
      </c>
      <c r="G46" s="20">
        <f>Data_Provincias!AO75</f>
        <v>646</v>
      </c>
      <c r="H46" s="20">
        <f>Data_Provincias!AP109</f>
        <v>0</v>
      </c>
      <c r="I46" s="20">
        <f>Data_Provincias!AQ86</f>
        <v>0</v>
      </c>
      <c r="J46" s="20">
        <f>Data_Provincias!AR75</f>
        <v>282</v>
      </c>
      <c r="K46" s="20">
        <f>Data_Provincias!AS79</f>
        <v>0</v>
      </c>
      <c r="L46" s="20">
        <f>Data_Provincias!AT75</f>
        <v>132</v>
      </c>
      <c r="M46" s="20">
        <f>Data_Provincias!AU76</f>
        <v>197</v>
      </c>
      <c r="N46" s="20">
        <f>Data_Provincias!AV75</f>
        <v>558</v>
      </c>
      <c r="O46" s="20">
        <f>Data_Provincias!AW75</f>
        <v>104</v>
      </c>
      <c r="P46" s="20">
        <f>Data_Provincias!AX83</f>
        <v>0</v>
      </c>
      <c r="Q46" s="20">
        <f>Data_Provincias!AY84</f>
        <v>0</v>
      </c>
      <c r="R46" s="20">
        <f>Data_Provincias!AZ81</f>
        <v>0</v>
      </c>
      <c r="S46" s="20">
        <f>Data_Provincias!BA75</f>
        <v>245</v>
      </c>
      <c r="T46" s="20">
        <f>Data_Provincias!BB75</f>
        <v>202</v>
      </c>
      <c r="U46" s="20">
        <f>Data_Provincias!BC75</f>
        <v>25</v>
      </c>
      <c r="V46" s="20">
        <f>Data_Provincias!BD75</f>
        <v>283</v>
      </c>
      <c r="W46" s="20">
        <f>Data_Provincias!BE75</f>
        <v>80</v>
      </c>
      <c r="X46" s="20">
        <f>Data_Provincias!BF75</f>
        <v>79</v>
      </c>
      <c r="Y46" s="20">
        <f>Data_Provincias!BG76</f>
        <v>200</v>
      </c>
      <c r="Z46" s="20">
        <f>Data_Provincias!BH75</f>
        <v>944</v>
      </c>
      <c r="AA46" s="20">
        <f>Data_Provincias!BG76</f>
        <v>200</v>
      </c>
      <c r="AB46" s="20">
        <f>Data_Provincias!BJ75</f>
        <v>38</v>
      </c>
      <c r="AC46" s="20">
        <f>Data_Provincias!BK75</f>
        <v>217</v>
      </c>
      <c r="AD46" s="20">
        <f>Data_Provincias!BL75</f>
        <v>22</v>
      </c>
      <c r="AE46" s="20">
        <f>Data_Provincias!BM79</f>
        <v>0</v>
      </c>
      <c r="AF46" s="20">
        <f>Data_Provincias!BN97</f>
        <v>0</v>
      </c>
      <c r="AG46" s="20">
        <f>Data_Provincias!BO75</f>
        <v>1692</v>
      </c>
      <c r="AH46" s="20">
        <f>Data_Provincias!BP56</f>
        <v>3614</v>
      </c>
    </row>
    <row r="47" spans="1:34" x14ac:dyDescent="0.25">
      <c r="A47" s="20">
        <v>46</v>
      </c>
      <c r="B47" s="20">
        <f>Data_Provincias!AJ76</f>
        <v>2036</v>
      </c>
      <c r="C47" s="20">
        <f>Data_Provincias!AK76</f>
        <v>86</v>
      </c>
      <c r="D47" s="20">
        <f>Data_Provincias!AL89</f>
        <v>0</v>
      </c>
      <c r="E47" s="20">
        <f>Data_Provincias!AM76</f>
        <v>45</v>
      </c>
      <c r="F47" s="20">
        <f>Data_Provincias!AN87</f>
        <v>0</v>
      </c>
      <c r="G47" s="20">
        <f>Data_Provincias!AO76</f>
        <v>650</v>
      </c>
      <c r="H47" s="20">
        <f>Data_Provincias!AP110</f>
        <v>0</v>
      </c>
      <c r="I47" s="20">
        <f>Data_Provincias!AQ87</f>
        <v>0</v>
      </c>
      <c r="J47" s="20">
        <f>Data_Provincias!AR76</f>
        <v>310</v>
      </c>
      <c r="K47" s="20">
        <f>Data_Provincias!AS80</f>
        <v>0</v>
      </c>
      <c r="L47" s="20">
        <f>Data_Provincias!AT76</f>
        <v>135</v>
      </c>
      <c r="M47" s="20">
        <f>Data_Provincias!AU77</f>
        <v>0</v>
      </c>
      <c r="N47" s="20">
        <f>Data_Provincias!AV76</f>
        <v>565</v>
      </c>
      <c r="O47" s="20">
        <f>Data_Provincias!AW76</f>
        <v>105</v>
      </c>
      <c r="P47" s="20">
        <f>Data_Provincias!AX84</f>
        <v>0</v>
      </c>
      <c r="Q47" s="20">
        <f>Data_Provincias!AY85</f>
        <v>0</v>
      </c>
      <c r="R47" s="20">
        <f>Data_Provincias!AZ82</f>
        <v>0</v>
      </c>
      <c r="S47" s="20">
        <f>Data_Provincias!BA76</f>
        <v>256</v>
      </c>
      <c r="T47" s="20">
        <f>Data_Provincias!BB76</f>
        <v>204</v>
      </c>
      <c r="U47" s="20">
        <f>Data_Provincias!BC76</f>
        <v>25</v>
      </c>
      <c r="V47" s="20">
        <f>Data_Provincias!BD76</f>
        <v>314</v>
      </c>
      <c r="W47" s="20">
        <f>Data_Provincias!BE76</f>
        <v>81</v>
      </c>
      <c r="X47" s="20">
        <f>Data_Provincias!BF76</f>
        <v>81</v>
      </c>
      <c r="Y47" s="20">
        <f>Data_Provincias!BG77</f>
        <v>0</v>
      </c>
      <c r="Z47" s="20">
        <f>Data_Provincias!BH76</f>
        <v>971</v>
      </c>
      <c r="AA47" s="20">
        <f>Data_Provincias!BG77</f>
        <v>0</v>
      </c>
      <c r="AB47" s="20">
        <f>Data_Provincias!BJ76</f>
        <v>55</v>
      </c>
      <c r="AC47" s="20">
        <f>Data_Provincias!BK76</f>
        <v>218</v>
      </c>
      <c r="AD47" s="20">
        <f>Data_Provincias!BL76</f>
        <v>22</v>
      </c>
      <c r="AE47" s="20">
        <f>Data_Provincias!BM80</f>
        <v>0</v>
      </c>
      <c r="AF47" s="20">
        <f>Data_Provincias!BN98</f>
        <v>0</v>
      </c>
      <c r="AG47" s="20">
        <f>Data_Provincias!BO76</f>
        <v>1740</v>
      </c>
      <c r="AH47" s="20">
        <f>Data_Provincias!BP57</f>
        <v>3755</v>
      </c>
    </row>
    <row r="48" spans="1:34" x14ac:dyDescent="0.25">
      <c r="A48" s="20">
        <v>47</v>
      </c>
      <c r="B48" s="20">
        <f>Data_Provincias!AJ77</f>
        <v>0</v>
      </c>
      <c r="C48" s="20">
        <f>Data_Provincias!AK77</f>
        <v>0</v>
      </c>
      <c r="D48" s="20">
        <f>Data_Provincias!AL90</f>
        <v>0</v>
      </c>
      <c r="E48" s="20">
        <f>Data_Provincias!AM77</f>
        <v>0</v>
      </c>
      <c r="F48" s="20">
        <f>Data_Provincias!AN88</f>
        <v>0</v>
      </c>
      <c r="G48" s="20">
        <f>Data_Provincias!AO77</f>
        <v>0</v>
      </c>
      <c r="H48" s="20">
        <f>Data_Provincias!AP111</f>
        <v>0</v>
      </c>
      <c r="I48" s="20">
        <f>Data_Provincias!AQ88</f>
        <v>0</v>
      </c>
      <c r="J48" s="20">
        <f>Data_Provincias!AR77</f>
        <v>0</v>
      </c>
      <c r="K48" s="20">
        <f>Data_Provincias!AS81</f>
        <v>0</v>
      </c>
      <c r="L48" s="20">
        <f>Data_Provincias!AT77</f>
        <v>0</v>
      </c>
      <c r="M48" s="20">
        <f>Data_Provincias!AU78</f>
        <v>0</v>
      </c>
      <c r="N48" s="20">
        <f>Data_Provincias!AV77</f>
        <v>0</v>
      </c>
      <c r="O48" s="20">
        <f>Data_Provincias!AW77</f>
        <v>0</v>
      </c>
      <c r="P48" s="20">
        <f>Data_Provincias!AX85</f>
        <v>0</v>
      </c>
      <c r="Q48" s="20">
        <f>Data_Provincias!AY86</f>
        <v>0</v>
      </c>
      <c r="R48" s="20">
        <f>Data_Provincias!AZ83</f>
        <v>0</v>
      </c>
      <c r="S48" s="20">
        <f>Data_Provincias!BA77</f>
        <v>0</v>
      </c>
      <c r="T48" s="20">
        <f>Data_Provincias!BB77</f>
        <v>0</v>
      </c>
      <c r="U48" s="20">
        <f>Data_Provincias!BC77</f>
        <v>0</v>
      </c>
      <c r="V48" s="20">
        <f>Data_Provincias!BD77</f>
        <v>0</v>
      </c>
      <c r="W48" s="20">
        <f>Data_Provincias!BE77</f>
        <v>0</v>
      </c>
      <c r="X48" s="20">
        <f>Data_Provincias!BF77</f>
        <v>0</v>
      </c>
      <c r="Y48" s="20">
        <f>Data_Provincias!BG78</f>
        <v>0</v>
      </c>
      <c r="Z48" s="20">
        <f>Data_Provincias!BH77</f>
        <v>0</v>
      </c>
      <c r="AA48" s="20">
        <f>Data_Provincias!BG78</f>
        <v>0</v>
      </c>
      <c r="AB48" s="20">
        <f>Data_Provincias!BJ77</f>
        <v>0</v>
      </c>
      <c r="AC48" s="20">
        <f>Data_Provincias!BK77</f>
        <v>0</v>
      </c>
      <c r="AD48" s="20">
        <f>Data_Provincias!BL77</f>
        <v>0</v>
      </c>
      <c r="AE48" s="20">
        <f>Data_Provincias!BM81</f>
        <v>0</v>
      </c>
      <c r="AF48" s="20">
        <f>Data_Provincias!BN99</f>
        <v>0</v>
      </c>
      <c r="AG48" s="20">
        <f>Data_Provincias!BO77</f>
        <v>0</v>
      </c>
      <c r="AH48" s="20">
        <f>Data_Provincias!BP58</f>
        <v>4126</v>
      </c>
    </row>
    <row r="49" spans="1:34" x14ac:dyDescent="0.25">
      <c r="A49" s="20">
        <v>48</v>
      </c>
      <c r="B49" s="20">
        <f>Data_Provincias!AJ78</f>
        <v>0</v>
      </c>
      <c r="C49" s="20">
        <f>Data_Provincias!AK78</f>
        <v>0</v>
      </c>
      <c r="D49" s="20">
        <f>Data_Provincias!AL91</f>
        <v>0</v>
      </c>
      <c r="E49" s="20">
        <f>Data_Provincias!AM78</f>
        <v>0</v>
      </c>
      <c r="F49" s="20">
        <f>Data_Provincias!AN89</f>
        <v>0</v>
      </c>
      <c r="G49" s="20">
        <f>Data_Provincias!AO78</f>
        <v>0</v>
      </c>
      <c r="H49" s="20">
        <f>Data_Provincias!AP112</f>
        <v>0</v>
      </c>
      <c r="I49" s="20">
        <f>Data_Provincias!AQ89</f>
        <v>0</v>
      </c>
      <c r="J49" s="20">
        <f>Data_Provincias!AR78</f>
        <v>0</v>
      </c>
      <c r="K49" s="20">
        <f>Data_Provincias!AS82</f>
        <v>0</v>
      </c>
      <c r="L49" s="20">
        <f>Data_Provincias!AT78</f>
        <v>0</v>
      </c>
      <c r="M49" s="20">
        <f>Data_Provincias!AU79</f>
        <v>0</v>
      </c>
      <c r="N49" s="20">
        <f>Data_Provincias!AV78</f>
        <v>0</v>
      </c>
      <c r="O49" s="20">
        <f>Data_Provincias!AW78</f>
        <v>0</v>
      </c>
      <c r="P49" s="20">
        <f>Data_Provincias!AX86</f>
        <v>0</v>
      </c>
      <c r="Q49" s="20">
        <f>Data_Provincias!AY87</f>
        <v>0</v>
      </c>
      <c r="R49" s="20">
        <f>Data_Provincias!AZ84</f>
        <v>0</v>
      </c>
      <c r="S49" s="20">
        <f>Data_Provincias!BA78</f>
        <v>0</v>
      </c>
      <c r="T49" s="20">
        <f>Data_Provincias!BB78</f>
        <v>0</v>
      </c>
      <c r="U49" s="20">
        <f>Data_Provincias!BC78</f>
        <v>0</v>
      </c>
      <c r="V49" s="20">
        <f>Data_Provincias!BD78</f>
        <v>0</v>
      </c>
      <c r="W49" s="20">
        <f>Data_Provincias!BE78</f>
        <v>0</v>
      </c>
      <c r="X49" s="20">
        <f>Data_Provincias!BF78</f>
        <v>0</v>
      </c>
      <c r="Y49" s="20">
        <f>Data_Provincias!BG79</f>
        <v>0</v>
      </c>
      <c r="Z49" s="20">
        <f>Data_Provincias!BH78</f>
        <v>0</v>
      </c>
      <c r="AA49" s="20">
        <f>Data_Provincias!BG79</f>
        <v>0</v>
      </c>
      <c r="AB49" s="20">
        <f>Data_Provincias!BJ78</f>
        <v>0</v>
      </c>
      <c r="AC49" s="20">
        <f>Data_Provincias!BK78</f>
        <v>0</v>
      </c>
      <c r="AD49" s="20">
        <f>Data_Provincias!BL78</f>
        <v>0</v>
      </c>
      <c r="AE49" s="20">
        <f>Data_Provincias!BM82</f>
        <v>0</v>
      </c>
      <c r="AF49" s="20">
        <f>Data_Provincias!BN100</f>
        <v>0</v>
      </c>
      <c r="AG49" s="20">
        <f>Data_Provincias!BO78</f>
        <v>0</v>
      </c>
      <c r="AH49" s="20">
        <f>Data_Provincias!BP59</f>
        <v>4335</v>
      </c>
    </row>
    <row r="50" spans="1:34" x14ac:dyDescent="0.25">
      <c r="A50" s="20">
        <v>49</v>
      </c>
      <c r="B50" s="20">
        <f>Data_Provincias!AJ79</f>
        <v>0</v>
      </c>
      <c r="C50" s="20">
        <f>Data_Provincias!AK79</f>
        <v>0</v>
      </c>
      <c r="D50" s="20">
        <f>Data_Provincias!AL92</f>
        <v>0</v>
      </c>
      <c r="E50" s="20">
        <f>Data_Provincias!AM79</f>
        <v>0</v>
      </c>
      <c r="F50" s="20">
        <f>Data_Provincias!AN90</f>
        <v>0</v>
      </c>
      <c r="G50" s="20">
        <f>Data_Provincias!AO79</f>
        <v>0</v>
      </c>
      <c r="H50" s="20">
        <f>Data_Provincias!AP113</f>
        <v>0</v>
      </c>
      <c r="I50" s="20">
        <f>Data_Provincias!AQ90</f>
        <v>0</v>
      </c>
      <c r="J50" s="20">
        <f>Data_Provincias!AR79</f>
        <v>0</v>
      </c>
      <c r="K50" s="20">
        <f>Data_Provincias!AS83</f>
        <v>0</v>
      </c>
      <c r="L50" s="20">
        <f>Data_Provincias!AT79</f>
        <v>0</v>
      </c>
      <c r="M50" s="20">
        <f>Data_Provincias!AU80</f>
        <v>0</v>
      </c>
      <c r="N50" s="20">
        <f>Data_Provincias!AV79</f>
        <v>0</v>
      </c>
      <c r="O50" s="20">
        <f>Data_Provincias!AW79</f>
        <v>0</v>
      </c>
      <c r="P50" s="20">
        <f>Data_Provincias!AX87</f>
        <v>0</v>
      </c>
      <c r="Q50" s="20">
        <f>Data_Provincias!AY88</f>
        <v>0</v>
      </c>
      <c r="R50" s="20">
        <f>Data_Provincias!AZ85</f>
        <v>0</v>
      </c>
      <c r="S50" s="20">
        <f>Data_Provincias!BA79</f>
        <v>0</v>
      </c>
      <c r="T50" s="20">
        <f>Data_Provincias!BB79</f>
        <v>0</v>
      </c>
      <c r="U50" s="20">
        <f>Data_Provincias!BC79</f>
        <v>0</v>
      </c>
      <c r="V50" s="20">
        <f>Data_Provincias!BD79</f>
        <v>0</v>
      </c>
      <c r="W50" s="20">
        <f>Data_Provincias!BE79</f>
        <v>0</v>
      </c>
      <c r="X50" s="20">
        <f>Data_Provincias!BF79</f>
        <v>0</v>
      </c>
      <c r="Y50" s="20">
        <f>Data_Provincias!BG80</f>
        <v>0</v>
      </c>
      <c r="Z50" s="20">
        <f>Data_Provincias!BH79</f>
        <v>0</v>
      </c>
      <c r="AA50" s="20">
        <f>Data_Provincias!BG80</f>
        <v>0</v>
      </c>
      <c r="AB50" s="20">
        <f>Data_Provincias!BJ79</f>
        <v>0</v>
      </c>
      <c r="AC50" s="20">
        <f>Data_Provincias!BK79</f>
        <v>0</v>
      </c>
      <c r="AD50" s="20">
        <f>Data_Provincias!BL79</f>
        <v>0</v>
      </c>
      <c r="AE50" s="20">
        <f>Data_Provincias!BM83</f>
        <v>0</v>
      </c>
      <c r="AF50" s="20">
        <f>Data_Provincias!BN101</f>
        <v>0</v>
      </c>
      <c r="AG50" s="20">
        <f>Data_Provincias!BO79</f>
        <v>0</v>
      </c>
      <c r="AH50" s="20">
        <f>Data_Provincias!BP60</f>
        <v>4680</v>
      </c>
    </row>
    <row r="51" spans="1:34" x14ac:dyDescent="0.25">
      <c r="A51" s="20">
        <v>50</v>
      </c>
      <c r="B51" s="20">
        <f>Data_Provincias!AJ80</f>
        <v>0</v>
      </c>
      <c r="C51" s="20">
        <f>Data_Provincias!AK80</f>
        <v>0</v>
      </c>
      <c r="D51" s="20">
        <f>Data_Provincias!AL93</f>
        <v>0</v>
      </c>
      <c r="E51" s="20">
        <f>Data_Provincias!AM80</f>
        <v>0</v>
      </c>
      <c r="F51" s="20">
        <f>Data_Provincias!AN91</f>
        <v>0</v>
      </c>
      <c r="G51" s="20">
        <f>Data_Provincias!AO80</f>
        <v>0</v>
      </c>
      <c r="H51" s="20">
        <f>Data_Provincias!AP114</f>
        <v>0</v>
      </c>
      <c r="I51" s="20">
        <f>Data_Provincias!AQ91</f>
        <v>0</v>
      </c>
      <c r="J51" s="20">
        <f>Data_Provincias!AR80</f>
        <v>0</v>
      </c>
      <c r="K51" s="20">
        <f>Data_Provincias!AS84</f>
        <v>0</v>
      </c>
      <c r="L51" s="20">
        <f>Data_Provincias!AT80</f>
        <v>0</v>
      </c>
      <c r="M51" s="20">
        <f>Data_Provincias!AU81</f>
        <v>0</v>
      </c>
      <c r="N51" s="20">
        <f>Data_Provincias!AV80</f>
        <v>0</v>
      </c>
      <c r="O51" s="20">
        <f>Data_Provincias!AW80</f>
        <v>0</v>
      </c>
      <c r="P51" s="20">
        <f>Data_Provincias!AX88</f>
        <v>0</v>
      </c>
      <c r="Q51" s="20">
        <f>Data_Provincias!AY89</f>
        <v>0</v>
      </c>
      <c r="R51" s="20">
        <f>Data_Provincias!AZ86</f>
        <v>0</v>
      </c>
      <c r="S51" s="20">
        <f>Data_Provincias!BA80</f>
        <v>0</v>
      </c>
      <c r="T51" s="20">
        <f>Data_Provincias!BB80</f>
        <v>0</v>
      </c>
      <c r="U51" s="20">
        <f>Data_Provincias!BC80</f>
        <v>0</v>
      </c>
      <c r="V51" s="20">
        <f>Data_Provincias!BD80</f>
        <v>0</v>
      </c>
      <c r="W51" s="20">
        <f>Data_Provincias!BE80</f>
        <v>0</v>
      </c>
      <c r="X51" s="20">
        <f>Data_Provincias!BF80</f>
        <v>0</v>
      </c>
      <c r="Y51" s="20">
        <f>Data_Provincias!BG81</f>
        <v>0</v>
      </c>
      <c r="Z51" s="20">
        <f>Data_Provincias!BH80</f>
        <v>0</v>
      </c>
      <c r="AA51" s="20">
        <f>Data_Provincias!BG81</f>
        <v>0</v>
      </c>
      <c r="AB51" s="20">
        <f>Data_Provincias!BJ80</f>
        <v>0</v>
      </c>
      <c r="AC51" s="20">
        <f>Data_Provincias!BK80</f>
        <v>0</v>
      </c>
      <c r="AD51" s="20">
        <f>Data_Provincias!BL80</f>
        <v>0</v>
      </c>
      <c r="AE51" s="20">
        <f>Data_Provincias!BM84</f>
        <v>0</v>
      </c>
      <c r="AF51" s="20">
        <f>Data_Provincias!BN102</f>
        <v>0</v>
      </c>
      <c r="AG51" s="20">
        <f>Data_Provincias!BO80</f>
        <v>0</v>
      </c>
      <c r="AH51" s="20">
        <f>Data_Provincias!BP61</f>
        <v>4964</v>
      </c>
    </row>
    <row r="52" spans="1:34" x14ac:dyDescent="0.25">
      <c r="A52" s="20">
        <v>51</v>
      </c>
      <c r="B52" s="20">
        <f>Data_Provincias!AJ81</f>
        <v>0</v>
      </c>
      <c r="C52" s="20">
        <f>Data_Provincias!AK81</f>
        <v>0</v>
      </c>
      <c r="D52" s="20">
        <f>Data_Provincias!AL94</f>
        <v>0</v>
      </c>
      <c r="E52" s="20">
        <f>Data_Provincias!AM81</f>
        <v>0</v>
      </c>
      <c r="F52" s="20">
        <f>Data_Provincias!AN92</f>
        <v>0</v>
      </c>
      <c r="G52" s="20">
        <f>Data_Provincias!AO81</f>
        <v>0</v>
      </c>
      <c r="H52" s="20">
        <f>Data_Provincias!AP115</f>
        <v>0</v>
      </c>
      <c r="I52" s="20">
        <f>Data_Provincias!AQ92</f>
        <v>0</v>
      </c>
      <c r="J52" s="20">
        <f>Data_Provincias!AR81</f>
        <v>0</v>
      </c>
      <c r="K52" s="20">
        <f>Data_Provincias!AS85</f>
        <v>0</v>
      </c>
      <c r="L52" s="20">
        <f>Data_Provincias!AT81</f>
        <v>0</v>
      </c>
      <c r="M52" s="20">
        <f>Data_Provincias!AU82</f>
        <v>0</v>
      </c>
      <c r="N52" s="20">
        <f>Data_Provincias!AV81</f>
        <v>0</v>
      </c>
      <c r="O52" s="20">
        <f>Data_Provincias!AW81</f>
        <v>0</v>
      </c>
      <c r="P52" s="20">
        <f>Data_Provincias!AX89</f>
        <v>0</v>
      </c>
      <c r="Q52" s="20">
        <f>Data_Provincias!AY90</f>
        <v>0</v>
      </c>
      <c r="R52" s="20">
        <f>Data_Provincias!AZ87</f>
        <v>0</v>
      </c>
      <c r="S52" s="20">
        <f>Data_Provincias!BA81</f>
        <v>0</v>
      </c>
      <c r="T52" s="20">
        <f>Data_Provincias!BB81</f>
        <v>0</v>
      </c>
      <c r="U52" s="20">
        <f>Data_Provincias!BC81</f>
        <v>0</v>
      </c>
      <c r="V52" s="20">
        <f>Data_Provincias!BD81</f>
        <v>0</v>
      </c>
      <c r="W52" s="20">
        <f>Data_Provincias!BE81</f>
        <v>0</v>
      </c>
      <c r="X52" s="20">
        <f>Data_Provincias!BF81</f>
        <v>0</v>
      </c>
      <c r="Y52" s="20">
        <f>Data_Provincias!BG82</f>
        <v>0</v>
      </c>
      <c r="Z52" s="20">
        <f>Data_Provincias!BH81</f>
        <v>0</v>
      </c>
      <c r="AA52" s="20">
        <f>Data_Provincias!BG82</f>
        <v>0</v>
      </c>
      <c r="AB52" s="20">
        <f>Data_Provincias!BJ81</f>
        <v>0</v>
      </c>
      <c r="AC52" s="20">
        <f>Data_Provincias!BK81</f>
        <v>0</v>
      </c>
      <c r="AD52" s="20">
        <f>Data_Provincias!BL81</f>
        <v>0</v>
      </c>
      <c r="AE52" s="20">
        <f>Data_Provincias!BM85</f>
        <v>0</v>
      </c>
      <c r="AF52" s="20">
        <f>Data_Provincias!BN103</f>
        <v>0</v>
      </c>
      <c r="AG52" s="20">
        <f>Data_Provincias!BO81</f>
        <v>0</v>
      </c>
      <c r="AH52" s="20">
        <f>Data_Provincias!BP62</f>
        <v>5044</v>
      </c>
    </row>
    <row r="53" spans="1:34" x14ac:dyDescent="0.25">
      <c r="A53" s="20">
        <v>52</v>
      </c>
      <c r="B53" s="20">
        <f>Data_Provincias!AJ82</f>
        <v>0</v>
      </c>
      <c r="C53" s="20">
        <f>Data_Provincias!AK82</f>
        <v>0</v>
      </c>
      <c r="D53" s="20">
        <f>Data_Provincias!AL95</f>
        <v>0</v>
      </c>
      <c r="E53" s="20">
        <f>Data_Provincias!AM82</f>
        <v>0</v>
      </c>
      <c r="F53" s="20">
        <f>Data_Provincias!AN93</f>
        <v>0</v>
      </c>
      <c r="G53" s="20">
        <f>Data_Provincias!AO82</f>
        <v>0</v>
      </c>
      <c r="H53" s="20">
        <f>Data_Provincias!AP116</f>
        <v>0</v>
      </c>
      <c r="I53" s="20">
        <f>Data_Provincias!AQ93</f>
        <v>0</v>
      </c>
      <c r="J53" s="20">
        <f>Data_Provincias!AR82</f>
        <v>0</v>
      </c>
      <c r="K53" s="20">
        <f>Data_Provincias!AS86</f>
        <v>0</v>
      </c>
      <c r="L53" s="20">
        <f>Data_Provincias!AT82</f>
        <v>0</v>
      </c>
      <c r="M53" s="20">
        <f>Data_Provincias!AU83</f>
        <v>0</v>
      </c>
      <c r="N53" s="20">
        <f>Data_Provincias!AV82</f>
        <v>0</v>
      </c>
      <c r="O53" s="20">
        <f>Data_Provincias!AW82</f>
        <v>0</v>
      </c>
      <c r="P53" s="20">
        <f>Data_Provincias!AX90</f>
        <v>0</v>
      </c>
      <c r="Q53" s="20">
        <f>Data_Provincias!AY91</f>
        <v>0</v>
      </c>
      <c r="R53" s="20">
        <f>Data_Provincias!AZ88</f>
        <v>0</v>
      </c>
      <c r="S53" s="20">
        <f>Data_Provincias!BA82</f>
        <v>0</v>
      </c>
      <c r="T53" s="20">
        <f>Data_Provincias!BB82</f>
        <v>0</v>
      </c>
      <c r="U53" s="20">
        <f>Data_Provincias!BC82</f>
        <v>0</v>
      </c>
      <c r="V53" s="20">
        <f>Data_Provincias!BD82</f>
        <v>0</v>
      </c>
      <c r="W53" s="20">
        <f>Data_Provincias!BE82</f>
        <v>0</v>
      </c>
      <c r="X53" s="20">
        <f>Data_Provincias!BF82</f>
        <v>0</v>
      </c>
      <c r="Y53" s="20">
        <f>Data_Provincias!BG83</f>
        <v>0</v>
      </c>
      <c r="Z53" s="20">
        <f>Data_Provincias!BH82</f>
        <v>0</v>
      </c>
      <c r="AA53" s="20">
        <f>Data_Provincias!BG83</f>
        <v>0</v>
      </c>
      <c r="AB53" s="20">
        <f>Data_Provincias!BJ82</f>
        <v>0</v>
      </c>
      <c r="AC53" s="20">
        <f>Data_Provincias!BK82</f>
        <v>0</v>
      </c>
      <c r="AD53" s="20">
        <f>Data_Provincias!BL82</f>
        <v>0</v>
      </c>
      <c r="AE53" s="20">
        <f>Data_Provincias!BM86</f>
        <v>0</v>
      </c>
      <c r="AF53" s="20">
        <f>Data_Provincias!BN104</f>
        <v>0</v>
      </c>
      <c r="AG53" s="20">
        <f>Data_Provincias!BO82</f>
        <v>0</v>
      </c>
      <c r="AH53" s="20">
        <f>Data_Provincias!BP63</f>
        <v>5300</v>
      </c>
    </row>
    <row r="54" spans="1:34" x14ac:dyDescent="0.25">
      <c r="A54" s="20">
        <v>53</v>
      </c>
      <c r="B54" s="20">
        <f>Data_Provincias!AJ83</f>
        <v>0</v>
      </c>
      <c r="C54" s="20">
        <f>Data_Provincias!AK83</f>
        <v>0</v>
      </c>
      <c r="D54" s="20">
        <f>Data_Provincias!AL96</f>
        <v>0</v>
      </c>
      <c r="E54" s="20">
        <f>Data_Provincias!AM83</f>
        <v>0</v>
      </c>
      <c r="F54" s="20">
        <f>Data_Provincias!AN94</f>
        <v>0</v>
      </c>
      <c r="G54" s="20">
        <f>Data_Provincias!AO83</f>
        <v>0</v>
      </c>
      <c r="H54" s="20">
        <f>Data_Provincias!AP117</f>
        <v>0</v>
      </c>
      <c r="I54" s="20">
        <f>Data_Provincias!AQ94</f>
        <v>0</v>
      </c>
      <c r="J54" s="20">
        <f>Data_Provincias!AR83</f>
        <v>0</v>
      </c>
      <c r="K54" s="20">
        <f>Data_Provincias!AS87</f>
        <v>0</v>
      </c>
      <c r="L54" s="20">
        <f>Data_Provincias!AT83</f>
        <v>0</v>
      </c>
      <c r="M54" s="20">
        <f>Data_Provincias!AU84</f>
        <v>0</v>
      </c>
      <c r="N54" s="20">
        <f>Data_Provincias!AV83</f>
        <v>0</v>
      </c>
      <c r="O54" s="20">
        <f>Data_Provincias!AW83</f>
        <v>0</v>
      </c>
      <c r="P54" s="20">
        <f>Data_Provincias!AX91</f>
        <v>0</v>
      </c>
      <c r="Q54" s="20">
        <f>Data_Provincias!AY92</f>
        <v>0</v>
      </c>
      <c r="R54" s="20">
        <f>Data_Provincias!AZ89</f>
        <v>0</v>
      </c>
      <c r="S54" s="20">
        <f>Data_Provincias!BA83</f>
        <v>0</v>
      </c>
      <c r="T54" s="20">
        <f>Data_Provincias!BB83</f>
        <v>0</v>
      </c>
      <c r="U54" s="20">
        <f>Data_Provincias!BC83</f>
        <v>0</v>
      </c>
      <c r="V54" s="20">
        <f>Data_Provincias!BD83</f>
        <v>0</v>
      </c>
      <c r="W54" s="20">
        <f>Data_Provincias!BE83</f>
        <v>0</v>
      </c>
      <c r="X54" s="20">
        <f>Data_Provincias!BF83</f>
        <v>0</v>
      </c>
      <c r="Y54" s="20">
        <f>Data_Provincias!BG84</f>
        <v>0</v>
      </c>
      <c r="Z54" s="20">
        <f>Data_Provincias!BH83</f>
        <v>0</v>
      </c>
      <c r="AA54" s="20">
        <f>Data_Provincias!BG84</f>
        <v>0</v>
      </c>
      <c r="AB54" s="20">
        <f>Data_Provincias!BJ83</f>
        <v>0</v>
      </c>
      <c r="AC54" s="20">
        <f>Data_Provincias!BK83</f>
        <v>0</v>
      </c>
      <c r="AD54" s="20">
        <f>Data_Provincias!BL83</f>
        <v>0</v>
      </c>
      <c r="AE54" s="20">
        <f>Data_Provincias!BM87</f>
        <v>0</v>
      </c>
      <c r="AF54" s="20">
        <f>Data_Provincias!BN105</f>
        <v>0</v>
      </c>
      <c r="AG54" s="20">
        <f>Data_Provincias!BO83</f>
        <v>0</v>
      </c>
      <c r="AH54" s="20">
        <f>Data_Provincias!BP64</f>
        <v>5543</v>
      </c>
    </row>
    <row r="55" spans="1:34" x14ac:dyDescent="0.25">
      <c r="A55" s="20">
        <v>54</v>
      </c>
      <c r="B55" s="20">
        <f>Data_Provincias!AJ84</f>
        <v>0</v>
      </c>
      <c r="C55" s="20">
        <f>Data_Provincias!AK84</f>
        <v>0</v>
      </c>
      <c r="D55" s="20">
        <f>Data_Provincias!AL97</f>
        <v>0</v>
      </c>
      <c r="E55" s="20">
        <f>Data_Provincias!AM84</f>
        <v>0</v>
      </c>
      <c r="F55" s="20">
        <f>Data_Provincias!AN95</f>
        <v>0</v>
      </c>
      <c r="G55" s="20">
        <f>Data_Provincias!AO84</f>
        <v>0</v>
      </c>
      <c r="H55" s="20">
        <f>Data_Provincias!AP118</f>
        <v>0</v>
      </c>
      <c r="I55" s="20">
        <f>Data_Provincias!AQ95</f>
        <v>0</v>
      </c>
      <c r="J55" s="20">
        <f>Data_Provincias!AR84</f>
        <v>0</v>
      </c>
      <c r="K55" s="20">
        <f>Data_Provincias!AS88</f>
        <v>0</v>
      </c>
      <c r="L55" s="20">
        <f>Data_Provincias!AT84</f>
        <v>0</v>
      </c>
      <c r="M55" s="20">
        <f>Data_Provincias!AU85</f>
        <v>0</v>
      </c>
      <c r="N55" s="20">
        <f>Data_Provincias!AV84</f>
        <v>0</v>
      </c>
      <c r="O55" s="20">
        <f>Data_Provincias!AW84</f>
        <v>0</v>
      </c>
      <c r="P55" s="20">
        <f>Data_Provincias!AX92</f>
        <v>0</v>
      </c>
      <c r="Q55" s="20">
        <f>Data_Provincias!AY93</f>
        <v>0</v>
      </c>
      <c r="R55" s="20">
        <f>Data_Provincias!AZ90</f>
        <v>0</v>
      </c>
      <c r="S55" s="20">
        <f>Data_Provincias!BA84</f>
        <v>0</v>
      </c>
      <c r="T55" s="20">
        <f>Data_Provincias!BB84</f>
        <v>0</v>
      </c>
      <c r="U55" s="20">
        <f>Data_Provincias!BC84</f>
        <v>0</v>
      </c>
      <c r="V55" s="20">
        <f>Data_Provincias!BD84</f>
        <v>0</v>
      </c>
      <c r="W55" s="20">
        <f>Data_Provincias!BE84</f>
        <v>0</v>
      </c>
      <c r="X55" s="20">
        <f>Data_Provincias!BF84</f>
        <v>0</v>
      </c>
      <c r="Y55" s="20">
        <f>Data_Provincias!BG85</f>
        <v>0</v>
      </c>
      <c r="Z55" s="20">
        <f>Data_Provincias!BH84</f>
        <v>0</v>
      </c>
      <c r="AA55" s="20">
        <f>Data_Provincias!BG85</f>
        <v>0</v>
      </c>
      <c r="AB55" s="20">
        <f>Data_Provincias!BJ84</f>
        <v>0</v>
      </c>
      <c r="AC55" s="20">
        <f>Data_Provincias!BK84</f>
        <v>0</v>
      </c>
      <c r="AD55" s="20">
        <f>Data_Provincias!BL84</f>
        <v>0</v>
      </c>
      <c r="AE55" s="20">
        <f>Data_Provincias!BM88</f>
        <v>0</v>
      </c>
      <c r="AF55" s="20">
        <f>Data_Provincias!BN106</f>
        <v>0</v>
      </c>
      <c r="AG55" s="20">
        <f>Data_Provincias!BO84</f>
        <v>0</v>
      </c>
      <c r="AH55" s="20">
        <f>Data_Provincias!BP65</f>
        <v>5749</v>
      </c>
    </row>
    <row r="56" spans="1:34" x14ac:dyDescent="0.25">
      <c r="A56" s="20">
        <v>55</v>
      </c>
      <c r="B56" s="20">
        <f>Data_Provincias!AJ85</f>
        <v>0</v>
      </c>
      <c r="C56" s="20">
        <f>Data_Provincias!AK85</f>
        <v>0</v>
      </c>
      <c r="D56" s="20">
        <f>Data_Provincias!AL98</f>
        <v>0</v>
      </c>
      <c r="E56" s="20">
        <f>Data_Provincias!AM85</f>
        <v>0</v>
      </c>
      <c r="F56" s="20">
        <f>Data_Provincias!AN96</f>
        <v>0</v>
      </c>
      <c r="G56" s="20">
        <f>Data_Provincias!AO85</f>
        <v>0</v>
      </c>
      <c r="H56" s="20">
        <f>Data_Provincias!AP119</f>
        <v>0</v>
      </c>
      <c r="I56" s="20">
        <f>Data_Provincias!AQ96</f>
        <v>0</v>
      </c>
      <c r="J56" s="20">
        <f>Data_Provincias!AR85</f>
        <v>0</v>
      </c>
      <c r="K56" s="20">
        <f>Data_Provincias!AS89</f>
        <v>0</v>
      </c>
      <c r="L56" s="20">
        <f>Data_Provincias!AT85</f>
        <v>0</v>
      </c>
      <c r="M56" s="20">
        <f>Data_Provincias!AU86</f>
        <v>0</v>
      </c>
      <c r="N56" s="20">
        <f>Data_Provincias!AV85</f>
        <v>0</v>
      </c>
      <c r="O56" s="20">
        <f>Data_Provincias!AW85</f>
        <v>0</v>
      </c>
      <c r="P56" s="20">
        <f>Data_Provincias!AX93</f>
        <v>0</v>
      </c>
      <c r="Q56" s="20">
        <f>Data_Provincias!AY94</f>
        <v>0</v>
      </c>
      <c r="R56" s="20">
        <f>Data_Provincias!AZ91</f>
        <v>0</v>
      </c>
      <c r="S56" s="20">
        <f>Data_Provincias!BA85</f>
        <v>0</v>
      </c>
      <c r="T56" s="20">
        <f>Data_Provincias!BB85</f>
        <v>0</v>
      </c>
      <c r="U56" s="20">
        <f>Data_Provincias!BC85</f>
        <v>0</v>
      </c>
      <c r="V56" s="20">
        <f>Data_Provincias!BD85</f>
        <v>0</v>
      </c>
      <c r="W56" s="20">
        <f>Data_Provincias!BE85</f>
        <v>0</v>
      </c>
      <c r="X56" s="20">
        <f>Data_Provincias!BF85</f>
        <v>0</v>
      </c>
      <c r="Y56" s="20">
        <f>Data_Provincias!BG86</f>
        <v>0</v>
      </c>
      <c r="Z56" s="20">
        <f>Data_Provincias!BH85</f>
        <v>0</v>
      </c>
      <c r="AA56" s="20">
        <f>Data_Provincias!BG86</f>
        <v>0</v>
      </c>
      <c r="AB56" s="20">
        <f>Data_Provincias!BJ85</f>
        <v>0</v>
      </c>
      <c r="AC56" s="20">
        <f>Data_Provincias!BK85</f>
        <v>0</v>
      </c>
      <c r="AD56" s="20">
        <f>Data_Provincias!BL85</f>
        <v>0</v>
      </c>
      <c r="AE56" s="20">
        <f>Data_Provincias!BM89</f>
        <v>0</v>
      </c>
      <c r="AF56" s="20">
        <f>Data_Provincias!BN107</f>
        <v>0</v>
      </c>
      <c r="AG56" s="20">
        <f>Data_Provincias!BO85</f>
        <v>0</v>
      </c>
      <c r="AH56" s="20">
        <f>Data_Provincias!BP66</f>
        <v>6293</v>
      </c>
    </row>
    <row r="57" spans="1:34" x14ac:dyDescent="0.25">
      <c r="A57" s="20">
        <v>56</v>
      </c>
      <c r="B57" s="20">
        <f>Data_Provincias!AJ86</f>
        <v>0</v>
      </c>
      <c r="C57" s="20">
        <f>Data_Provincias!AK86</f>
        <v>0</v>
      </c>
      <c r="D57" s="20">
        <f>Data_Provincias!AL99</f>
        <v>0</v>
      </c>
      <c r="E57" s="20">
        <f>Data_Provincias!AM86</f>
        <v>0</v>
      </c>
      <c r="F57" s="20">
        <f>Data_Provincias!AN97</f>
        <v>0</v>
      </c>
      <c r="G57" s="20">
        <f>Data_Provincias!AO86</f>
        <v>0</v>
      </c>
      <c r="H57" s="20">
        <f>Data_Provincias!AP120</f>
        <v>0</v>
      </c>
      <c r="I57" s="20">
        <f>Data_Provincias!AQ97</f>
        <v>0</v>
      </c>
      <c r="J57" s="20">
        <f>Data_Provincias!AR86</f>
        <v>0</v>
      </c>
      <c r="K57" s="20">
        <f>Data_Provincias!AS90</f>
        <v>0</v>
      </c>
      <c r="L57" s="20">
        <f>Data_Provincias!AT86</f>
        <v>0</v>
      </c>
      <c r="M57" s="20">
        <f>Data_Provincias!AU87</f>
        <v>0</v>
      </c>
      <c r="N57" s="20">
        <f>Data_Provincias!AV86</f>
        <v>0</v>
      </c>
      <c r="O57" s="20">
        <f>Data_Provincias!AW86</f>
        <v>0</v>
      </c>
      <c r="P57" s="20">
        <f>Data_Provincias!AX94</f>
        <v>0</v>
      </c>
      <c r="Q57" s="20">
        <f>Data_Provincias!AY95</f>
        <v>0</v>
      </c>
      <c r="R57" s="20">
        <f>Data_Provincias!AZ92</f>
        <v>0</v>
      </c>
      <c r="S57" s="20">
        <f>Data_Provincias!BA86</f>
        <v>0</v>
      </c>
      <c r="T57" s="20">
        <f>Data_Provincias!BB86</f>
        <v>0</v>
      </c>
      <c r="U57" s="20">
        <f>Data_Provincias!BC86</f>
        <v>0</v>
      </c>
      <c r="V57" s="20">
        <f>Data_Provincias!BD86</f>
        <v>0</v>
      </c>
      <c r="W57" s="20">
        <f>Data_Provincias!BE86</f>
        <v>0</v>
      </c>
      <c r="X57" s="20">
        <f>Data_Provincias!BF86</f>
        <v>0</v>
      </c>
      <c r="Y57" s="20">
        <f>Data_Provincias!BG87</f>
        <v>0</v>
      </c>
      <c r="Z57" s="20">
        <f>Data_Provincias!BH86</f>
        <v>0</v>
      </c>
      <c r="AA57" s="20">
        <f>Data_Provincias!BG87</f>
        <v>0</v>
      </c>
      <c r="AB57" s="20">
        <f>Data_Provincias!BJ86</f>
        <v>0</v>
      </c>
      <c r="AC57" s="20">
        <f>Data_Provincias!BK86</f>
        <v>0</v>
      </c>
      <c r="AD57" s="20">
        <f>Data_Provincias!BL86</f>
        <v>0</v>
      </c>
      <c r="AE57" s="20">
        <f>Data_Provincias!BM90</f>
        <v>0</v>
      </c>
      <c r="AF57" s="20">
        <f>Data_Provincias!BN108</f>
        <v>0</v>
      </c>
      <c r="AG57" s="20">
        <f>Data_Provincias!BO86</f>
        <v>0</v>
      </c>
      <c r="AH57" s="20">
        <f>Data_Provincias!BP67</f>
        <v>6135</v>
      </c>
    </row>
    <row r="58" spans="1:34" x14ac:dyDescent="0.25">
      <c r="A58" s="20">
        <v>57</v>
      </c>
      <c r="B58" s="20">
        <f>Data_Provincias!AJ87</f>
        <v>0</v>
      </c>
      <c r="C58" s="20">
        <f>Data_Provincias!AK87</f>
        <v>0</v>
      </c>
      <c r="D58" s="20">
        <f>Data_Provincias!AL100</f>
        <v>0</v>
      </c>
      <c r="E58" s="20">
        <f>Data_Provincias!AM87</f>
        <v>0</v>
      </c>
      <c r="F58" s="20">
        <f>Data_Provincias!AN98</f>
        <v>0</v>
      </c>
      <c r="G58" s="20">
        <f>Data_Provincias!AO87</f>
        <v>0</v>
      </c>
      <c r="H58" s="20">
        <f>Data_Provincias!AP121</f>
        <v>0</v>
      </c>
      <c r="I58" s="20">
        <f>Data_Provincias!AQ98</f>
        <v>0</v>
      </c>
      <c r="J58" s="20">
        <f>Data_Provincias!AR87</f>
        <v>0</v>
      </c>
      <c r="K58" s="20">
        <f>Data_Provincias!AS91</f>
        <v>0</v>
      </c>
      <c r="L58" s="20">
        <f>Data_Provincias!AT87</f>
        <v>0</v>
      </c>
      <c r="M58" s="20">
        <f>Data_Provincias!AU88</f>
        <v>0</v>
      </c>
      <c r="N58" s="20">
        <f>Data_Provincias!AV87</f>
        <v>0</v>
      </c>
      <c r="O58" s="20">
        <f>Data_Provincias!AW87</f>
        <v>0</v>
      </c>
      <c r="P58" s="20">
        <f>Data_Provincias!AX95</f>
        <v>0</v>
      </c>
      <c r="Q58" s="20">
        <f>Data_Provincias!AY96</f>
        <v>0</v>
      </c>
      <c r="R58" s="20">
        <f>Data_Provincias!AZ93</f>
        <v>0</v>
      </c>
      <c r="S58" s="20">
        <f>Data_Provincias!BA87</f>
        <v>0</v>
      </c>
      <c r="T58" s="20">
        <f>Data_Provincias!BB87</f>
        <v>0</v>
      </c>
      <c r="U58" s="20">
        <f>Data_Provincias!BC87</f>
        <v>0</v>
      </c>
      <c r="V58" s="20">
        <f>Data_Provincias!BD87</f>
        <v>0</v>
      </c>
      <c r="W58" s="20">
        <f>Data_Provincias!BE87</f>
        <v>0</v>
      </c>
      <c r="X58" s="20">
        <f>Data_Provincias!BF87</f>
        <v>0</v>
      </c>
      <c r="Y58" s="20">
        <f>Data_Provincias!BG88</f>
        <v>0</v>
      </c>
      <c r="Z58" s="20">
        <f>Data_Provincias!BH87</f>
        <v>0</v>
      </c>
      <c r="AA58" s="20">
        <f>Data_Provincias!BG88</f>
        <v>0</v>
      </c>
      <c r="AB58" s="20">
        <f>Data_Provincias!BJ87</f>
        <v>0</v>
      </c>
      <c r="AC58" s="20">
        <f>Data_Provincias!BK87</f>
        <v>0</v>
      </c>
      <c r="AD58" s="20">
        <f>Data_Provincias!BL87</f>
        <v>0</v>
      </c>
      <c r="AE58" s="20">
        <f>Data_Provincias!BM91</f>
        <v>0</v>
      </c>
      <c r="AF58" s="20">
        <f>Data_Provincias!BN109</f>
        <v>0</v>
      </c>
      <c r="AG58" s="20">
        <f>Data_Provincias!BO87</f>
        <v>0</v>
      </c>
      <c r="AH58" s="20">
        <f>Data_Provincias!BP68</f>
        <v>6293</v>
      </c>
    </row>
    <row r="59" spans="1:34" x14ac:dyDescent="0.25">
      <c r="A59" s="20">
        <v>58</v>
      </c>
      <c r="B59" s="20">
        <f>Data_Provincias!AJ88</f>
        <v>0</v>
      </c>
      <c r="C59" s="20">
        <f>Data_Provincias!AK88</f>
        <v>0</v>
      </c>
      <c r="D59" s="20">
        <f>Data_Provincias!AL101</f>
        <v>0</v>
      </c>
      <c r="E59" s="20">
        <f>Data_Provincias!AM88</f>
        <v>0</v>
      </c>
      <c r="F59" s="20">
        <f>Data_Provincias!AN99</f>
        <v>0</v>
      </c>
      <c r="G59" s="20">
        <f>Data_Provincias!AO88</f>
        <v>0</v>
      </c>
      <c r="H59" s="20">
        <f>Data_Provincias!AP122</f>
        <v>0</v>
      </c>
      <c r="I59" s="20">
        <f>Data_Provincias!AQ99</f>
        <v>0</v>
      </c>
      <c r="J59" s="20">
        <f>Data_Provincias!AR88</f>
        <v>0</v>
      </c>
      <c r="K59" s="20">
        <f>Data_Provincias!AS92</f>
        <v>0</v>
      </c>
      <c r="L59" s="20">
        <f>Data_Provincias!AT88</f>
        <v>0</v>
      </c>
      <c r="M59" s="20">
        <f>Data_Provincias!AU89</f>
        <v>0</v>
      </c>
      <c r="N59" s="20">
        <f>Data_Provincias!AV88</f>
        <v>0</v>
      </c>
      <c r="O59" s="20">
        <f>Data_Provincias!AW88</f>
        <v>0</v>
      </c>
      <c r="P59" s="20">
        <f>Data_Provincias!AX96</f>
        <v>0</v>
      </c>
      <c r="Q59" s="20">
        <f>Data_Provincias!AY97</f>
        <v>0</v>
      </c>
      <c r="R59" s="20">
        <f>Data_Provincias!AZ94</f>
        <v>0</v>
      </c>
      <c r="S59" s="20">
        <f>Data_Provincias!BA88</f>
        <v>0</v>
      </c>
      <c r="T59" s="20">
        <f>Data_Provincias!BB88</f>
        <v>0</v>
      </c>
      <c r="U59" s="20">
        <f>Data_Provincias!BC88</f>
        <v>0</v>
      </c>
      <c r="V59" s="20">
        <f>Data_Provincias!BD88</f>
        <v>0</v>
      </c>
      <c r="W59" s="20">
        <f>Data_Provincias!BE88</f>
        <v>0</v>
      </c>
      <c r="X59" s="20">
        <f>Data_Provincias!BF88</f>
        <v>0</v>
      </c>
      <c r="Y59" s="20">
        <f>Data_Provincias!BG89</f>
        <v>0</v>
      </c>
      <c r="Z59" s="20">
        <f>Data_Provincias!BH88</f>
        <v>0</v>
      </c>
      <c r="AA59" s="20">
        <f>Data_Provincias!BG89</f>
        <v>0</v>
      </c>
      <c r="AB59" s="20">
        <f>Data_Provincias!BJ88</f>
        <v>0</v>
      </c>
      <c r="AC59" s="20">
        <f>Data_Provincias!BK88</f>
        <v>0</v>
      </c>
      <c r="AD59" s="20">
        <f>Data_Provincias!BL88</f>
        <v>0</v>
      </c>
      <c r="AE59" s="20">
        <f>Data_Provincias!BM92</f>
        <v>0</v>
      </c>
      <c r="AF59" s="20">
        <f>Data_Provincias!BN110</f>
        <v>0</v>
      </c>
      <c r="AG59" s="20">
        <f>Data_Provincias!BO88</f>
        <v>0</v>
      </c>
      <c r="AH59" s="20">
        <f>Data_Provincias!BP69</f>
        <v>6416</v>
      </c>
    </row>
    <row r="60" spans="1:34" x14ac:dyDescent="0.25">
      <c r="A60" s="20">
        <v>59</v>
      </c>
      <c r="B60" s="20">
        <f>Data_Provincias!AJ89</f>
        <v>0</v>
      </c>
      <c r="C60" s="20">
        <f>Data_Provincias!AK89</f>
        <v>0</v>
      </c>
      <c r="D60" s="20">
        <f>Data_Provincias!AL102</f>
        <v>0</v>
      </c>
      <c r="E60" s="20">
        <f>Data_Provincias!AM89</f>
        <v>0</v>
      </c>
      <c r="F60" s="20">
        <f>Data_Provincias!AN100</f>
        <v>0</v>
      </c>
      <c r="G60" s="20">
        <f>Data_Provincias!AO89</f>
        <v>0</v>
      </c>
      <c r="H60" s="20">
        <f>Data_Provincias!AP123</f>
        <v>0</v>
      </c>
      <c r="I60" s="20">
        <f>Data_Provincias!AQ100</f>
        <v>0</v>
      </c>
      <c r="J60" s="20">
        <f>Data_Provincias!AR89</f>
        <v>0</v>
      </c>
      <c r="K60" s="20">
        <f>Data_Provincias!AS93</f>
        <v>0</v>
      </c>
      <c r="L60" s="20">
        <f>Data_Provincias!AT89</f>
        <v>0</v>
      </c>
      <c r="M60" s="20">
        <f>Data_Provincias!AU90</f>
        <v>0</v>
      </c>
      <c r="N60" s="20">
        <f>Data_Provincias!AV89</f>
        <v>0</v>
      </c>
      <c r="O60" s="20">
        <f>Data_Provincias!AW89</f>
        <v>0</v>
      </c>
      <c r="P60" s="20">
        <f>Data_Provincias!AX97</f>
        <v>0</v>
      </c>
      <c r="Q60" s="20">
        <f>Data_Provincias!AY98</f>
        <v>0</v>
      </c>
      <c r="R60" s="20">
        <f>Data_Provincias!AZ95</f>
        <v>0</v>
      </c>
      <c r="S60" s="20">
        <f>Data_Provincias!BA89</f>
        <v>0</v>
      </c>
      <c r="T60" s="20">
        <f>Data_Provincias!BB89</f>
        <v>0</v>
      </c>
      <c r="U60" s="20">
        <f>Data_Provincias!BC89</f>
        <v>0</v>
      </c>
      <c r="V60" s="20">
        <f>Data_Provincias!BD89</f>
        <v>0</v>
      </c>
      <c r="W60" s="20">
        <f>Data_Provincias!BE89</f>
        <v>0</v>
      </c>
      <c r="X60" s="20">
        <f>Data_Provincias!BF89</f>
        <v>0</v>
      </c>
      <c r="Y60" s="20">
        <f>Data_Provincias!BG90</f>
        <v>0</v>
      </c>
      <c r="Z60" s="20">
        <f>Data_Provincias!BH89</f>
        <v>0</v>
      </c>
      <c r="AA60" s="20">
        <f>Data_Provincias!BG90</f>
        <v>0</v>
      </c>
      <c r="AB60" s="20">
        <f>Data_Provincias!BJ89</f>
        <v>0</v>
      </c>
      <c r="AC60" s="20">
        <f>Data_Provincias!BK89</f>
        <v>0</v>
      </c>
      <c r="AD60" s="20">
        <f>Data_Provincias!BL89</f>
        <v>0</v>
      </c>
      <c r="AE60" s="20">
        <f>Data_Provincias!BM93</f>
        <v>0</v>
      </c>
      <c r="AF60" s="20">
        <f>Data_Provincias!BN111</f>
        <v>0</v>
      </c>
      <c r="AG60" s="20">
        <f>Data_Provincias!BO89</f>
        <v>0</v>
      </c>
      <c r="AH60" s="20">
        <f>Data_Provincias!BP70</f>
        <v>6651</v>
      </c>
    </row>
    <row r="61" spans="1:34" x14ac:dyDescent="0.25">
      <c r="A61" s="20">
        <v>60</v>
      </c>
      <c r="B61" s="20">
        <f>Data_Provincias!AJ90</f>
        <v>0</v>
      </c>
      <c r="C61" s="20">
        <f>Data_Provincias!AK90</f>
        <v>0</v>
      </c>
      <c r="D61" s="20">
        <f>Data_Provincias!AL103</f>
        <v>0</v>
      </c>
      <c r="E61" s="20">
        <f>Data_Provincias!AM90</f>
        <v>0</v>
      </c>
      <c r="F61" s="20">
        <f>Data_Provincias!AN101</f>
        <v>0</v>
      </c>
      <c r="G61" s="20">
        <f>Data_Provincias!AO90</f>
        <v>0</v>
      </c>
      <c r="H61" s="20">
        <f>Data_Provincias!AP124</f>
        <v>0</v>
      </c>
      <c r="I61" s="20">
        <f>Data_Provincias!AQ101</f>
        <v>0</v>
      </c>
      <c r="J61" s="20">
        <f>Data_Provincias!AR90</f>
        <v>0</v>
      </c>
      <c r="K61" s="20">
        <f>Data_Provincias!AS94</f>
        <v>0</v>
      </c>
      <c r="L61" s="20">
        <f>Data_Provincias!AT90</f>
        <v>0</v>
      </c>
      <c r="M61" s="20">
        <f>Data_Provincias!AU91</f>
        <v>0</v>
      </c>
      <c r="N61" s="20">
        <f>Data_Provincias!AV90</f>
        <v>0</v>
      </c>
      <c r="O61" s="20">
        <f>Data_Provincias!AW90</f>
        <v>0</v>
      </c>
      <c r="P61" s="20">
        <f>Data_Provincias!AX98</f>
        <v>0</v>
      </c>
      <c r="Q61" s="20">
        <f>Data_Provincias!AY99</f>
        <v>0</v>
      </c>
      <c r="R61" s="20">
        <f>Data_Provincias!AZ96</f>
        <v>0</v>
      </c>
      <c r="S61" s="20">
        <f>Data_Provincias!BA90</f>
        <v>0</v>
      </c>
      <c r="T61" s="20">
        <f>Data_Provincias!BB90</f>
        <v>0</v>
      </c>
      <c r="U61" s="20">
        <f>Data_Provincias!BC90</f>
        <v>0</v>
      </c>
      <c r="V61" s="20">
        <f>Data_Provincias!BD90</f>
        <v>0</v>
      </c>
      <c r="W61" s="20">
        <f>Data_Provincias!BE90</f>
        <v>0</v>
      </c>
      <c r="X61" s="20">
        <f>Data_Provincias!BF90</f>
        <v>0</v>
      </c>
      <c r="Y61" s="20">
        <f>Data_Provincias!BG91</f>
        <v>0</v>
      </c>
      <c r="Z61" s="20">
        <f>Data_Provincias!BH90</f>
        <v>0</v>
      </c>
      <c r="AA61" s="20">
        <f>Data_Provincias!BG91</f>
        <v>0</v>
      </c>
      <c r="AB61" s="20">
        <f>Data_Provincias!BJ90</f>
        <v>0</v>
      </c>
      <c r="AC61" s="20">
        <f>Data_Provincias!BK90</f>
        <v>0</v>
      </c>
      <c r="AD61" s="20">
        <f>Data_Provincias!BL90</f>
        <v>0</v>
      </c>
      <c r="AE61" s="20">
        <f>Data_Provincias!BM94</f>
        <v>0</v>
      </c>
      <c r="AF61" s="20">
        <f>Data_Provincias!BN112</f>
        <v>0</v>
      </c>
      <c r="AG61" s="20">
        <f>Data_Provincias!BO90</f>
        <v>0</v>
      </c>
      <c r="AH61" s="20">
        <f>Data_Provincias!BP71</f>
        <v>6972</v>
      </c>
    </row>
    <row r="62" spans="1:34" x14ac:dyDescent="0.25">
      <c r="A62" s="20">
        <v>61</v>
      </c>
      <c r="B62" s="20">
        <f>Data_Provincias!AJ91</f>
        <v>0</v>
      </c>
      <c r="C62" s="20">
        <f>Data_Provincias!AK91</f>
        <v>0</v>
      </c>
      <c r="D62" s="20">
        <f>Data_Provincias!AL104</f>
        <v>0</v>
      </c>
      <c r="E62" s="20">
        <f>Data_Provincias!AM91</f>
        <v>0</v>
      </c>
      <c r="F62" s="20">
        <f>Data_Provincias!AN102</f>
        <v>0</v>
      </c>
      <c r="G62" s="20">
        <f>Data_Provincias!AO91</f>
        <v>0</v>
      </c>
      <c r="H62" s="20">
        <f>Data_Provincias!AP125</f>
        <v>0</v>
      </c>
      <c r="I62" s="20">
        <f>Data_Provincias!AQ102</f>
        <v>0</v>
      </c>
      <c r="J62" s="20">
        <f>Data_Provincias!AR91</f>
        <v>0</v>
      </c>
      <c r="K62" s="20">
        <f>Data_Provincias!AS95</f>
        <v>0</v>
      </c>
      <c r="L62" s="20">
        <f>Data_Provincias!AT91</f>
        <v>0</v>
      </c>
      <c r="M62" s="20">
        <f>Data_Provincias!AU92</f>
        <v>0</v>
      </c>
      <c r="N62" s="20">
        <f>Data_Provincias!AV91</f>
        <v>0</v>
      </c>
      <c r="O62" s="20">
        <f>Data_Provincias!AW91</f>
        <v>0</v>
      </c>
      <c r="P62" s="20">
        <f>Data_Provincias!AX99</f>
        <v>0</v>
      </c>
      <c r="Q62" s="20">
        <f>Data_Provincias!AY100</f>
        <v>0</v>
      </c>
      <c r="R62" s="20">
        <f>Data_Provincias!AZ97</f>
        <v>0</v>
      </c>
      <c r="S62" s="20">
        <f>Data_Provincias!BA91</f>
        <v>0</v>
      </c>
      <c r="T62" s="20">
        <f>Data_Provincias!BB91</f>
        <v>0</v>
      </c>
      <c r="U62" s="20">
        <f>Data_Provincias!BC91</f>
        <v>0</v>
      </c>
      <c r="V62" s="20">
        <f>Data_Provincias!BD91</f>
        <v>0</v>
      </c>
      <c r="W62" s="20">
        <f>Data_Provincias!BE91</f>
        <v>0</v>
      </c>
      <c r="X62" s="20">
        <f>Data_Provincias!BF91</f>
        <v>0</v>
      </c>
      <c r="Y62" s="20">
        <f>Data_Provincias!BG92</f>
        <v>0</v>
      </c>
      <c r="Z62" s="20">
        <f>Data_Provincias!BH91</f>
        <v>0</v>
      </c>
      <c r="AA62" s="20">
        <f>Data_Provincias!BG92</f>
        <v>0</v>
      </c>
      <c r="AB62" s="20">
        <f>Data_Provincias!BJ91</f>
        <v>0</v>
      </c>
      <c r="AC62" s="20">
        <f>Data_Provincias!BK91</f>
        <v>0</v>
      </c>
      <c r="AD62" s="20">
        <f>Data_Provincias!BL91</f>
        <v>0</v>
      </c>
      <c r="AE62" s="20">
        <f>Data_Provincias!BM95</f>
        <v>0</v>
      </c>
      <c r="AF62" s="20">
        <f>Data_Provincias!BN113</f>
        <v>0</v>
      </c>
      <c r="AG62" s="20">
        <f>Data_Provincias!BO91</f>
        <v>0</v>
      </c>
      <c r="AH62" s="20">
        <f>Data_Provincias!BP72</f>
        <v>7288</v>
      </c>
    </row>
    <row r="63" spans="1:34" x14ac:dyDescent="0.25">
      <c r="A63" s="20">
        <v>62</v>
      </c>
      <c r="B63" s="20">
        <f>Data_Provincias!AJ92</f>
        <v>0</v>
      </c>
      <c r="C63" s="20">
        <f>Data_Provincias!AK92</f>
        <v>0</v>
      </c>
      <c r="D63" s="20">
        <f>Data_Provincias!AL105</f>
        <v>0</v>
      </c>
      <c r="E63" s="20">
        <f>Data_Provincias!AM92</f>
        <v>0</v>
      </c>
      <c r="F63" s="20">
        <f>Data_Provincias!AN103</f>
        <v>0</v>
      </c>
      <c r="G63" s="20">
        <f>Data_Provincias!AO92</f>
        <v>0</v>
      </c>
      <c r="H63" s="20">
        <f>Data_Provincias!AP126</f>
        <v>0</v>
      </c>
      <c r="I63" s="20">
        <f>Data_Provincias!AQ103</f>
        <v>0</v>
      </c>
      <c r="J63" s="20">
        <f>Data_Provincias!AR92</f>
        <v>0</v>
      </c>
      <c r="K63" s="20">
        <f>Data_Provincias!AS96</f>
        <v>0</v>
      </c>
      <c r="L63" s="20">
        <f>Data_Provincias!AT92</f>
        <v>0</v>
      </c>
      <c r="M63" s="20">
        <f>Data_Provincias!AU93</f>
        <v>0</v>
      </c>
      <c r="N63" s="20">
        <f>Data_Provincias!AV92</f>
        <v>0</v>
      </c>
      <c r="O63" s="20">
        <f>Data_Provincias!AW92</f>
        <v>0</v>
      </c>
      <c r="P63" s="20">
        <f>Data_Provincias!AX100</f>
        <v>0</v>
      </c>
      <c r="Q63" s="20">
        <f>Data_Provincias!AY101</f>
        <v>0</v>
      </c>
      <c r="R63" s="20">
        <f>Data_Provincias!AZ98</f>
        <v>0</v>
      </c>
      <c r="S63" s="20">
        <f>Data_Provincias!BA92</f>
        <v>0</v>
      </c>
      <c r="T63" s="20">
        <f>Data_Provincias!BB92</f>
        <v>0</v>
      </c>
      <c r="U63" s="20">
        <f>Data_Provincias!BC92</f>
        <v>0</v>
      </c>
      <c r="V63" s="20">
        <f>Data_Provincias!BD92</f>
        <v>0</v>
      </c>
      <c r="W63" s="20">
        <f>Data_Provincias!BE92</f>
        <v>0</v>
      </c>
      <c r="X63" s="20">
        <f>Data_Provincias!BF92</f>
        <v>0</v>
      </c>
      <c r="Y63" s="20">
        <f>Data_Provincias!BG93</f>
        <v>0</v>
      </c>
      <c r="Z63" s="20">
        <f>Data_Provincias!BH92</f>
        <v>0</v>
      </c>
      <c r="AA63" s="20">
        <f>Data_Provincias!BG93</f>
        <v>0</v>
      </c>
      <c r="AB63" s="20">
        <f>Data_Provincias!BJ92</f>
        <v>0</v>
      </c>
      <c r="AC63" s="20">
        <f>Data_Provincias!BK92</f>
        <v>0</v>
      </c>
      <c r="AD63" s="20">
        <f>Data_Provincias!BL92</f>
        <v>0</v>
      </c>
      <c r="AE63" s="20">
        <f>Data_Provincias!BM96</f>
        <v>0</v>
      </c>
      <c r="AF63" s="20">
        <f>Data_Provincias!BN114</f>
        <v>0</v>
      </c>
      <c r="AG63" s="20">
        <f>Data_Provincias!BO92</f>
        <v>0</v>
      </c>
      <c r="AH63" s="20">
        <f>Data_Provincias!BP73</f>
        <v>7578</v>
      </c>
    </row>
    <row r="64" spans="1:34" x14ac:dyDescent="0.25">
      <c r="A64" s="20">
        <v>63</v>
      </c>
      <c r="B64" s="20">
        <f>Data_Provincias!AJ93</f>
        <v>0</v>
      </c>
      <c r="C64" s="20">
        <f>Data_Provincias!AK93</f>
        <v>0</v>
      </c>
      <c r="D64" s="20">
        <f>Data_Provincias!AL106</f>
        <v>0</v>
      </c>
      <c r="E64" s="20">
        <f>Data_Provincias!AM93</f>
        <v>0</v>
      </c>
      <c r="F64" s="20">
        <f>Data_Provincias!AN104</f>
        <v>0</v>
      </c>
      <c r="G64" s="20">
        <f>Data_Provincias!AO93</f>
        <v>0</v>
      </c>
      <c r="H64" s="20">
        <f>Data_Provincias!AP127</f>
        <v>0</v>
      </c>
      <c r="I64" s="20">
        <f>Data_Provincias!AQ104</f>
        <v>0</v>
      </c>
      <c r="J64" s="20">
        <f>Data_Provincias!AR93</f>
        <v>0</v>
      </c>
      <c r="K64" s="20">
        <f>Data_Provincias!AS97</f>
        <v>0</v>
      </c>
      <c r="L64" s="20">
        <f>Data_Provincias!AT93</f>
        <v>0</v>
      </c>
      <c r="M64" s="20">
        <f>Data_Provincias!AU94</f>
        <v>0</v>
      </c>
      <c r="N64" s="20">
        <f>Data_Provincias!AV93</f>
        <v>0</v>
      </c>
      <c r="O64" s="20">
        <f>Data_Provincias!AW93</f>
        <v>0</v>
      </c>
      <c r="P64" s="20">
        <f>Data_Provincias!AX101</f>
        <v>0</v>
      </c>
      <c r="Q64" s="20">
        <f>Data_Provincias!AY102</f>
        <v>0</v>
      </c>
      <c r="R64" s="20">
        <f>Data_Provincias!AZ99</f>
        <v>0</v>
      </c>
      <c r="S64" s="20">
        <f>Data_Provincias!BA93</f>
        <v>0</v>
      </c>
      <c r="T64" s="20">
        <f>Data_Provincias!BB93</f>
        <v>0</v>
      </c>
      <c r="U64" s="20">
        <f>Data_Provincias!BC93</f>
        <v>0</v>
      </c>
      <c r="V64" s="20">
        <f>Data_Provincias!BD93</f>
        <v>0</v>
      </c>
      <c r="W64" s="20">
        <f>Data_Provincias!BE93</f>
        <v>0</v>
      </c>
      <c r="X64" s="20">
        <f>Data_Provincias!BF93</f>
        <v>0</v>
      </c>
      <c r="Y64" s="20">
        <f>Data_Provincias!BG94</f>
        <v>0</v>
      </c>
      <c r="Z64" s="20">
        <f>Data_Provincias!BH93</f>
        <v>0</v>
      </c>
      <c r="AA64" s="20">
        <f>Data_Provincias!BG94</f>
        <v>0</v>
      </c>
      <c r="AB64" s="20">
        <f>Data_Provincias!BJ93</f>
        <v>0</v>
      </c>
      <c r="AC64" s="20">
        <f>Data_Provincias!BK93</f>
        <v>0</v>
      </c>
      <c r="AD64" s="20">
        <f>Data_Provincias!BL93</f>
        <v>0</v>
      </c>
      <c r="AE64" s="20">
        <f>Data_Provincias!BM97</f>
        <v>0</v>
      </c>
      <c r="AF64" s="20">
        <f>Data_Provincias!BN115</f>
        <v>0</v>
      </c>
      <c r="AG64" s="20">
        <f>Data_Provincias!BO93</f>
        <v>0</v>
      </c>
      <c r="AH64" s="20">
        <f>Data_Provincias!BP74</f>
        <v>7954</v>
      </c>
    </row>
    <row r="65" spans="1:34" x14ac:dyDescent="0.25">
      <c r="A65" s="20">
        <v>64</v>
      </c>
      <c r="B65" s="20">
        <f>Data_Provincias!AJ94</f>
        <v>0</v>
      </c>
      <c r="C65" s="20">
        <f>Data_Provincias!AK94</f>
        <v>0</v>
      </c>
      <c r="D65" s="20">
        <f>Data_Provincias!AL107</f>
        <v>0</v>
      </c>
      <c r="E65" s="20">
        <f>Data_Provincias!AM94</f>
        <v>0</v>
      </c>
      <c r="F65" s="20">
        <f>Data_Provincias!AN105</f>
        <v>0</v>
      </c>
      <c r="G65" s="20">
        <f>Data_Provincias!AO94</f>
        <v>0</v>
      </c>
      <c r="H65" s="20">
        <f>Data_Provincias!AP128</f>
        <v>0</v>
      </c>
      <c r="I65" s="20">
        <f>Data_Provincias!AQ105</f>
        <v>0</v>
      </c>
      <c r="J65" s="20">
        <f>Data_Provincias!AR94</f>
        <v>0</v>
      </c>
      <c r="K65" s="20">
        <f>Data_Provincias!AS98</f>
        <v>0</v>
      </c>
      <c r="L65" s="20">
        <f>Data_Provincias!AT94</f>
        <v>0</v>
      </c>
      <c r="M65" s="20">
        <f>Data_Provincias!AU95</f>
        <v>0</v>
      </c>
      <c r="N65" s="20">
        <f>Data_Provincias!AV94</f>
        <v>0</v>
      </c>
      <c r="O65" s="20">
        <f>Data_Provincias!AW94</f>
        <v>0</v>
      </c>
      <c r="P65" s="20">
        <f>Data_Provincias!AX102</f>
        <v>0</v>
      </c>
      <c r="Q65" s="20">
        <f>Data_Provincias!AY103</f>
        <v>0</v>
      </c>
      <c r="R65" s="20">
        <f>Data_Provincias!AZ100</f>
        <v>0</v>
      </c>
      <c r="S65" s="20">
        <f>Data_Provincias!BA94</f>
        <v>0</v>
      </c>
      <c r="T65" s="20">
        <f>Data_Provincias!BB94</f>
        <v>0</v>
      </c>
      <c r="U65" s="20">
        <f>Data_Provincias!BC94</f>
        <v>0</v>
      </c>
      <c r="V65" s="20">
        <f>Data_Provincias!BD94</f>
        <v>0</v>
      </c>
      <c r="W65" s="20">
        <f>Data_Provincias!BE94</f>
        <v>0</v>
      </c>
      <c r="X65" s="20">
        <f>Data_Provincias!BF94</f>
        <v>0</v>
      </c>
      <c r="Y65" s="20">
        <f>Data_Provincias!BG95</f>
        <v>0</v>
      </c>
      <c r="Z65" s="20">
        <f>Data_Provincias!BH94</f>
        <v>0</v>
      </c>
      <c r="AA65" s="20">
        <f>Data_Provincias!BG95</f>
        <v>0</v>
      </c>
      <c r="AB65" s="20">
        <f>Data_Provincias!BJ94</f>
        <v>0</v>
      </c>
      <c r="AC65" s="20">
        <f>Data_Provincias!BK94</f>
        <v>0</v>
      </c>
      <c r="AD65" s="20">
        <f>Data_Provincias!BL94</f>
        <v>0</v>
      </c>
      <c r="AE65" s="20">
        <f>Data_Provincias!BM98</f>
        <v>0</v>
      </c>
      <c r="AF65" s="20">
        <f>Data_Provincias!BN116</f>
        <v>0</v>
      </c>
      <c r="AG65" s="20">
        <f>Data_Provincias!BO94</f>
        <v>0</v>
      </c>
      <c r="AH65" s="20">
        <f>Data_Provincias!BP75</f>
        <v>8235</v>
      </c>
    </row>
    <row r="66" spans="1:34" x14ac:dyDescent="0.25">
      <c r="A66" s="20">
        <v>65</v>
      </c>
      <c r="B66" s="20">
        <f>Data_Provincias!AJ95</f>
        <v>0</v>
      </c>
      <c r="C66" s="20">
        <f>Data_Provincias!AK95</f>
        <v>0</v>
      </c>
      <c r="D66" s="20">
        <f>Data_Provincias!AL108</f>
        <v>0</v>
      </c>
      <c r="E66" s="20">
        <f>Data_Provincias!AM95</f>
        <v>0</v>
      </c>
      <c r="F66" s="20">
        <f>Data_Provincias!AN106</f>
        <v>0</v>
      </c>
      <c r="G66" s="20">
        <f>Data_Provincias!AO95</f>
        <v>0</v>
      </c>
      <c r="H66" s="20">
        <f>Data_Provincias!AP129</f>
        <v>0</v>
      </c>
      <c r="I66" s="20">
        <f>Data_Provincias!AQ106</f>
        <v>0</v>
      </c>
      <c r="J66" s="20">
        <f>Data_Provincias!AR95</f>
        <v>0</v>
      </c>
      <c r="K66" s="20">
        <f>Data_Provincias!AS99</f>
        <v>0</v>
      </c>
      <c r="L66" s="20">
        <f>Data_Provincias!AT95</f>
        <v>0</v>
      </c>
      <c r="M66" s="20">
        <f>Data_Provincias!AU96</f>
        <v>0</v>
      </c>
      <c r="N66" s="20">
        <f>Data_Provincias!AV95</f>
        <v>0</v>
      </c>
      <c r="O66" s="20">
        <f>Data_Provincias!AW95</f>
        <v>0</v>
      </c>
      <c r="P66" s="20">
        <f>Data_Provincias!AX103</f>
        <v>0</v>
      </c>
      <c r="Q66" s="20">
        <f>Data_Provincias!AY104</f>
        <v>0</v>
      </c>
      <c r="R66" s="20">
        <f>Data_Provincias!AZ101</f>
        <v>0</v>
      </c>
      <c r="S66" s="20">
        <f>Data_Provincias!BA95</f>
        <v>0</v>
      </c>
      <c r="T66" s="20">
        <f>Data_Provincias!BB95</f>
        <v>0</v>
      </c>
      <c r="U66" s="20">
        <f>Data_Provincias!BC95</f>
        <v>0</v>
      </c>
      <c r="V66" s="20">
        <f>Data_Provincias!BD95</f>
        <v>0</v>
      </c>
      <c r="W66" s="20">
        <f>Data_Provincias!BE95</f>
        <v>0</v>
      </c>
      <c r="X66" s="20">
        <f>Data_Provincias!BF95</f>
        <v>0</v>
      </c>
      <c r="Y66" s="20">
        <f>Data_Provincias!BG96</f>
        <v>0</v>
      </c>
      <c r="Z66" s="20">
        <f>Data_Provincias!BH95</f>
        <v>0</v>
      </c>
      <c r="AA66" s="20">
        <f>Data_Provincias!BG96</f>
        <v>0</v>
      </c>
      <c r="AB66" s="20">
        <f>Data_Provincias!BJ95</f>
        <v>0</v>
      </c>
      <c r="AC66" s="20">
        <f>Data_Provincias!BK95</f>
        <v>0</v>
      </c>
      <c r="AD66" s="20">
        <f>Data_Provincias!BL95</f>
        <v>0</v>
      </c>
      <c r="AE66" s="20">
        <f>Data_Provincias!BM99</f>
        <v>0</v>
      </c>
      <c r="AF66" s="20">
        <f>Data_Provincias!BN117</f>
        <v>0</v>
      </c>
      <c r="AG66" s="20">
        <f>Data_Provincias!BO95</f>
        <v>0</v>
      </c>
      <c r="AH66" s="20">
        <f>Data_Provincias!BP76</f>
        <v>8480</v>
      </c>
    </row>
    <row r="67" spans="1:34" x14ac:dyDescent="0.25">
      <c r="A67" s="20">
        <v>66</v>
      </c>
      <c r="B67" s="20">
        <f>Data_Provincias!AJ96</f>
        <v>0</v>
      </c>
      <c r="C67" s="20">
        <f>Data_Provincias!AK96</f>
        <v>0</v>
      </c>
      <c r="D67" s="20">
        <f>Data_Provincias!AL109</f>
        <v>0</v>
      </c>
      <c r="E67" s="20">
        <f>Data_Provincias!AM96</f>
        <v>0</v>
      </c>
      <c r="F67" s="20">
        <f>Data_Provincias!AN107</f>
        <v>0</v>
      </c>
      <c r="G67" s="20">
        <f>Data_Provincias!AO96</f>
        <v>0</v>
      </c>
      <c r="H67" s="20">
        <f>Data_Provincias!AP130</f>
        <v>0</v>
      </c>
      <c r="I67" s="20">
        <f>Data_Provincias!AQ107</f>
        <v>0</v>
      </c>
      <c r="J67" s="20">
        <f>Data_Provincias!AR96</f>
        <v>0</v>
      </c>
      <c r="K67" s="20">
        <f>Data_Provincias!AS100</f>
        <v>0</v>
      </c>
      <c r="L67" s="20">
        <f>Data_Provincias!AT96</f>
        <v>0</v>
      </c>
      <c r="M67" s="20">
        <f>Data_Provincias!AU97</f>
        <v>0</v>
      </c>
      <c r="N67" s="20">
        <f>Data_Provincias!AV96</f>
        <v>0</v>
      </c>
      <c r="O67" s="20">
        <f>Data_Provincias!AW96</f>
        <v>0</v>
      </c>
      <c r="P67" s="20">
        <f>Data_Provincias!AX104</f>
        <v>0</v>
      </c>
      <c r="Q67" s="20">
        <f>Data_Provincias!AY105</f>
        <v>0</v>
      </c>
      <c r="R67" s="20">
        <f>Data_Provincias!AZ102</f>
        <v>0</v>
      </c>
      <c r="S67" s="20">
        <f>Data_Provincias!BA96</f>
        <v>0</v>
      </c>
      <c r="T67" s="20">
        <f>Data_Provincias!BB96</f>
        <v>0</v>
      </c>
      <c r="U67" s="20">
        <f>Data_Provincias!BC96</f>
        <v>0</v>
      </c>
      <c r="V67" s="20">
        <f>Data_Provincias!BD96</f>
        <v>0</v>
      </c>
      <c r="W67" s="20">
        <f>Data_Provincias!BE96</f>
        <v>0</v>
      </c>
      <c r="X67" s="20">
        <f>Data_Provincias!BF96</f>
        <v>0</v>
      </c>
      <c r="Y67" s="20">
        <f>Data_Provincias!BG97</f>
        <v>0</v>
      </c>
      <c r="Z67" s="20">
        <f>Data_Provincias!BH96</f>
        <v>0</v>
      </c>
      <c r="AA67" s="20">
        <f>Data_Provincias!BG97</f>
        <v>0</v>
      </c>
      <c r="AB67" s="20">
        <f>Data_Provincias!BJ96</f>
        <v>0</v>
      </c>
      <c r="AC67" s="20">
        <f>Data_Provincias!BK96</f>
        <v>0</v>
      </c>
      <c r="AD67" s="20">
        <f>Data_Provincias!BL96</f>
        <v>0</v>
      </c>
      <c r="AE67" s="20">
        <f>Data_Provincias!BM100</f>
        <v>0</v>
      </c>
      <c r="AF67" s="20">
        <f>Data_Provincias!BN118</f>
        <v>0</v>
      </c>
      <c r="AG67" s="20">
        <f>Data_Provincias!BO96</f>
        <v>0</v>
      </c>
      <c r="AH67" s="20">
        <f>Data_Provincias!BP77</f>
        <v>0</v>
      </c>
    </row>
    <row r="68" spans="1:34" x14ac:dyDescent="0.25">
      <c r="A68" s="20">
        <v>67</v>
      </c>
      <c r="B68" s="20">
        <f>Data_Provincias!AJ97</f>
        <v>0</v>
      </c>
      <c r="C68" s="20">
        <f>Data_Provincias!AK97</f>
        <v>0</v>
      </c>
      <c r="D68" s="20">
        <f>Data_Provincias!AL110</f>
        <v>0</v>
      </c>
      <c r="E68" s="20">
        <f>Data_Provincias!AM97</f>
        <v>0</v>
      </c>
      <c r="F68" s="20">
        <f>Data_Provincias!AN108</f>
        <v>0</v>
      </c>
      <c r="G68" s="20">
        <f>Data_Provincias!AO97</f>
        <v>0</v>
      </c>
      <c r="H68" s="20">
        <f>Data_Provincias!AP131</f>
        <v>0</v>
      </c>
      <c r="I68" s="20">
        <f>Data_Provincias!AQ108</f>
        <v>0</v>
      </c>
      <c r="J68" s="20">
        <f>Data_Provincias!AR97</f>
        <v>0</v>
      </c>
      <c r="K68" s="20">
        <f>Data_Provincias!AS101</f>
        <v>0</v>
      </c>
      <c r="L68" s="20">
        <f>Data_Provincias!AT97</f>
        <v>0</v>
      </c>
      <c r="M68" s="20">
        <f>Data_Provincias!AU98</f>
        <v>0</v>
      </c>
      <c r="N68" s="20">
        <f>Data_Provincias!AV97</f>
        <v>0</v>
      </c>
      <c r="O68" s="20">
        <f>Data_Provincias!AW97</f>
        <v>0</v>
      </c>
      <c r="P68" s="20">
        <f>Data_Provincias!AX105</f>
        <v>0</v>
      </c>
      <c r="Q68" s="20">
        <f>Data_Provincias!AY106</f>
        <v>0</v>
      </c>
      <c r="R68" s="20">
        <f>Data_Provincias!AZ103</f>
        <v>0</v>
      </c>
      <c r="S68" s="20">
        <f>Data_Provincias!BA97</f>
        <v>0</v>
      </c>
      <c r="T68" s="20">
        <f>Data_Provincias!BB97</f>
        <v>0</v>
      </c>
      <c r="U68" s="20">
        <f>Data_Provincias!BC97</f>
        <v>0</v>
      </c>
      <c r="V68" s="20">
        <f>Data_Provincias!BD97</f>
        <v>0</v>
      </c>
      <c r="W68" s="20">
        <f>Data_Provincias!BE97</f>
        <v>0</v>
      </c>
      <c r="X68" s="20">
        <f>Data_Provincias!BF97</f>
        <v>0</v>
      </c>
      <c r="Y68" s="20">
        <f>Data_Provincias!BG98</f>
        <v>0</v>
      </c>
      <c r="Z68" s="20">
        <f>Data_Provincias!BH97</f>
        <v>0</v>
      </c>
      <c r="AA68" s="20">
        <f>Data_Provincias!BG98</f>
        <v>0</v>
      </c>
      <c r="AB68" s="20">
        <f>Data_Provincias!BJ97</f>
        <v>0</v>
      </c>
      <c r="AC68" s="20">
        <f>Data_Provincias!BK97</f>
        <v>0</v>
      </c>
      <c r="AD68" s="20">
        <f>Data_Provincias!BL97</f>
        <v>0</v>
      </c>
      <c r="AE68" s="20">
        <f>Data_Provincias!BM101</f>
        <v>0</v>
      </c>
      <c r="AF68" s="20">
        <f>Data_Provincias!BN119</f>
        <v>0</v>
      </c>
      <c r="AG68" s="20">
        <f>Data_Provincias!BO97</f>
        <v>0</v>
      </c>
      <c r="AH68" s="20">
        <f>Data_Provincias!BP78</f>
        <v>0</v>
      </c>
    </row>
    <row r="69" spans="1:34" x14ac:dyDescent="0.25">
      <c r="A69" s="20">
        <v>68</v>
      </c>
      <c r="B69" s="20">
        <f>Data_Provincias!AJ98</f>
        <v>0</v>
      </c>
      <c r="C69" s="20">
        <f>Data_Provincias!AK98</f>
        <v>0</v>
      </c>
      <c r="D69" s="20">
        <f>Data_Provincias!AL111</f>
        <v>0</v>
      </c>
      <c r="E69" s="20">
        <f>Data_Provincias!AM98</f>
        <v>0</v>
      </c>
      <c r="F69" s="20">
        <f>Data_Provincias!AN109</f>
        <v>0</v>
      </c>
      <c r="G69" s="20">
        <f>Data_Provincias!AO98</f>
        <v>0</v>
      </c>
      <c r="H69" s="20">
        <f>Data_Provincias!AP132</f>
        <v>0</v>
      </c>
      <c r="I69" s="20">
        <f>Data_Provincias!AQ109</f>
        <v>0</v>
      </c>
      <c r="J69" s="20">
        <f>Data_Provincias!AR98</f>
        <v>0</v>
      </c>
      <c r="K69" s="20">
        <f>Data_Provincias!AS102</f>
        <v>0</v>
      </c>
      <c r="L69" s="20">
        <f>Data_Provincias!AT98</f>
        <v>0</v>
      </c>
      <c r="M69" s="20">
        <f>Data_Provincias!AU99</f>
        <v>0</v>
      </c>
      <c r="N69" s="20">
        <f>Data_Provincias!AV98</f>
        <v>0</v>
      </c>
      <c r="O69" s="20">
        <f>Data_Provincias!AW98</f>
        <v>0</v>
      </c>
      <c r="P69" s="20">
        <f>Data_Provincias!AX106</f>
        <v>0</v>
      </c>
      <c r="Q69" s="20">
        <f>Data_Provincias!AY107</f>
        <v>0</v>
      </c>
      <c r="R69" s="20">
        <f>Data_Provincias!AZ104</f>
        <v>0</v>
      </c>
      <c r="S69" s="20">
        <f>Data_Provincias!BA98</f>
        <v>0</v>
      </c>
      <c r="T69" s="20">
        <f>Data_Provincias!BB98</f>
        <v>0</v>
      </c>
      <c r="U69" s="20">
        <f>Data_Provincias!BC98</f>
        <v>0</v>
      </c>
      <c r="V69" s="20">
        <f>Data_Provincias!BD98</f>
        <v>0</v>
      </c>
      <c r="W69" s="20">
        <f>Data_Provincias!BE98</f>
        <v>0</v>
      </c>
      <c r="X69" s="20">
        <f>Data_Provincias!BF98</f>
        <v>0</v>
      </c>
      <c r="Y69" s="20">
        <f>Data_Provincias!BG99</f>
        <v>0</v>
      </c>
      <c r="Z69" s="20">
        <f>Data_Provincias!BH98</f>
        <v>0</v>
      </c>
      <c r="AA69" s="20">
        <f>Data_Provincias!BG99</f>
        <v>0</v>
      </c>
      <c r="AB69" s="20">
        <f>Data_Provincias!BJ98</f>
        <v>0</v>
      </c>
      <c r="AC69" s="20">
        <f>Data_Provincias!BK98</f>
        <v>0</v>
      </c>
      <c r="AD69" s="20">
        <f>Data_Provincias!BL98</f>
        <v>0</v>
      </c>
      <c r="AE69" s="20">
        <f>Data_Provincias!BM102</f>
        <v>0</v>
      </c>
      <c r="AF69" s="20">
        <f>Data_Provincias!BN120</f>
        <v>0</v>
      </c>
      <c r="AG69" s="20">
        <f>Data_Provincias!BO98</f>
        <v>0</v>
      </c>
      <c r="AH69" s="20">
        <f>Data_Provincias!BP79</f>
        <v>0</v>
      </c>
    </row>
    <row r="70" spans="1:34" x14ac:dyDescent="0.25">
      <c r="A70" s="20">
        <v>69</v>
      </c>
      <c r="B70" s="20">
        <f>Data_Provincias!AJ99</f>
        <v>0</v>
      </c>
      <c r="C70" s="20">
        <f>Data_Provincias!AK99</f>
        <v>0</v>
      </c>
      <c r="D70" s="20">
        <f>Data_Provincias!AL112</f>
        <v>0</v>
      </c>
      <c r="E70" s="20">
        <f>Data_Provincias!AM99</f>
        <v>0</v>
      </c>
      <c r="F70" s="20">
        <f>Data_Provincias!AN110</f>
        <v>0</v>
      </c>
      <c r="G70" s="20">
        <f>Data_Provincias!AO99</f>
        <v>0</v>
      </c>
      <c r="H70" s="20">
        <f>Data_Provincias!AP133</f>
        <v>0</v>
      </c>
      <c r="I70" s="20">
        <f>Data_Provincias!AQ110</f>
        <v>0</v>
      </c>
      <c r="J70" s="20">
        <f>Data_Provincias!AR99</f>
        <v>0</v>
      </c>
      <c r="K70" s="20">
        <f>Data_Provincias!AS103</f>
        <v>0</v>
      </c>
      <c r="L70" s="20">
        <f>Data_Provincias!AT99</f>
        <v>0</v>
      </c>
      <c r="M70" s="20">
        <f>Data_Provincias!AU100</f>
        <v>0</v>
      </c>
      <c r="N70" s="20">
        <f>Data_Provincias!AV99</f>
        <v>0</v>
      </c>
      <c r="O70" s="20">
        <f>Data_Provincias!AW99</f>
        <v>0</v>
      </c>
      <c r="P70" s="20">
        <f>Data_Provincias!AX107</f>
        <v>0</v>
      </c>
      <c r="Q70" s="20">
        <f>Data_Provincias!AY108</f>
        <v>0</v>
      </c>
      <c r="R70" s="20">
        <f>Data_Provincias!AZ105</f>
        <v>0</v>
      </c>
      <c r="S70" s="20">
        <f>Data_Provincias!BA99</f>
        <v>0</v>
      </c>
      <c r="T70" s="20">
        <f>Data_Provincias!BB99</f>
        <v>0</v>
      </c>
      <c r="U70" s="20">
        <f>Data_Provincias!BC99</f>
        <v>0</v>
      </c>
      <c r="V70" s="20">
        <f>Data_Provincias!BD99</f>
        <v>0</v>
      </c>
      <c r="W70" s="20">
        <f>Data_Provincias!BE99</f>
        <v>0</v>
      </c>
      <c r="X70" s="20">
        <f>Data_Provincias!BF99</f>
        <v>0</v>
      </c>
      <c r="Y70" s="20">
        <f>Data_Provincias!BG100</f>
        <v>0</v>
      </c>
      <c r="Z70" s="20">
        <f>Data_Provincias!BH99</f>
        <v>0</v>
      </c>
      <c r="AA70" s="20">
        <f>Data_Provincias!BG100</f>
        <v>0</v>
      </c>
      <c r="AB70" s="20">
        <f>Data_Provincias!BJ99</f>
        <v>0</v>
      </c>
      <c r="AC70" s="20">
        <f>Data_Provincias!BK99</f>
        <v>0</v>
      </c>
      <c r="AD70" s="20">
        <f>Data_Provincias!BL99</f>
        <v>0</v>
      </c>
      <c r="AE70" s="20">
        <f>Data_Provincias!BM103</f>
        <v>0</v>
      </c>
      <c r="AF70" s="20">
        <f>Data_Provincias!BN121</f>
        <v>0</v>
      </c>
      <c r="AG70" s="20">
        <f>Data_Provincias!BO99</f>
        <v>0</v>
      </c>
      <c r="AH70" s="20">
        <f>Data_Provincias!BP80</f>
        <v>0</v>
      </c>
    </row>
    <row r="71" spans="1:34" x14ac:dyDescent="0.25">
      <c r="A71" s="20">
        <v>70</v>
      </c>
      <c r="B71" s="20">
        <f>Data_Provincias!AJ100</f>
        <v>0</v>
      </c>
      <c r="C71" s="20">
        <f>Data_Provincias!AK100</f>
        <v>0</v>
      </c>
      <c r="D71" s="20">
        <f>Data_Provincias!AL113</f>
        <v>0</v>
      </c>
      <c r="E71" s="20">
        <f>Data_Provincias!AM100</f>
        <v>0</v>
      </c>
      <c r="F71" s="20">
        <f>Data_Provincias!AN111</f>
        <v>0</v>
      </c>
      <c r="G71" s="20">
        <f>Data_Provincias!AO100</f>
        <v>0</v>
      </c>
      <c r="H71" s="20">
        <f>Data_Provincias!AP134</f>
        <v>0</v>
      </c>
      <c r="I71" s="20">
        <f>Data_Provincias!AQ111</f>
        <v>0</v>
      </c>
      <c r="J71" s="20">
        <f>Data_Provincias!AR100</f>
        <v>0</v>
      </c>
      <c r="K71" s="20">
        <f>Data_Provincias!AS104</f>
        <v>0</v>
      </c>
      <c r="L71" s="20">
        <f>Data_Provincias!AT100</f>
        <v>0</v>
      </c>
      <c r="M71" s="20">
        <f>Data_Provincias!AU101</f>
        <v>0</v>
      </c>
      <c r="N71" s="20">
        <f>Data_Provincias!AV100</f>
        <v>0</v>
      </c>
      <c r="O71" s="20">
        <f>Data_Provincias!AW100</f>
        <v>0</v>
      </c>
      <c r="P71" s="20">
        <f>Data_Provincias!AX108</f>
        <v>0</v>
      </c>
      <c r="Q71" s="20">
        <f>Data_Provincias!AY109</f>
        <v>0</v>
      </c>
      <c r="R71" s="20">
        <f>Data_Provincias!AZ106</f>
        <v>0</v>
      </c>
      <c r="S71" s="20">
        <f>Data_Provincias!BA100</f>
        <v>0</v>
      </c>
      <c r="T71" s="20">
        <f>Data_Provincias!BB100</f>
        <v>0</v>
      </c>
      <c r="U71" s="20">
        <f>Data_Provincias!BC100</f>
        <v>0</v>
      </c>
      <c r="V71" s="20">
        <f>Data_Provincias!BD100</f>
        <v>0</v>
      </c>
      <c r="W71" s="20">
        <f>Data_Provincias!BE100</f>
        <v>0</v>
      </c>
      <c r="X71" s="20">
        <f>Data_Provincias!BF100</f>
        <v>0</v>
      </c>
      <c r="Y71" s="20">
        <f>Data_Provincias!BG101</f>
        <v>0</v>
      </c>
      <c r="Z71" s="20">
        <f>Data_Provincias!BH100</f>
        <v>0</v>
      </c>
      <c r="AA71" s="20">
        <f>Data_Provincias!BG101</f>
        <v>0</v>
      </c>
      <c r="AB71" s="20">
        <f>Data_Provincias!BJ100</f>
        <v>0</v>
      </c>
      <c r="AC71" s="20">
        <f>Data_Provincias!BK100</f>
        <v>0</v>
      </c>
      <c r="AD71" s="20">
        <f>Data_Provincias!BL100</f>
        <v>0</v>
      </c>
      <c r="AE71" s="20">
        <f>Data_Provincias!BM104</f>
        <v>0</v>
      </c>
      <c r="AF71" s="20">
        <f>Data_Provincias!BN122</f>
        <v>0</v>
      </c>
      <c r="AG71" s="20">
        <f>Data_Provincias!BO100</f>
        <v>0</v>
      </c>
      <c r="AH71" s="20">
        <f>Data_Provincias!BP81</f>
        <v>0</v>
      </c>
    </row>
    <row r="72" spans="1:34" x14ac:dyDescent="0.25">
      <c r="A72" s="20">
        <v>71</v>
      </c>
      <c r="B72" s="20">
        <f>Data_Provincias!AJ101</f>
        <v>0</v>
      </c>
      <c r="C72" s="20">
        <f>Data_Provincias!AK101</f>
        <v>0</v>
      </c>
      <c r="D72" s="20">
        <f>Data_Provincias!AL114</f>
        <v>0</v>
      </c>
      <c r="E72" s="20">
        <f>Data_Provincias!AM101</f>
        <v>0</v>
      </c>
      <c r="F72" s="20">
        <f>Data_Provincias!AN112</f>
        <v>0</v>
      </c>
      <c r="G72" s="20">
        <f>Data_Provincias!AO101</f>
        <v>0</v>
      </c>
      <c r="H72" s="20">
        <f>Data_Provincias!AP135</f>
        <v>0</v>
      </c>
      <c r="I72" s="20">
        <f>Data_Provincias!AQ112</f>
        <v>0</v>
      </c>
      <c r="J72" s="20">
        <f>Data_Provincias!AR101</f>
        <v>0</v>
      </c>
      <c r="K72" s="20">
        <f>Data_Provincias!AS105</f>
        <v>0</v>
      </c>
      <c r="L72" s="20">
        <f>Data_Provincias!AT101</f>
        <v>0</v>
      </c>
      <c r="M72" s="20">
        <f>Data_Provincias!AU102</f>
        <v>0</v>
      </c>
      <c r="N72" s="20">
        <f>Data_Provincias!AV101</f>
        <v>0</v>
      </c>
      <c r="O72" s="20">
        <f>Data_Provincias!AW101</f>
        <v>0</v>
      </c>
      <c r="P72" s="20">
        <f>Data_Provincias!AX109</f>
        <v>0</v>
      </c>
      <c r="Q72" s="20">
        <f>Data_Provincias!AY110</f>
        <v>0</v>
      </c>
      <c r="R72" s="20">
        <f>Data_Provincias!AZ107</f>
        <v>0</v>
      </c>
      <c r="S72" s="20">
        <f>Data_Provincias!BA101</f>
        <v>0</v>
      </c>
      <c r="T72" s="20">
        <f>Data_Provincias!BB101</f>
        <v>0</v>
      </c>
      <c r="U72" s="20">
        <f>Data_Provincias!BC101</f>
        <v>0</v>
      </c>
      <c r="V72" s="20">
        <f>Data_Provincias!BD101</f>
        <v>0</v>
      </c>
      <c r="W72" s="20">
        <f>Data_Provincias!BE101</f>
        <v>0</v>
      </c>
      <c r="X72" s="20">
        <f>Data_Provincias!BF101</f>
        <v>0</v>
      </c>
      <c r="Y72" s="20">
        <f>Data_Provincias!BG102</f>
        <v>0</v>
      </c>
      <c r="Z72" s="20">
        <f>Data_Provincias!BH101</f>
        <v>0</v>
      </c>
      <c r="AA72" s="20">
        <f>Data_Provincias!BG102</f>
        <v>0</v>
      </c>
      <c r="AB72" s="20">
        <f>Data_Provincias!BJ101</f>
        <v>0</v>
      </c>
      <c r="AC72" s="20">
        <f>Data_Provincias!BK101</f>
        <v>0</v>
      </c>
      <c r="AD72" s="20">
        <f>Data_Provincias!BL101</f>
        <v>0</v>
      </c>
      <c r="AE72" s="20">
        <f>Data_Provincias!BM105</f>
        <v>0</v>
      </c>
      <c r="AF72" s="20">
        <f>Data_Provincias!BN123</f>
        <v>0</v>
      </c>
      <c r="AG72" s="20">
        <f>Data_Provincias!BO101</f>
        <v>0</v>
      </c>
      <c r="AH72" s="20">
        <f>Data_Provincias!BP82</f>
        <v>0</v>
      </c>
    </row>
    <row r="73" spans="1:34" x14ac:dyDescent="0.25">
      <c r="A73" s="20">
        <v>72</v>
      </c>
      <c r="B73" s="20">
        <f>Data_Provincias!AJ102</f>
        <v>0</v>
      </c>
      <c r="C73" s="20">
        <f>Data_Provincias!AK102</f>
        <v>0</v>
      </c>
      <c r="D73" s="20">
        <f>Data_Provincias!AL115</f>
        <v>0</v>
      </c>
      <c r="E73" s="20">
        <f>Data_Provincias!AM102</f>
        <v>0</v>
      </c>
      <c r="F73" s="20">
        <f>Data_Provincias!AN113</f>
        <v>0</v>
      </c>
      <c r="G73" s="20">
        <f>Data_Provincias!AO102</f>
        <v>0</v>
      </c>
      <c r="H73" s="20">
        <f>Data_Provincias!AP136</f>
        <v>0</v>
      </c>
      <c r="I73" s="20">
        <f>Data_Provincias!AQ113</f>
        <v>0</v>
      </c>
      <c r="J73" s="20">
        <f>Data_Provincias!AR102</f>
        <v>0</v>
      </c>
      <c r="K73" s="20">
        <f>Data_Provincias!AS106</f>
        <v>0</v>
      </c>
      <c r="L73" s="20">
        <f>Data_Provincias!AT102</f>
        <v>0</v>
      </c>
      <c r="M73" s="20">
        <f>Data_Provincias!AU103</f>
        <v>0</v>
      </c>
      <c r="N73" s="20">
        <f>Data_Provincias!AV102</f>
        <v>0</v>
      </c>
      <c r="O73" s="20">
        <f>Data_Provincias!AW102</f>
        <v>0</v>
      </c>
      <c r="P73" s="20">
        <f>Data_Provincias!AX110</f>
        <v>0</v>
      </c>
      <c r="Q73" s="20">
        <f>Data_Provincias!AY111</f>
        <v>0</v>
      </c>
      <c r="R73" s="20">
        <f>Data_Provincias!AZ108</f>
        <v>0</v>
      </c>
      <c r="S73" s="20">
        <f>Data_Provincias!BA102</f>
        <v>0</v>
      </c>
      <c r="T73" s="20">
        <f>Data_Provincias!BB102</f>
        <v>0</v>
      </c>
      <c r="U73" s="20">
        <f>Data_Provincias!BC102</f>
        <v>0</v>
      </c>
      <c r="V73" s="20">
        <f>Data_Provincias!BD102</f>
        <v>0</v>
      </c>
      <c r="W73" s="20">
        <f>Data_Provincias!BE102</f>
        <v>0</v>
      </c>
      <c r="X73" s="20">
        <f>Data_Provincias!BF102</f>
        <v>0</v>
      </c>
      <c r="Y73" s="20">
        <f>Data_Provincias!BG103</f>
        <v>0</v>
      </c>
      <c r="Z73" s="20">
        <f>Data_Provincias!BH102</f>
        <v>0</v>
      </c>
      <c r="AA73" s="20">
        <f>Data_Provincias!BG103</f>
        <v>0</v>
      </c>
      <c r="AB73" s="20">
        <f>Data_Provincias!BJ102</f>
        <v>0</v>
      </c>
      <c r="AC73" s="20">
        <f>Data_Provincias!BK102</f>
        <v>0</v>
      </c>
      <c r="AD73" s="20">
        <f>Data_Provincias!BL102</f>
        <v>0</v>
      </c>
      <c r="AE73" s="20">
        <f>Data_Provincias!BM106</f>
        <v>0</v>
      </c>
      <c r="AF73" s="20">
        <f>Data_Provincias!BN124</f>
        <v>0</v>
      </c>
      <c r="AG73" s="20">
        <f>Data_Provincias!BO102</f>
        <v>0</v>
      </c>
      <c r="AH73" s="20">
        <f>Data_Provincias!BP83</f>
        <v>0</v>
      </c>
    </row>
    <row r="74" spans="1:34" x14ac:dyDescent="0.25">
      <c r="A74" s="20">
        <v>73</v>
      </c>
      <c r="B74" s="20">
        <f>Data_Provincias!AJ103</f>
        <v>0</v>
      </c>
      <c r="C74" s="20">
        <f>Data_Provincias!AK103</f>
        <v>0</v>
      </c>
      <c r="D74" s="20">
        <f>Data_Provincias!AL116</f>
        <v>0</v>
      </c>
      <c r="E74" s="20">
        <f>Data_Provincias!AM103</f>
        <v>0</v>
      </c>
      <c r="F74" s="20">
        <f>Data_Provincias!AN114</f>
        <v>0</v>
      </c>
      <c r="G74" s="20">
        <f>Data_Provincias!AO103</f>
        <v>0</v>
      </c>
      <c r="H74" s="20">
        <f>Data_Provincias!AP137</f>
        <v>0</v>
      </c>
      <c r="I74" s="20">
        <f>Data_Provincias!AQ114</f>
        <v>0</v>
      </c>
      <c r="J74" s="20">
        <f>Data_Provincias!AR103</f>
        <v>0</v>
      </c>
      <c r="K74" s="20">
        <f>Data_Provincias!AS107</f>
        <v>0</v>
      </c>
      <c r="L74" s="20">
        <f>Data_Provincias!AT103</f>
        <v>0</v>
      </c>
      <c r="M74" s="20">
        <f>Data_Provincias!AU104</f>
        <v>0</v>
      </c>
      <c r="N74" s="20">
        <f>Data_Provincias!AV103</f>
        <v>0</v>
      </c>
      <c r="O74" s="20">
        <f>Data_Provincias!AW103</f>
        <v>0</v>
      </c>
      <c r="P74" s="20">
        <f>Data_Provincias!AX111</f>
        <v>0</v>
      </c>
      <c r="Q74" s="20">
        <f>Data_Provincias!AY112</f>
        <v>0</v>
      </c>
      <c r="R74" s="20">
        <f>Data_Provincias!AZ109</f>
        <v>0</v>
      </c>
      <c r="S74" s="20">
        <f>Data_Provincias!BA103</f>
        <v>0</v>
      </c>
      <c r="T74" s="20">
        <f>Data_Provincias!BB103</f>
        <v>0</v>
      </c>
      <c r="U74" s="20">
        <f>Data_Provincias!BC103</f>
        <v>0</v>
      </c>
      <c r="V74" s="20">
        <f>Data_Provincias!BD103</f>
        <v>0</v>
      </c>
      <c r="W74" s="20">
        <f>Data_Provincias!BE103</f>
        <v>0</v>
      </c>
      <c r="X74" s="20">
        <f>Data_Provincias!BF103</f>
        <v>0</v>
      </c>
      <c r="Y74" s="20">
        <f>Data_Provincias!BG104</f>
        <v>0</v>
      </c>
      <c r="Z74" s="20">
        <f>Data_Provincias!BH103</f>
        <v>0</v>
      </c>
      <c r="AA74" s="20">
        <f>Data_Provincias!BG104</f>
        <v>0</v>
      </c>
      <c r="AB74" s="20">
        <f>Data_Provincias!BJ103</f>
        <v>0</v>
      </c>
      <c r="AC74" s="20">
        <f>Data_Provincias!BK103</f>
        <v>0</v>
      </c>
      <c r="AD74" s="20">
        <f>Data_Provincias!BL103</f>
        <v>0</v>
      </c>
      <c r="AE74" s="20">
        <f>Data_Provincias!BM107</f>
        <v>0</v>
      </c>
      <c r="AF74" s="20">
        <f>Data_Provincias!BN125</f>
        <v>0</v>
      </c>
      <c r="AG74" s="20">
        <f>Data_Provincias!BO103</f>
        <v>0</v>
      </c>
      <c r="AH74" s="20">
        <f>Data_Provincias!BP84</f>
        <v>0</v>
      </c>
    </row>
    <row r="75" spans="1:34" x14ac:dyDescent="0.25">
      <c r="A75" s="20">
        <v>74</v>
      </c>
      <c r="B75" s="20">
        <f>Data_Provincias!AJ104</f>
        <v>0</v>
      </c>
      <c r="C75" s="20">
        <f>Data_Provincias!AK104</f>
        <v>0</v>
      </c>
      <c r="D75" s="20">
        <f>Data_Provincias!AL117</f>
        <v>0</v>
      </c>
      <c r="E75" s="20">
        <f>Data_Provincias!AM104</f>
        <v>0</v>
      </c>
      <c r="F75" s="20">
        <f>Data_Provincias!AN115</f>
        <v>0</v>
      </c>
      <c r="G75" s="20">
        <f>Data_Provincias!AO104</f>
        <v>0</v>
      </c>
      <c r="H75" s="20">
        <f>Data_Provincias!AP138</f>
        <v>0</v>
      </c>
      <c r="I75" s="20">
        <f>Data_Provincias!AQ115</f>
        <v>0</v>
      </c>
      <c r="J75" s="20">
        <f>Data_Provincias!AR104</f>
        <v>0</v>
      </c>
      <c r="K75" s="20">
        <f>Data_Provincias!AS108</f>
        <v>0</v>
      </c>
      <c r="L75" s="20">
        <f>Data_Provincias!AT104</f>
        <v>0</v>
      </c>
      <c r="M75" s="20">
        <f>Data_Provincias!AU105</f>
        <v>0</v>
      </c>
      <c r="N75" s="20">
        <f>Data_Provincias!AV104</f>
        <v>0</v>
      </c>
      <c r="O75" s="20">
        <f>Data_Provincias!AW104</f>
        <v>0</v>
      </c>
      <c r="P75" s="20">
        <f>Data_Provincias!AX112</f>
        <v>0</v>
      </c>
      <c r="Q75" s="20">
        <f>Data_Provincias!AY113</f>
        <v>0</v>
      </c>
      <c r="R75" s="20">
        <f>Data_Provincias!AZ110</f>
        <v>0</v>
      </c>
      <c r="S75" s="20">
        <f>Data_Provincias!BA104</f>
        <v>0</v>
      </c>
      <c r="T75" s="20">
        <f>Data_Provincias!BB104</f>
        <v>0</v>
      </c>
      <c r="U75" s="20">
        <f>Data_Provincias!BC104</f>
        <v>0</v>
      </c>
      <c r="V75" s="20">
        <f>Data_Provincias!BD104</f>
        <v>0</v>
      </c>
      <c r="W75" s="20">
        <f>Data_Provincias!BE104</f>
        <v>0</v>
      </c>
      <c r="X75" s="20">
        <f>Data_Provincias!BF104</f>
        <v>0</v>
      </c>
      <c r="Y75" s="20">
        <f>Data_Provincias!BG105</f>
        <v>0</v>
      </c>
      <c r="Z75" s="20">
        <f>Data_Provincias!BH104</f>
        <v>0</v>
      </c>
      <c r="AA75" s="20">
        <f>Data_Provincias!BG105</f>
        <v>0</v>
      </c>
      <c r="AB75" s="20">
        <f>Data_Provincias!BJ104</f>
        <v>0</v>
      </c>
      <c r="AC75" s="20">
        <f>Data_Provincias!BK104</f>
        <v>0</v>
      </c>
      <c r="AD75" s="20">
        <f>Data_Provincias!BL104</f>
        <v>0</v>
      </c>
      <c r="AE75" s="20">
        <f>Data_Provincias!BM108</f>
        <v>0</v>
      </c>
      <c r="AF75" s="20">
        <f>Data_Provincias!BN126</f>
        <v>0</v>
      </c>
      <c r="AG75" s="20">
        <f>Data_Provincias!BO104</f>
        <v>0</v>
      </c>
      <c r="AH75" s="20">
        <f>Data_Provincias!BP85</f>
        <v>0</v>
      </c>
    </row>
    <row r="76" spans="1:34" x14ac:dyDescent="0.25">
      <c r="A76" s="20">
        <v>75</v>
      </c>
      <c r="B76" s="20">
        <f>Data_Provincias!AJ105</f>
        <v>0</v>
      </c>
      <c r="C76" s="20">
        <f>Data_Provincias!AK105</f>
        <v>0</v>
      </c>
      <c r="D76" s="20">
        <f>Data_Provincias!AL118</f>
        <v>0</v>
      </c>
      <c r="E76" s="20">
        <f>Data_Provincias!AM105</f>
        <v>0</v>
      </c>
      <c r="F76" s="20">
        <f>Data_Provincias!AN116</f>
        <v>0</v>
      </c>
      <c r="G76" s="20">
        <f>Data_Provincias!AO105</f>
        <v>0</v>
      </c>
      <c r="H76" s="20">
        <f>Data_Provincias!AP139</f>
        <v>0</v>
      </c>
      <c r="I76" s="20">
        <f>Data_Provincias!AQ116</f>
        <v>0</v>
      </c>
      <c r="J76" s="20">
        <f>Data_Provincias!AR105</f>
        <v>0</v>
      </c>
      <c r="K76" s="20">
        <f>Data_Provincias!AS109</f>
        <v>0</v>
      </c>
      <c r="L76" s="20">
        <f>Data_Provincias!AT105</f>
        <v>0</v>
      </c>
      <c r="M76" s="20">
        <f>Data_Provincias!AU106</f>
        <v>0</v>
      </c>
      <c r="N76" s="20">
        <f>Data_Provincias!AV105</f>
        <v>0</v>
      </c>
      <c r="O76" s="20">
        <f>Data_Provincias!AW105</f>
        <v>0</v>
      </c>
      <c r="P76" s="20">
        <f>Data_Provincias!AX113</f>
        <v>0</v>
      </c>
      <c r="Q76" s="20">
        <f>Data_Provincias!AY114</f>
        <v>0</v>
      </c>
      <c r="R76" s="20">
        <f>Data_Provincias!AZ111</f>
        <v>0</v>
      </c>
      <c r="S76" s="20">
        <f>Data_Provincias!BA105</f>
        <v>0</v>
      </c>
      <c r="T76" s="20">
        <f>Data_Provincias!BB105</f>
        <v>0</v>
      </c>
      <c r="U76" s="20">
        <f>Data_Provincias!BC105</f>
        <v>0</v>
      </c>
      <c r="V76" s="20">
        <f>Data_Provincias!BD105</f>
        <v>0</v>
      </c>
      <c r="W76" s="20">
        <f>Data_Provincias!BE105</f>
        <v>0</v>
      </c>
      <c r="X76" s="20">
        <f>Data_Provincias!BF105</f>
        <v>0</v>
      </c>
      <c r="Y76" s="20">
        <f>Data_Provincias!BG106</f>
        <v>0</v>
      </c>
      <c r="Z76" s="20">
        <f>Data_Provincias!BH105</f>
        <v>0</v>
      </c>
      <c r="AA76" s="20">
        <f>Data_Provincias!BG106</f>
        <v>0</v>
      </c>
      <c r="AB76" s="20">
        <f>Data_Provincias!BJ105</f>
        <v>0</v>
      </c>
      <c r="AC76" s="20">
        <f>Data_Provincias!BK105</f>
        <v>0</v>
      </c>
      <c r="AD76" s="20">
        <f>Data_Provincias!BL105</f>
        <v>0</v>
      </c>
      <c r="AE76" s="20">
        <f>Data_Provincias!BM109</f>
        <v>0</v>
      </c>
      <c r="AF76" s="20">
        <f>Data_Provincias!BN127</f>
        <v>0</v>
      </c>
      <c r="AG76" s="20">
        <f>Data_Provincias!BO105</f>
        <v>0</v>
      </c>
      <c r="AH76" s="20">
        <f>Data_Provincias!BP86</f>
        <v>0</v>
      </c>
    </row>
    <row r="77" spans="1:34" x14ac:dyDescent="0.25">
      <c r="A77" s="20">
        <v>76</v>
      </c>
      <c r="B77" s="20">
        <f>Data_Provincias!AJ106</f>
        <v>0</v>
      </c>
      <c r="C77" s="20">
        <f>Data_Provincias!AK106</f>
        <v>0</v>
      </c>
      <c r="D77" s="20">
        <f>Data_Provincias!AL119</f>
        <v>0</v>
      </c>
      <c r="E77" s="20">
        <f>Data_Provincias!AM106</f>
        <v>0</v>
      </c>
      <c r="F77" s="20">
        <f>Data_Provincias!AN117</f>
        <v>0</v>
      </c>
      <c r="G77" s="20">
        <f>Data_Provincias!AO106</f>
        <v>0</v>
      </c>
      <c r="H77" s="20">
        <f>Data_Provincias!AP140</f>
        <v>0</v>
      </c>
      <c r="I77" s="20">
        <f>Data_Provincias!AQ117</f>
        <v>0</v>
      </c>
      <c r="J77" s="20">
        <f>Data_Provincias!AR106</f>
        <v>0</v>
      </c>
      <c r="K77" s="20">
        <f>Data_Provincias!AS110</f>
        <v>0</v>
      </c>
      <c r="L77" s="20">
        <f>Data_Provincias!AT106</f>
        <v>0</v>
      </c>
      <c r="M77" s="20">
        <f>Data_Provincias!AU107</f>
        <v>0</v>
      </c>
      <c r="N77" s="20">
        <f>Data_Provincias!AV106</f>
        <v>0</v>
      </c>
      <c r="O77" s="20">
        <f>Data_Provincias!AW106</f>
        <v>0</v>
      </c>
      <c r="P77" s="20">
        <f>Data_Provincias!AX114</f>
        <v>0</v>
      </c>
      <c r="Q77" s="20">
        <f>Data_Provincias!AY115</f>
        <v>0</v>
      </c>
      <c r="R77" s="20">
        <f>Data_Provincias!AZ112</f>
        <v>0</v>
      </c>
      <c r="S77" s="20">
        <f>Data_Provincias!BA106</f>
        <v>0</v>
      </c>
      <c r="T77" s="20">
        <f>Data_Provincias!BB106</f>
        <v>0</v>
      </c>
      <c r="U77" s="20">
        <f>Data_Provincias!BC106</f>
        <v>0</v>
      </c>
      <c r="V77" s="20">
        <f>Data_Provincias!BD106</f>
        <v>0</v>
      </c>
      <c r="W77" s="20">
        <f>Data_Provincias!BE106</f>
        <v>0</v>
      </c>
      <c r="X77" s="20">
        <f>Data_Provincias!BF106</f>
        <v>0</v>
      </c>
      <c r="Y77" s="20">
        <f>Data_Provincias!BG107</f>
        <v>0</v>
      </c>
      <c r="Z77" s="20">
        <f>Data_Provincias!BH106</f>
        <v>0</v>
      </c>
      <c r="AA77" s="20">
        <f>Data_Provincias!BG107</f>
        <v>0</v>
      </c>
      <c r="AB77" s="20">
        <f>Data_Provincias!BJ106</f>
        <v>0</v>
      </c>
      <c r="AC77" s="20">
        <f>Data_Provincias!BK106</f>
        <v>0</v>
      </c>
      <c r="AD77" s="20">
        <f>Data_Provincias!BL106</f>
        <v>0</v>
      </c>
      <c r="AE77" s="20">
        <f>Data_Provincias!BM110</f>
        <v>0</v>
      </c>
      <c r="AF77" s="20">
        <f>Data_Provincias!BN128</f>
        <v>0</v>
      </c>
      <c r="AG77" s="20">
        <f>Data_Provincias!BO106</f>
        <v>0</v>
      </c>
      <c r="AH77" s="20">
        <f>Data_Provincias!BP87</f>
        <v>0</v>
      </c>
    </row>
    <row r="78" spans="1:34" x14ac:dyDescent="0.25">
      <c r="A78" s="20">
        <v>77</v>
      </c>
      <c r="B78" s="20">
        <f>Data_Provincias!AJ107</f>
        <v>0</v>
      </c>
      <c r="C78" s="20">
        <f>Data_Provincias!AK107</f>
        <v>0</v>
      </c>
      <c r="D78" s="20">
        <f>Data_Provincias!AL120</f>
        <v>0</v>
      </c>
      <c r="E78" s="20">
        <f>Data_Provincias!AM107</f>
        <v>0</v>
      </c>
      <c r="F78" s="20">
        <f>Data_Provincias!AN118</f>
        <v>0</v>
      </c>
      <c r="G78" s="20">
        <f>Data_Provincias!AO107</f>
        <v>0</v>
      </c>
      <c r="H78" s="20">
        <f>Data_Provincias!AP141</f>
        <v>0</v>
      </c>
      <c r="I78" s="20">
        <f>Data_Provincias!AQ118</f>
        <v>0</v>
      </c>
      <c r="J78" s="20">
        <f>Data_Provincias!AR107</f>
        <v>0</v>
      </c>
      <c r="K78" s="20">
        <f>Data_Provincias!AS111</f>
        <v>0</v>
      </c>
      <c r="L78" s="20">
        <f>Data_Provincias!AT107</f>
        <v>0</v>
      </c>
      <c r="M78" s="20">
        <f>Data_Provincias!AU108</f>
        <v>0</v>
      </c>
      <c r="N78" s="20">
        <f>Data_Provincias!AV107</f>
        <v>0</v>
      </c>
      <c r="O78" s="20">
        <f>Data_Provincias!AW107</f>
        <v>0</v>
      </c>
      <c r="P78" s="20">
        <f>Data_Provincias!AX115</f>
        <v>0</v>
      </c>
      <c r="Q78" s="20">
        <f>Data_Provincias!AY116</f>
        <v>0</v>
      </c>
      <c r="R78" s="20">
        <f>Data_Provincias!AZ113</f>
        <v>0</v>
      </c>
      <c r="S78" s="20">
        <f>Data_Provincias!BA107</f>
        <v>0</v>
      </c>
      <c r="T78" s="20">
        <f>Data_Provincias!BB107</f>
        <v>0</v>
      </c>
      <c r="U78" s="20">
        <f>Data_Provincias!BC107</f>
        <v>0</v>
      </c>
      <c r="V78" s="20">
        <f>Data_Provincias!BD107</f>
        <v>0</v>
      </c>
      <c r="W78" s="20">
        <f>Data_Provincias!BE107</f>
        <v>0</v>
      </c>
      <c r="X78" s="20">
        <f>Data_Provincias!BF107</f>
        <v>0</v>
      </c>
      <c r="Y78" s="20">
        <f>Data_Provincias!BG108</f>
        <v>0</v>
      </c>
      <c r="Z78" s="20">
        <f>Data_Provincias!BH107</f>
        <v>0</v>
      </c>
      <c r="AA78" s="20">
        <f>Data_Provincias!BG108</f>
        <v>0</v>
      </c>
      <c r="AB78" s="20">
        <f>Data_Provincias!BJ107</f>
        <v>0</v>
      </c>
      <c r="AC78" s="20">
        <f>Data_Provincias!BK107</f>
        <v>0</v>
      </c>
      <c r="AD78" s="20">
        <f>Data_Provincias!BL107</f>
        <v>0</v>
      </c>
      <c r="AE78" s="20">
        <f>Data_Provincias!BM111</f>
        <v>0</v>
      </c>
      <c r="AF78" s="20">
        <f>Data_Provincias!BN129</f>
        <v>0</v>
      </c>
      <c r="AG78" s="20">
        <f>Data_Provincias!BO107</f>
        <v>0</v>
      </c>
      <c r="AH78" s="20">
        <f>Data_Provincias!BP88</f>
        <v>0</v>
      </c>
    </row>
    <row r="79" spans="1:34" x14ac:dyDescent="0.25">
      <c r="A79" s="20">
        <v>78</v>
      </c>
      <c r="B79" s="20">
        <f>Data_Provincias!AJ108</f>
        <v>0</v>
      </c>
      <c r="C79" s="20">
        <f>Data_Provincias!AK108</f>
        <v>0</v>
      </c>
      <c r="D79" s="20">
        <f>Data_Provincias!AL121</f>
        <v>0</v>
      </c>
      <c r="E79" s="20">
        <f>Data_Provincias!AM108</f>
        <v>0</v>
      </c>
      <c r="F79" s="20">
        <f>Data_Provincias!AN119</f>
        <v>0</v>
      </c>
      <c r="G79" s="20">
        <f>Data_Provincias!AO108</f>
        <v>0</v>
      </c>
      <c r="H79" s="20">
        <f>Data_Provincias!AP142</f>
        <v>0</v>
      </c>
      <c r="I79" s="20">
        <f>Data_Provincias!AQ119</f>
        <v>0</v>
      </c>
      <c r="J79" s="20">
        <f>Data_Provincias!AR108</f>
        <v>0</v>
      </c>
      <c r="K79" s="20">
        <f>Data_Provincias!AS112</f>
        <v>0</v>
      </c>
      <c r="L79" s="20">
        <f>Data_Provincias!AT108</f>
        <v>0</v>
      </c>
      <c r="M79" s="20">
        <f>Data_Provincias!AU109</f>
        <v>0</v>
      </c>
      <c r="N79" s="20">
        <f>Data_Provincias!AV108</f>
        <v>0</v>
      </c>
      <c r="O79" s="20">
        <f>Data_Provincias!AW108</f>
        <v>0</v>
      </c>
      <c r="P79" s="20">
        <f>Data_Provincias!AX116</f>
        <v>0</v>
      </c>
      <c r="Q79" s="20">
        <f>Data_Provincias!AY117</f>
        <v>0</v>
      </c>
      <c r="R79" s="20">
        <f>Data_Provincias!AZ114</f>
        <v>0</v>
      </c>
      <c r="S79" s="20">
        <f>Data_Provincias!BA108</f>
        <v>0</v>
      </c>
      <c r="T79" s="20">
        <f>Data_Provincias!BB108</f>
        <v>0</v>
      </c>
      <c r="U79" s="20">
        <f>Data_Provincias!BC108</f>
        <v>0</v>
      </c>
      <c r="V79" s="20">
        <f>Data_Provincias!BD108</f>
        <v>0</v>
      </c>
      <c r="W79" s="20">
        <f>Data_Provincias!BE108</f>
        <v>0</v>
      </c>
      <c r="X79" s="20">
        <f>Data_Provincias!BF108</f>
        <v>0</v>
      </c>
      <c r="Y79" s="20">
        <f>Data_Provincias!BG109</f>
        <v>0</v>
      </c>
      <c r="Z79" s="20">
        <f>Data_Provincias!BH108</f>
        <v>0</v>
      </c>
      <c r="AA79" s="20">
        <f>Data_Provincias!BG109</f>
        <v>0</v>
      </c>
      <c r="AB79" s="20">
        <f>Data_Provincias!BJ108</f>
        <v>0</v>
      </c>
      <c r="AC79" s="20">
        <f>Data_Provincias!BK108</f>
        <v>0</v>
      </c>
      <c r="AD79" s="20">
        <f>Data_Provincias!BL108</f>
        <v>0</v>
      </c>
      <c r="AE79" s="20">
        <f>Data_Provincias!BM112</f>
        <v>0</v>
      </c>
      <c r="AF79" s="20">
        <f>Data_Provincias!BN130</f>
        <v>0</v>
      </c>
      <c r="AG79" s="20">
        <f>Data_Provincias!BO108</f>
        <v>0</v>
      </c>
      <c r="AH79" s="20">
        <f>Data_Provincias!BP89</f>
        <v>0</v>
      </c>
    </row>
    <row r="80" spans="1:34" x14ac:dyDescent="0.25">
      <c r="A80" s="20">
        <v>79</v>
      </c>
      <c r="B80" s="20">
        <f>Data_Provincias!AJ109</f>
        <v>0</v>
      </c>
      <c r="C80" s="20">
        <f>Data_Provincias!AK109</f>
        <v>0</v>
      </c>
      <c r="D80" s="20">
        <f>Data_Provincias!AL122</f>
        <v>0</v>
      </c>
      <c r="E80" s="20">
        <f>Data_Provincias!AM109</f>
        <v>0</v>
      </c>
      <c r="F80" s="20">
        <f>Data_Provincias!AN120</f>
        <v>0</v>
      </c>
      <c r="G80" s="20">
        <f>Data_Provincias!AO109</f>
        <v>0</v>
      </c>
      <c r="H80" s="20">
        <f>Data_Provincias!AP143</f>
        <v>0</v>
      </c>
      <c r="I80" s="20">
        <f>Data_Provincias!AQ120</f>
        <v>0</v>
      </c>
      <c r="J80" s="20">
        <f>Data_Provincias!AR109</f>
        <v>0</v>
      </c>
      <c r="K80" s="20">
        <f>Data_Provincias!AS113</f>
        <v>0</v>
      </c>
      <c r="L80" s="20">
        <f>Data_Provincias!AT109</f>
        <v>0</v>
      </c>
      <c r="M80" s="20">
        <f>Data_Provincias!AU110</f>
        <v>0</v>
      </c>
      <c r="N80" s="20">
        <f>Data_Provincias!AV109</f>
        <v>0</v>
      </c>
      <c r="O80" s="20">
        <f>Data_Provincias!AW109</f>
        <v>0</v>
      </c>
      <c r="P80" s="20">
        <f>Data_Provincias!AX117</f>
        <v>0</v>
      </c>
      <c r="Q80" s="20">
        <f>Data_Provincias!AY118</f>
        <v>0</v>
      </c>
      <c r="R80" s="20">
        <f>Data_Provincias!AZ115</f>
        <v>0</v>
      </c>
      <c r="S80" s="20">
        <f>Data_Provincias!BA109</f>
        <v>0</v>
      </c>
      <c r="T80" s="20">
        <f>Data_Provincias!BB109</f>
        <v>0</v>
      </c>
      <c r="U80" s="20">
        <f>Data_Provincias!BC109</f>
        <v>0</v>
      </c>
      <c r="V80" s="20">
        <f>Data_Provincias!BD109</f>
        <v>0</v>
      </c>
      <c r="W80" s="20">
        <f>Data_Provincias!BE109</f>
        <v>0</v>
      </c>
      <c r="X80" s="20">
        <f>Data_Provincias!BF109</f>
        <v>0</v>
      </c>
      <c r="Y80" s="20">
        <f>Data_Provincias!BG110</f>
        <v>0</v>
      </c>
      <c r="Z80" s="20">
        <f>Data_Provincias!BH109</f>
        <v>0</v>
      </c>
      <c r="AA80" s="20">
        <f>Data_Provincias!BG110</f>
        <v>0</v>
      </c>
      <c r="AB80" s="20">
        <f>Data_Provincias!BJ109</f>
        <v>0</v>
      </c>
      <c r="AC80" s="20">
        <f>Data_Provincias!BK109</f>
        <v>0</v>
      </c>
      <c r="AD80" s="20">
        <f>Data_Provincias!BL109</f>
        <v>0</v>
      </c>
      <c r="AE80" s="20">
        <f>Data_Provincias!BM113</f>
        <v>0</v>
      </c>
      <c r="AF80" s="20">
        <f>Data_Provincias!BN131</f>
        <v>0</v>
      </c>
      <c r="AG80" s="20">
        <f>Data_Provincias!BO109</f>
        <v>0</v>
      </c>
      <c r="AH80" s="20">
        <f>Data_Provincias!BP90</f>
        <v>0</v>
      </c>
    </row>
    <row r="81" spans="1:34" x14ac:dyDescent="0.25">
      <c r="A81" s="20">
        <v>80</v>
      </c>
      <c r="B81" s="20">
        <f>Data_Provincias!AJ110</f>
        <v>0</v>
      </c>
      <c r="C81" s="20">
        <f>Data_Provincias!AK110</f>
        <v>0</v>
      </c>
      <c r="D81" s="20">
        <f>Data_Provincias!AL123</f>
        <v>0</v>
      </c>
      <c r="E81" s="20">
        <f>Data_Provincias!AM110</f>
        <v>0</v>
      </c>
      <c r="F81" s="20">
        <f>Data_Provincias!AN121</f>
        <v>0</v>
      </c>
      <c r="G81" s="20">
        <f>Data_Provincias!AO110</f>
        <v>0</v>
      </c>
      <c r="H81" s="20">
        <f>Data_Provincias!AP144</f>
        <v>0</v>
      </c>
      <c r="I81" s="20">
        <f>Data_Provincias!AQ121</f>
        <v>0</v>
      </c>
      <c r="J81" s="20">
        <f>Data_Provincias!AR110</f>
        <v>0</v>
      </c>
      <c r="K81" s="20">
        <f>Data_Provincias!AS114</f>
        <v>0</v>
      </c>
      <c r="L81" s="20">
        <f>Data_Provincias!AT110</f>
        <v>0</v>
      </c>
      <c r="M81" s="20">
        <f>Data_Provincias!AU111</f>
        <v>0</v>
      </c>
      <c r="N81" s="20">
        <f>Data_Provincias!AV110</f>
        <v>0</v>
      </c>
      <c r="O81" s="20">
        <f>Data_Provincias!AW110</f>
        <v>0</v>
      </c>
      <c r="P81" s="20">
        <f>Data_Provincias!AX118</f>
        <v>0</v>
      </c>
      <c r="Q81" s="20">
        <f>Data_Provincias!AY119</f>
        <v>0</v>
      </c>
      <c r="R81" s="20">
        <f>Data_Provincias!AZ116</f>
        <v>0</v>
      </c>
      <c r="S81" s="20">
        <f>Data_Provincias!BA110</f>
        <v>0</v>
      </c>
      <c r="T81" s="20">
        <f>Data_Provincias!BB110</f>
        <v>0</v>
      </c>
      <c r="U81" s="20">
        <f>Data_Provincias!BC110</f>
        <v>0</v>
      </c>
      <c r="V81" s="20">
        <f>Data_Provincias!BD110</f>
        <v>0</v>
      </c>
      <c r="W81" s="20">
        <f>Data_Provincias!BE110</f>
        <v>0</v>
      </c>
      <c r="X81" s="20">
        <f>Data_Provincias!BF110</f>
        <v>0</v>
      </c>
      <c r="Y81" s="20">
        <f>Data_Provincias!BG111</f>
        <v>0</v>
      </c>
      <c r="Z81" s="20">
        <f>Data_Provincias!BH110</f>
        <v>0</v>
      </c>
      <c r="AA81" s="20">
        <f>Data_Provincias!BG111</f>
        <v>0</v>
      </c>
      <c r="AB81" s="20">
        <f>Data_Provincias!BJ110</f>
        <v>0</v>
      </c>
      <c r="AC81" s="20">
        <f>Data_Provincias!BK110</f>
        <v>0</v>
      </c>
      <c r="AD81" s="20">
        <f>Data_Provincias!BL110</f>
        <v>0</v>
      </c>
      <c r="AE81" s="20">
        <f>Data_Provincias!BM114</f>
        <v>0</v>
      </c>
      <c r="AF81" s="20">
        <f>Data_Provincias!BN132</f>
        <v>0</v>
      </c>
      <c r="AG81" s="20">
        <f>Data_Provincias!BO110</f>
        <v>0</v>
      </c>
      <c r="AH81" s="20">
        <f>Data_Provincias!BP91</f>
        <v>0</v>
      </c>
    </row>
    <row r="82" spans="1:34" x14ac:dyDescent="0.25">
      <c r="A82" s="20">
        <v>81</v>
      </c>
      <c r="B82" s="20">
        <f>Data_Provincias!AJ111</f>
        <v>0</v>
      </c>
      <c r="C82" s="20">
        <f>Data_Provincias!AK111</f>
        <v>0</v>
      </c>
      <c r="D82" s="20">
        <f>Data_Provincias!AL124</f>
        <v>0</v>
      </c>
      <c r="E82" s="20">
        <f>Data_Provincias!AM111</f>
        <v>0</v>
      </c>
      <c r="F82" s="20">
        <f>Data_Provincias!AN122</f>
        <v>0</v>
      </c>
      <c r="G82" s="20">
        <f>Data_Provincias!AO111</f>
        <v>0</v>
      </c>
      <c r="H82" s="20">
        <f>Data_Provincias!AP145</f>
        <v>0</v>
      </c>
      <c r="I82" s="20">
        <f>Data_Provincias!AQ122</f>
        <v>0</v>
      </c>
      <c r="J82" s="20">
        <f>Data_Provincias!AR111</f>
        <v>0</v>
      </c>
      <c r="K82" s="20">
        <f>Data_Provincias!AS115</f>
        <v>0</v>
      </c>
      <c r="L82" s="20">
        <f>Data_Provincias!AT111</f>
        <v>0</v>
      </c>
      <c r="M82" s="20">
        <f>Data_Provincias!AU112</f>
        <v>0</v>
      </c>
      <c r="N82" s="20">
        <f>Data_Provincias!AV111</f>
        <v>0</v>
      </c>
      <c r="O82" s="20">
        <f>Data_Provincias!AW111</f>
        <v>0</v>
      </c>
      <c r="P82" s="20">
        <f>Data_Provincias!AX119</f>
        <v>0</v>
      </c>
      <c r="Q82" s="20">
        <f>Data_Provincias!AY120</f>
        <v>0</v>
      </c>
      <c r="R82" s="20">
        <f>Data_Provincias!AZ117</f>
        <v>0</v>
      </c>
      <c r="S82" s="20">
        <f>Data_Provincias!BA111</f>
        <v>0</v>
      </c>
      <c r="T82" s="20">
        <f>Data_Provincias!BB111</f>
        <v>0</v>
      </c>
      <c r="U82" s="20">
        <f>Data_Provincias!BC111</f>
        <v>0</v>
      </c>
      <c r="V82" s="20">
        <f>Data_Provincias!BD111</f>
        <v>0</v>
      </c>
      <c r="W82" s="20">
        <f>Data_Provincias!BE111</f>
        <v>0</v>
      </c>
      <c r="X82" s="20">
        <f>Data_Provincias!BF111</f>
        <v>0</v>
      </c>
      <c r="Y82" s="20">
        <f>Data_Provincias!BG112</f>
        <v>0</v>
      </c>
      <c r="Z82" s="20">
        <f>Data_Provincias!BH111</f>
        <v>0</v>
      </c>
      <c r="AA82" s="20">
        <f>Data_Provincias!BG112</f>
        <v>0</v>
      </c>
      <c r="AB82" s="20">
        <f>Data_Provincias!BJ111</f>
        <v>0</v>
      </c>
      <c r="AC82" s="20">
        <f>Data_Provincias!BK111</f>
        <v>0</v>
      </c>
      <c r="AD82" s="20">
        <f>Data_Provincias!BL111</f>
        <v>0</v>
      </c>
      <c r="AE82" s="20">
        <f>Data_Provincias!BM115</f>
        <v>0</v>
      </c>
      <c r="AF82" s="20">
        <f>Data_Provincias!BN133</f>
        <v>0</v>
      </c>
      <c r="AG82" s="20">
        <f>Data_Provincias!BO111</f>
        <v>0</v>
      </c>
      <c r="AH82" s="20">
        <f>Data_Provincias!BP92</f>
        <v>0</v>
      </c>
    </row>
    <row r="83" spans="1:34" x14ac:dyDescent="0.25">
      <c r="A83" s="20">
        <v>82</v>
      </c>
      <c r="B83" s="20">
        <f>Data_Provincias!AJ112</f>
        <v>0</v>
      </c>
      <c r="C83" s="20">
        <f>Data_Provincias!AK112</f>
        <v>0</v>
      </c>
      <c r="D83" s="20">
        <f>Data_Provincias!AL125</f>
        <v>0</v>
      </c>
      <c r="E83" s="20">
        <f>Data_Provincias!AM112</f>
        <v>0</v>
      </c>
      <c r="F83" s="20">
        <f>Data_Provincias!AN123</f>
        <v>0</v>
      </c>
      <c r="G83" s="20">
        <f>Data_Provincias!AO112</f>
        <v>0</v>
      </c>
      <c r="H83" s="20">
        <f>Data_Provincias!AP146</f>
        <v>0</v>
      </c>
      <c r="I83" s="20">
        <f>Data_Provincias!AQ123</f>
        <v>0</v>
      </c>
      <c r="J83" s="20">
        <f>Data_Provincias!AR112</f>
        <v>0</v>
      </c>
      <c r="K83" s="20">
        <f>Data_Provincias!AS116</f>
        <v>0</v>
      </c>
      <c r="L83" s="20">
        <f>Data_Provincias!AT112</f>
        <v>0</v>
      </c>
      <c r="M83" s="20">
        <f>Data_Provincias!AU113</f>
        <v>0</v>
      </c>
      <c r="N83" s="20">
        <f>Data_Provincias!AV112</f>
        <v>0</v>
      </c>
      <c r="O83" s="20">
        <f>Data_Provincias!AW112</f>
        <v>0</v>
      </c>
      <c r="P83" s="20">
        <f>Data_Provincias!AX120</f>
        <v>0</v>
      </c>
      <c r="Q83" s="20">
        <f>Data_Provincias!AY121</f>
        <v>0</v>
      </c>
      <c r="R83" s="20">
        <f>Data_Provincias!AZ118</f>
        <v>0</v>
      </c>
      <c r="S83" s="20">
        <f>Data_Provincias!BA112</f>
        <v>0</v>
      </c>
      <c r="T83" s="20">
        <f>Data_Provincias!BB112</f>
        <v>0</v>
      </c>
      <c r="U83" s="20">
        <f>Data_Provincias!BC112</f>
        <v>0</v>
      </c>
      <c r="V83" s="20">
        <f>Data_Provincias!BD112</f>
        <v>0</v>
      </c>
      <c r="W83" s="20">
        <f>Data_Provincias!BE112</f>
        <v>0</v>
      </c>
      <c r="X83" s="20">
        <f>Data_Provincias!BF112</f>
        <v>0</v>
      </c>
      <c r="Y83" s="20">
        <f>Data_Provincias!BG113</f>
        <v>0</v>
      </c>
      <c r="Z83" s="20">
        <f>Data_Provincias!BH112</f>
        <v>0</v>
      </c>
      <c r="AA83" s="20">
        <f>Data_Provincias!BG113</f>
        <v>0</v>
      </c>
      <c r="AB83" s="20">
        <f>Data_Provincias!BJ112</f>
        <v>0</v>
      </c>
      <c r="AC83" s="20">
        <f>Data_Provincias!BK112</f>
        <v>0</v>
      </c>
      <c r="AD83" s="20">
        <f>Data_Provincias!BL112</f>
        <v>0</v>
      </c>
      <c r="AE83" s="20">
        <f>Data_Provincias!BM116</f>
        <v>0</v>
      </c>
      <c r="AF83" s="20">
        <f>Data_Provincias!BN134</f>
        <v>0</v>
      </c>
      <c r="AG83" s="20">
        <f>Data_Provincias!BO112</f>
        <v>0</v>
      </c>
      <c r="AH83" s="20">
        <f>Data_Provincias!BP93</f>
        <v>0</v>
      </c>
    </row>
    <row r="84" spans="1:34" x14ac:dyDescent="0.25">
      <c r="A84" s="20">
        <v>83</v>
      </c>
      <c r="B84" s="20">
        <f>Data_Provincias!AJ113</f>
        <v>0</v>
      </c>
      <c r="C84" s="20">
        <f>Data_Provincias!AK113</f>
        <v>0</v>
      </c>
      <c r="D84" s="20">
        <f>Data_Provincias!AL126</f>
        <v>0</v>
      </c>
      <c r="E84" s="20">
        <f>Data_Provincias!AM113</f>
        <v>0</v>
      </c>
      <c r="F84" s="20">
        <f>Data_Provincias!AN124</f>
        <v>0</v>
      </c>
      <c r="G84" s="20">
        <f>Data_Provincias!AO113</f>
        <v>0</v>
      </c>
      <c r="H84" s="20">
        <f>Data_Provincias!AP147</f>
        <v>0</v>
      </c>
      <c r="I84" s="20">
        <f>Data_Provincias!AQ124</f>
        <v>0</v>
      </c>
      <c r="J84" s="20">
        <f>Data_Provincias!AR113</f>
        <v>0</v>
      </c>
      <c r="K84" s="20">
        <f>Data_Provincias!AS117</f>
        <v>0</v>
      </c>
      <c r="L84" s="20">
        <f>Data_Provincias!AT113</f>
        <v>0</v>
      </c>
      <c r="M84" s="20">
        <f>Data_Provincias!AU114</f>
        <v>0</v>
      </c>
      <c r="N84" s="20">
        <f>Data_Provincias!AV113</f>
        <v>0</v>
      </c>
      <c r="O84" s="20">
        <f>Data_Provincias!AW113</f>
        <v>0</v>
      </c>
      <c r="P84" s="20">
        <f>Data_Provincias!AX121</f>
        <v>0</v>
      </c>
      <c r="Q84" s="20">
        <f>Data_Provincias!AY122</f>
        <v>0</v>
      </c>
      <c r="R84" s="20">
        <f>Data_Provincias!AZ119</f>
        <v>0</v>
      </c>
      <c r="S84" s="20">
        <f>Data_Provincias!BA113</f>
        <v>0</v>
      </c>
      <c r="T84" s="20">
        <f>Data_Provincias!BB113</f>
        <v>0</v>
      </c>
      <c r="U84" s="20">
        <f>Data_Provincias!BC113</f>
        <v>0</v>
      </c>
      <c r="V84" s="20">
        <f>Data_Provincias!BD113</f>
        <v>0</v>
      </c>
      <c r="W84" s="20">
        <f>Data_Provincias!BE113</f>
        <v>0</v>
      </c>
      <c r="X84" s="20">
        <f>Data_Provincias!BF113</f>
        <v>0</v>
      </c>
      <c r="Y84" s="20">
        <f>Data_Provincias!BG114</f>
        <v>0</v>
      </c>
      <c r="Z84" s="20">
        <f>Data_Provincias!BH113</f>
        <v>0</v>
      </c>
      <c r="AA84" s="20">
        <f>Data_Provincias!BG114</f>
        <v>0</v>
      </c>
      <c r="AB84" s="20">
        <f>Data_Provincias!BJ113</f>
        <v>0</v>
      </c>
      <c r="AC84" s="20">
        <f>Data_Provincias!BK113</f>
        <v>0</v>
      </c>
      <c r="AD84" s="20">
        <f>Data_Provincias!BL113</f>
        <v>0</v>
      </c>
      <c r="AE84" s="20">
        <f>Data_Provincias!BM117</f>
        <v>0</v>
      </c>
      <c r="AF84" s="20">
        <f>Data_Provincias!BN135</f>
        <v>0</v>
      </c>
      <c r="AG84" s="20">
        <f>Data_Provincias!BO113</f>
        <v>0</v>
      </c>
      <c r="AH84" s="20">
        <f>Data_Provincias!BP94</f>
        <v>0</v>
      </c>
    </row>
    <row r="85" spans="1:34" x14ac:dyDescent="0.25">
      <c r="A85" s="20">
        <v>84</v>
      </c>
      <c r="B85" s="20">
        <f>Data_Provincias!AJ114</f>
        <v>0</v>
      </c>
      <c r="C85" s="20">
        <f>Data_Provincias!AK114</f>
        <v>0</v>
      </c>
      <c r="D85" s="20">
        <f>Data_Provincias!AL127</f>
        <v>0</v>
      </c>
      <c r="E85" s="20">
        <f>Data_Provincias!AM114</f>
        <v>0</v>
      </c>
      <c r="F85" s="20">
        <f>Data_Provincias!AN125</f>
        <v>0</v>
      </c>
      <c r="G85" s="20">
        <f>Data_Provincias!AO114</f>
        <v>0</v>
      </c>
      <c r="H85" s="20">
        <f>Data_Provincias!AP148</f>
        <v>0</v>
      </c>
      <c r="I85" s="20">
        <f>Data_Provincias!AQ125</f>
        <v>0</v>
      </c>
      <c r="J85" s="20">
        <f>Data_Provincias!AR114</f>
        <v>0</v>
      </c>
      <c r="K85" s="20">
        <f>Data_Provincias!AS118</f>
        <v>0</v>
      </c>
      <c r="L85" s="20">
        <f>Data_Provincias!AT114</f>
        <v>0</v>
      </c>
      <c r="M85" s="20">
        <f>Data_Provincias!AU115</f>
        <v>0</v>
      </c>
      <c r="N85" s="20">
        <f>Data_Provincias!AV114</f>
        <v>0</v>
      </c>
      <c r="O85" s="20">
        <f>Data_Provincias!AW114</f>
        <v>0</v>
      </c>
      <c r="P85" s="20">
        <f>Data_Provincias!AX122</f>
        <v>0</v>
      </c>
      <c r="Q85" s="20">
        <f>Data_Provincias!AY123</f>
        <v>0</v>
      </c>
      <c r="R85" s="20">
        <f>Data_Provincias!AZ120</f>
        <v>0</v>
      </c>
      <c r="S85" s="20">
        <f>Data_Provincias!BA114</f>
        <v>0</v>
      </c>
      <c r="T85" s="20">
        <f>Data_Provincias!BB114</f>
        <v>0</v>
      </c>
      <c r="U85" s="20">
        <f>Data_Provincias!BC114</f>
        <v>0</v>
      </c>
      <c r="V85" s="20">
        <f>Data_Provincias!BD114</f>
        <v>0</v>
      </c>
      <c r="W85" s="20">
        <f>Data_Provincias!BE114</f>
        <v>0</v>
      </c>
      <c r="X85" s="20">
        <f>Data_Provincias!BF114</f>
        <v>0</v>
      </c>
      <c r="Y85" s="20">
        <f>Data_Provincias!BG115</f>
        <v>0</v>
      </c>
      <c r="Z85" s="20">
        <f>Data_Provincias!BH114</f>
        <v>0</v>
      </c>
      <c r="AA85" s="20">
        <f>Data_Provincias!BG115</f>
        <v>0</v>
      </c>
      <c r="AB85" s="20">
        <f>Data_Provincias!BJ114</f>
        <v>0</v>
      </c>
      <c r="AC85" s="20">
        <f>Data_Provincias!BK114</f>
        <v>0</v>
      </c>
      <c r="AD85" s="20">
        <f>Data_Provincias!BL114</f>
        <v>0</v>
      </c>
      <c r="AE85" s="20">
        <f>Data_Provincias!BM118</f>
        <v>0</v>
      </c>
      <c r="AF85" s="20">
        <f>Data_Provincias!BN136</f>
        <v>0</v>
      </c>
      <c r="AG85" s="20">
        <f>Data_Provincias!BO114</f>
        <v>0</v>
      </c>
      <c r="AH85" s="20">
        <f>Data_Provincias!BP95</f>
        <v>0</v>
      </c>
    </row>
    <row r="86" spans="1:34" x14ac:dyDescent="0.25">
      <c r="A86" s="20">
        <v>85</v>
      </c>
      <c r="B86" s="20">
        <f>Data_Provincias!AJ115</f>
        <v>0</v>
      </c>
      <c r="C86" s="20">
        <f>Data_Provincias!AK115</f>
        <v>0</v>
      </c>
      <c r="D86" s="20">
        <f>Data_Provincias!AL128</f>
        <v>0</v>
      </c>
      <c r="E86" s="20">
        <f>Data_Provincias!AM115</f>
        <v>0</v>
      </c>
      <c r="F86" s="20">
        <f>Data_Provincias!AN126</f>
        <v>0</v>
      </c>
      <c r="G86" s="20">
        <f>Data_Provincias!AO115</f>
        <v>0</v>
      </c>
      <c r="H86" s="20">
        <f>Data_Provincias!AP149</f>
        <v>0</v>
      </c>
      <c r="I86" s="20">
        <f>Data_Provincias!AQ126</f>
        <v>0</v>
      </c>
      <c r="J86" s="20">
        <f>Data_Provincias!AR115</f>
        <v>0</v>
      </c>
      <c r="K86" s="20">
        <f>Data_Provincias!AS119</f>
        <v>0</v>
      </c>
      <c r="L86" s="20">
        <f>Data_Provincias!AT115</f>
        <v>0</v>
      </c>
      <c r="M86" s="20">
        <f>Data_Provincias!AU116</f>
        <v>0</v>
      </c>
      <c r="N86" s="20">
        <f>Data_Provincias!AV115</f>
        <v>0</v>
      </c>
      <c r="O86" s="20">
        <f>Data_Provincias!AW115</f>
        <v>0</v>
      </c>
      <c r="P86" s="20">
        <f>Data_Provincias!AX123</f>
        <v>0</v>
      </c>
      <c r="Q86" s="20">
        <f>Data_Provincias!AY124</f>
        <v>0</v>
      </c>
      <c r="R86" s="20">
        <f>Data_Provincias!AZ121</f>
        <v>0</v>
      </c>
      <c r="S86" s="20">
        <f>Data_Provincias!BA115</f>
        <v>0</v>
      </c>
      <c r="T86" s="20">
        <f>Data_Provincias!BB115</f>
        <v>0</v>
      </c>
      <c r="U86" s="20">
        <f>Data_Provincias!BC115</f>
        <v>0</v>
      </c>
      <c r="V86" s="20">
        <f>Data_Provincias!BD115</f>
        <v>0</v>
      </c>
      <c r="W86" s="20">
        <f>Data_Provincias!BE115</f>
        <v>0</v>
      </c>
      <c r="X86" s="20">
        <f>Data_Provincias!BF115</f>
        <v>0</v>
      </c>
      <c r="Y86" s="20">
        <f>Data_Provincias!BG116</f>
        <v>0</v>
      </c>
      <c r="Z86" s="20">
        <f>Data_Provincias!BH115</f>
        <v>0</v>
      </c>
      <c r="AA86" s="20">
        <f>Data_Provincias!BG116</f>
        <v>0</v>
      </c>
      <c r="AB86" s="20">
        <f>Data_Provincias!BJ115</f>
        <v>0</v>
      </c>
      <c r="AC86" s="20">
        <f>Data_Provincias!BK115</f>
        <v>0</v>
      </c>
      <c r="AD86" s="20">
        <f>Data_Provincias!BL115</f>
        <v>0</v>
      </c>
      <c r="AE86" s="20">
        <f>Data_Provincias!BM119</f>
        <v>0</v>
      </c>
      <c r="AF86" s="20">
        <f>Data_Provincias!BN137</f>
        <v>0</v>
      </c>
      <c r="AG86" s="20">
        <f>Data_Provincias!BO115</f>
        <v>0</v>
      </c>
      <c r="AH86" s="20">
        <f>Data_Provincias!BP96</f>
        <v>0</v>
      </c>
    </row>
    <row r="87" spans="1:34" x14ac:dyDescent="0.25">
      <c r="A87" s="20">
        <v>86</v>
      </c>
      <c r="B87" s="20">
        <f>Data_Provincias!AJ116</f>
        <v>0</v>
      </c>
      <c r="C87" s="20">
        <f>Data_Provincias!AK116</f>
        <v>0</v>
      </c>
      <c r="D87" s="20">
        <f>Data_Provincias!AL129</f>
        <v>0</v>
      </c>
      <c r="E87" s="20">
        <f>Data_Provincias!AM116</f>
        <v>0</v>
      </c>
      <c r="F87" s="20">
        <f>Data_Provincias!AN127</f>
        <v>0</v>
      </c>
      <c r="G87" s="20">
        <f>Data_Provincias!AO116</f>
        <v>0</v>
      </c>
      <c r="H87" s="20">
        <f>Data_Provincias!AP150</f>
        <v>0</v>
      </c>
      <c r="I87" s="20">
        <f>Data_Provincias!AQ127</f>
        <v>0</v>
      </c>
      <c r="J87" s="20">
        <f>Data_Provincias!AR116</f>
        <v>0</v>
      </c>
      <c r="K87" s="20">
        <f>Data_Provincias!AS120</f>
        <v>0</v>
      </c>
      <c r="L87" s="20">
        <f>Data_Provincias!AT116</f>
        <v>0</v>
      </c>
      <c r="M87" s="20">
        <f>Data_Provincias!AU117</f>
        <v>0</v>
      </c>
      <c r="N87" s="20">
        <f>Data_Provincias!AV116</f>
        <v>0</v>
      </c>
      <c r="O87" s="20">
        <f>Data_Provincias!AW116</f>
        <v>0</v>
      </c>
      <c r="P87" s="20">
        <f>Data_Provincias!AX124</f>
        <v>0</v>
      </c>
      <c r="Q87" s="20">
        <f>Data_Provincias!AY125</f>
        <v>0</v>
      </c>
      <c r="R87" s="20">
        <f>Data_Provincias!AZ122</f>
        <v>0</v>
      </c>
      <c r="S87" s="20">
        <f>Data_Provincias!BA116</f>
        <v>0</v>
      </c>
      <c r="T87" s="20">
        <f>Data_Provincias!BB116</f>
        <v>0</v>
      </c>
      <c r="U87" s="20">
        <f>Data_Provincias!BC116</f>
        <v>0</v>
      </c>
      <c r="V87" s="20">
        <f>Data_Provincias!BD116</f>
        <v>0</v>
      </c>
      <c r="W87" s="20">
        <f>Data_Provincias!BE116</f>
        <v>0</v>
      </c>
      <c r="X87" s="20">
        <f>Data_Provincias!BF116</f>
        <v>0</v>
      </c>
      <c r="Y87" s="20">
        <f>Data_Provincias!BG117</f>
        <v>0</v>
      </c>
      <c r="Z87" s="20">
        <f>Data_Provincias!BH116</f>
        <v>0</v>
      </c>
      <c r="AA87" s="20">
        <f>Data_Provincias!BG117</f>
        <v>0</v>
      </c>
      <c r="AB87" s="20">
        <f>Data_Provincias!BJ116</f>
        <v>0</v>
      </c>
      <c r="AC87" s="20">
        <f>Data_Provincias!BK116</f>
        <v>0</v>
      </c>
      <c r="AD87" s="20">
        <f>Data_Provincias!BL116</f>
        <v>0</v>
      </c>
      <c r="AE87" s="20">
        <f>Data_Provincias!BM120</f>
        <v>0</v>
      </c>
      <c r="AF87" s="20">
        <f>Data_Provincias!BN138</f>
        <v>0</v>
      </c>
      <c r="AG87" s="20">
        <f>Data_Provincias!BO116</f>
        <v>0</v>
      </c>
      <c r="AH87" s="20">
        <f>Data_Provincias!BP97</f>
        <v>0</v>
      </c>
    </row>
    <row r="88" spans="1:34" x14ac:dyDescent="0.25">
      <c r="A88" s="20">
        <v>87</v>
      </c>
      <c r="B88" s="20">
        <f>Data_Provincias!AJ117</f>
        <v>0</v>
      </c>
      <c r="C88" s="20">
        <f>Data_Provincias!AK117</f>
        <v>0</v>
      </c>
      <c r="D88" s="20">
        <f>Data_Provincias!AL130</f>
        <v>0</v>
      </c>
      <c r="E88" s="20">
        <f>Data_Provincias!AM117</f>
        <v>0</v>
      </c>
      <c r="F88" s="20">
        <f>Data_Provincias!AN128</f>
        <v>0</v>
      </c>
      <c r="G88" s="20">
        <f>Data_Provincias!AO117</f>
        <v>0</v>
      </c>
      <c r="H88" s="20">
        <f>Data_Provincias!AP151</f>
        <v>0</v>
      </c>
      <c r="I88" s="20">
        <f>Data_Provincias!AQ128</f>
        <v>0</v>
      </c>
      <c r="J88" s="20">
        <f>Data_Provincias!AR117</f>
        <v>0</v>
      </c>
      <c r="K88" s="20">
        <f>Data_Provincias!AS121</f>
        <v>0</v>
      </c>
      <c r="L88" s="20">
        <f>Data_Provincias!AT117</f>
        <v>0</v>
      </c>
      <c r="M88" s="20">
        <f>Data_Provincias!AU118</f>
        <v>0</v>
      </c>
      <c r="N88" s="20">
        <f>Data_Provincias!AV117</f>
        <v>0</v>
      </c>
      <c r="O88" s="20">
        <f>Data_Provincias!AW117</f>
        <v>0</v>
      </c>
      <c r="P88" s="20">
        <f>Data_Provincias!AX125</f>
        <v>0</v>
      </c>
      <c r="Q88" s="20">
        <f>Data_Provincias!AY126</f>
        <v>0</v>
      </c>
      <c r="R88" s="20">
        <f>Data_Provincias!AZ123</f>
        <v>0</v>
      </c>
      <c r="S88" s="20">
        <f>Data_Provincias!BA117</f>
        <v>0</v>
      </c>
      <c r="T88" s="20">
        <f>Data_Provincias!BB117</f>
        <v>0</v>
      </c>
      <c r="U88" s="20">
        <f>Data_Provincias!BC117</f>
        <v>0</v>
      </c>
      <c r="V88" s="20">
        <f>Data_Provincias!BD117</f>
        <v>0</v>
      </c>
      <c r="W88" s="20">
        <f>Data_Provincias!BE117</f>
        <v>0</v>
      </c>
      <c r="X88" s="20">
        <f>Data_Provincias!BF117</f>
        <v>0</v>
      </c>
      <c r="Y88" s="20">
        <f>Data_Provincias!BG118</f>
        <v>0</v>
      </c>
      <c r="Z88" s="20">
        <f>Data_Provincias!BH117</f>
        <v>0</v>
      </c>
      <c r="AA88" s="20">
        <f>Data_Provincias!BG118</f>
        <v>0</v>
      </c>
      <c r="AB88" s="20">
        <f>Data_Provincias!BJ117</f>
        <v>0</v>
      </c>
      <c r="AC88" s="20">
        <f>Data_Provincias!BK117</f>
        <v>0</v>
      </c>
      <c r="AD88" s="20">
        <f>Data_Provincias!BL117</f>
        <v>0</v>
      </c>
      <c r="AE88" s="20">
        <f>Data_Provincias!BM121</f>
        <v>0</v>
      </c>
      <c r="AF88" s="20">
        <f>Data_Provincias!BN139</f>
        <v>0</v>
      </c>
      <c r="AG88" s="20">
        <f>Data_Provincias!BO117</f>
        <v>0</v>
      </c>
      <c r="AH88" s="20">
        <f>Data_Provincias!BP98</f>
        <v>0</v>
      </c>
    </row>
    <row r="89" spans="1:34" x14ac:dyDescent="0.25">
      <c r="A89" s="20">
        <v>88</v>
      </c>
      <c r="B89" s="20">
        <f>Data_Provincias!AJ118</f>
        <v>0</v>
      </c>
      <c r="C89" s="20">
        <f>Data_Provincias!AK118</f>
        <v>0</v>
      </c>
      <c r="D89" s="20">
        <f>Data_Provincias!AL131</f>
        <v>0</v>
      </c>
      <c r="E89" s="20">
        <f>Data_Provincias!AM118</f>
        <v>0</v>
      </c>
      <c r="F89" s="20">
        <f>Data_Provincias!AN129</f>
        <v>0</v>
      </c>
      <c r="G89" s="20">
        <f>Data_Provincias!AO118</f>
        <v>0</v>
      </c>
      <c r="H89" s="20">
        <f>Data_Provincias!AP152</f>
        <v>0</v>
      </c>
      <c r="I89" s="20">
        <f>Data_Provincias!AQ129</f>
        <v>0</v>
      </c>
      <c r="J89" s="20">
        <f>Data_Provincias!AR118</f>
        <v>0</v>
      </c>
      <c r="K89" s="20">
        <f>Data_Provincias!AS122</f>
        <v>0</v>
      </c>
      <c r="L89" s="20">
        <f>Data_Provincias!AT118</f>
        <v>0</v>
      </c>
      <c r="M89" s="20">
        <f>Data_Provincias!AU119</f>
        <v>0</v>
      </c>
      <c r="N89" s="20">
        <f>Data_Provincias!AV118</f>
        <v>0</v>
      </c>
      <c r="O89" s="20">
        <f>Data_Provincias!AW118</f>
        <v>0</v>
      </c>
      <c r="P89" s="20">
        <f>Data_Provincias!AX126</f>
        <v>0</v>
      </c>
      <c r="Q89" s="20">
        <f>Data_Provincias!AY127</f>
        <v>0</v>
      </c>
      <c r="R89" s="20">
        <f>Data_Provincias!AZ124</f>
        <v>0</v>
      </c>
      <c r="S89" s="20">
        <f>Data_Provincias!BA118</f>
        <v>0</v>
      </c>
      <c r="T89" s="20">
        <f>Data_Provincias!BB118</f>
        <v>0</v>
      </c>
      <c r="U89" s="20">
        <f>Data_Provincias!BC118</f>
        <v>0</v>
      </c>
      <c r="V89" s="20">
        <f>Data_Provincias!BD118</f>
        <v>0</v>
      </c>
      <c r="W89" s="20">
        <f>Data_Provincias!BE118</f>
        <v>0</v>
      </c>
      <c r="X89" s="20">
        <f>Data_Provincias!BF118</f>
        <v>0</v>
      </c>
      <c r="Y89" s="20">
        <f>Data_Provincias!BG119</f>
        <v>0</v>
      </c>
      <c r="Z89" s="20">
        <f>Data_Provincias!BH118</f>
        <v>0</v>
      </c>
      <c r="AA89" s="20">
        <f>Data_Provincias!BG119</f>
        <v>0</v>
      </c>
      <c r="AB89" s="20">
        <f>Data_Provincias!BJ118</f>
        <v>0</v>
      </c>
      <c r="AC89" s="20">
        <f>Data_Provincias!BK118</f>
        <v>0</v>
      </c>
      <c r="AD89" s="20">
        <f>Data_Provincias!BL118</f>
        <v>0</v>
      </c>
      <c r="AE89" s="20">
        <f>Data_Provincias!BM122</f>
        <v>0</v>
      </c>
      <c r="AF89" s="20">
        <f>Data_Provincias!BN140</f>
        <v>0</v>
      </c>
      <c r="AG89" s="20">
        <f>Data_Provincias!BO118</f>
        <v>0</v>
      </c>
      <c r="AH89" s="20">
        <f>Data_Provincias!BP99</f>
        <v>0</v>
      </c>
    </row>
    <row r="90" spans="1:34" x14ac:dyDescent="0.25">
      <c r="A90" s="20">
        <v>89</v>
      </c>
      <c r="B90" s="20">
        <f>Data_Provincias!AJ119</f>
        <v>0</v>
      </c>
      <c r="C90" s="20">
        <f>Data_Provincias!AK119</f>
        <v>0</v>
      </c>
      <c r="D90" s="20">
        <f>Data_Provincias!AL132</f>
        <v>0</v>
      </c>
      <c r="E90" s="20">
        <f>Data_Provincias!AM119</f>
        <v>0</v>
      </c>
      <c r="F90" s="20">
        <f>Data_Provincias!AN130</f>
        <v>0</v>
      </c>
      <c r="G90" s="20">
        <f>Data_Provincias!AO119</f>
        <v>0</v>
      </c>
      <c r="H90" s="20">
        <f>Data_Provincias!AP153</f>
        <v>0</v>
      </c>
      <c r="I90" s="20">
        <f>Data_Provincias!AQ130</f>
        <v>0</v>
      </c>
      <c r="J90" s="20">
        <f>Data_Provincias!AR119</f>
        <v>0</v>
      </c>
      <c r="K90" s="20">
        <f>Data_Provincias!AS123</f>
        <v>0</v>
      </c>
      <c r="L90" s="20">
        <f>Data_Provincias!AT119</f>
        <v>0</v>
      </c>
      <c r="M90" s="20">
        <f>Data_Provincias!AU120</f>
        <v>0</v>
      </c>
      <c r="N90" s="20">
        <f>Data_Provincias!AV119</f>
        <v>0</v>
      </c>
      <c r="O90" s="20">
        <f>Data_Provincias!AW119</f>
        <v>0</v>
      </c>
      <c r="P90" s="20">
        <f>Data_Provincias!AX127</f>
        <v>0</v>
      </c>
      <c r="Q90" s="20">
        <f>Data_Provincias!AY128</f>
        <v>0</v>
      </c>
      <c r="R90" s="20">
        <f>Data_Provincias!AZ125</f>
        <v>0</v>
      </c>
      <c r="S90" s="20">
        <f>Data_Provincias!BA119</f>
        <v>0</v>
      </c>
      <c r="T90" s="20">
        <f>Data_Provincias!BB119</f>
        <v>0</v>
      </c>
      <c r="U90" s="20">
        <f>Data_Provincias!BC119</f>
        <v>0</v>
      </c>
      <c r="V90" s="20">
        <f>Data_Provincias!BD119</f>
        <v>0</v>
      </c>
      <c r="W90" s="20">
        <f>Data_Provincias!BE119</f>
        <v>0</v>
      </c>
      <c r="X90" s="20">
        <f>Data_Provincias!BF119</f>
        <v>0</v>
      </c>
      <c r="Y90" s="20">
        <f>Data_Provincias!BG120</f>
        <v>0</v>
      </c>
      <c r="Z90" s="20">
        <f>Data_Provincias!BH119</f>
        <v>0</v>
      </c>
      <c r="AA90" s="20">
        <f>Data_Provincias!BG120</f>
        <v>0</v>
      </c>
      <c r="AB90" s="20">
        <f>Data_Provincias!BJ119</f>
        <v>0</v>
      </c>
      <c r="AC90" s="20">
        <f>Data_Provincias!BK119</f>
        <v>0</v>
      </c>
      <c r="AD90" s="20">
        <f>Data_Provincias!BL119</f>
        <v>0</v>
      </c>
      <c r="AE90" s="20">
        <f>Data_Provincias!BM123</f>
        <v>0</v>
      </c>
      <c r="AF90" s="20">
        <f>Data_Provincias!BN141</f>
        <v>0</v>
      </c>
      <c r="AG90" s="20">
        <f>Data_Provincias!BO119</f>
        <v>0</v>
      </c>
      <c r="AH90" s="20">
        <f>Data_Provincias!BP100</f>
        <v>0</v>
      </c>
    </row>
    <row r="91" spans="1:34" x14ac:dyDescent="0.25">
      <c r="A91" s="20">
        <v>90</v>
      </c>
      <c r="B91" s="20">
        <f>Data_Provincias!AJ120</f>
        <v>0</v>
      </c>
      <c r="C91" s="20">
        <f>Data_Provincias!AK120</f>
        <v>0</v>
      </c>
      <c r="D91" s="20">
        <f>Data_Provincias!AL133</f>
        <v>0</v>
      </c>
      <c r="E91" s="20">
        <f>Data_Provincias!AM120</f>
        <v>0</v>
      </c>
      <c r="F91" s="20">
        <f>Data_Provincias!AN131</f>
        <v>0</v>
      </c>
      <c r="G91" s="20">
        <f>Data_Provincias!AO120</f>
        <v>0</v>
      </c>
      <c r="H91" s="20">
        <f>Data_Provincias!AP154</f>
        <v>0</v>
      </c>
      <c r="I91" s="20">
        <f>Data_Provincias!AQ131</f>
        <v>0</v>
      </c>
      <c r="J91" s="20">
        <f>Data_Provincias!AR120</f>
        <v>0</v>
      </c>
      <c r="K91" s="20">
        <f>Data_Provincias!AS124</f>
        <v>0</v>
      </c>
      <c r="L91" s="20">
        <f>Data_Provincias!AT120</f>
        <v>0</v>
      </c>
      <c r="M91" s="20">
        <f>Data_Provincias!AU121</f>
        <v>0</v>
      </c>
      <c r="N91" s="20">
        <f>Data_Provincias!AV120</f>
        <v>0</v>
      </c>
      <c r="O91" s="20">
        <f>Data_Provincias!AW120</f>
        <v>0</v>
      </c>
      <c r="P91" s="20">
        <f>Data_Provincias!AX128</f>
        <v>0</v>
      </c>
      <c r="Q91" s="20">
        <f>Data_Provincias!AY129</f>
        <v>0</v>
      </c>
      <c r="R91" s="20">
        <f>Data_Provincias!AZ126</f>
        <v>0</v>
      </c>
      <c r="S91" s="20">
        <f>Data_Provincias!BA120</f>
        <v>0</v>
      </c>
      <c r="T91" s="20">
        <f>Data_Provincias!BB120</f>
        <v>0</v>
      </c>
      <c r="U91" s="20">
        <f>Data_Provincias!BC120</f>
        <v>0</v>
      </c>
      <c r="V91" s="20">
        <f>Data_Provincias!BD120</f>
        <v>0</v>
      </c>
      <c r="W91" s="20">
        <f>Data_Provincias!BE120</f>
        <v>0</v>
      </c>
      <c r="X91" s="20">
        <f>Data_Provincias!BF120</f>
        <v>0</v>
      </c>
      <c r="Y91" s="20">
        <f>Data_Provincias!BG121</f>
        <v>0</v>
      </c>
      <c r="Z91" s="20">
        <f>Data_Provincias!BH120</f>
        <v>0</v>
      </c>
      <c r="AA91" s="20">
        <f>Data_Provincias!BG121</f>
        <v>0</v>
      </c>
      <c r="AB91" s="20">
        <f>Data_Provincias!BJ120</f>
        <v>0</v>
      </c>
      <c r="AC91" s="20">
        <f>Data_Provincias!BK120</f>
        <v>0</v>
      </c>
      <c r="AD91" s="20">
        <f>Data_Provincias!BL120</f>
        <v>0</v>
      </c>
      <c r="AE91" s="20">
        <f>Data_Provincias!BM124</f>
        <v>0</v>
      </c>
      <c r="AF91" s="20">
        <f>Data_Provincias!BN142</f>
        <v>0</v>
      </c>
      <c r="AG91" s="20">
        <f>Data_Provincias!BO120</f>
        <v>0</v>
      </c>
      <c r="AH91" s="20">
        <f>Data_Provincias!BP101</f>
        <v>0</v>
      </c>
    </row>
    <row r="92" spans="1:34" x14ac:dyDescent="0.25">
      <c r="A92" s="20">
        <v>91</v>
      </c>
      <c r="B92" s="20">
        <f>Data_Provincias!AJ121</f>
        <v>0</v>
      </c>
      <c r="C92" s="20">
        <f>Data_Provincias!AK121</f>
        <v>0</v>
      </c>
      <c r="D92" s="20">
        <f>Data_Provincias!AL134</f>
        <v>0</v>
      </c>
      <c r="E92" s="20">
        <f>Data_Provincias!AM121</f>
        <v>0</v>
      </c>
      <c r="F92" s="20">
        <f>Data_Provincias!AN132</f>
        <v>0</v>
      </c>
      <c r="G92" s="20">
        <f>Data_Provincias!AO121</f>
        <v>0</v>
      </c>
      <c r="H92" s="20">
        <f>Data_Provincias!AP155</f>
        <v>0</v>
      </c>
      <c r="I92" s="20">
        <f>Data_Provincias!AQ132</f>
        <v>0</v>
      </c>
      <c r="J92" s="20">
        <f>Data_Provincias!AR121</f>
        <v>0</v>
      </c>
      <c r="K92" s="20">
        <f>Data_Provincias!AS125</f>
        <v>0</v>
      </c>
      <c r="L92" s="20">
        <f>Data_Provincias!AT121</f>
        <v>0</v>
      </c>
      <c r="M92" s="20">
        <f>Data_Provincias!AU122</f>
        <v>0</v>
      </c>
      <c r="N92" s="20">
        <f>Data_Provincias!AV121</f>
        <v>0</v>
      </c>
      <c r="O92" s="20">
        <f>Data_Provincias!AW121</f>
        <v>0</v>
      </c>
      <c r="P92" s="20">
        <f>Data_Provincias!AX129</f>
        <v>0</v>
      </c>
      <c r="Q92" s="20">
        <f>Data_Provincias!AY130</f>
        <v>0</v>
      </c>
      <c r="R92" s="20">
        <f>Data_Provincias!AZ127</f>
        <v>0</v>
      </c>
      <c r="S92" s="20">
        <f>Data_Provincias!BA121</f>
        <v>0</v>
      </c>
      <c r="T92" s="20">
        <f>Data_Provincias!BB121</f>
        <v>0</v>
      </c>
      <c r="U92" s="20">
        <f>Data_Provincias!BC121</f>
        <v>0</v>
      </c>
      <c r="V92" s="20">
        <f>Data_Provincias!BD121</f>
        <v>0</v>
      </c>
      <c r="W92" s="20">
        <f>Data_Provincias!BE121</f>
        <v>0</v>
      </c>
      <c r="X92" s="20">
        <f>Data_Provincias!BF121</f>
        <v>0</v>
      </c>
      <c r="Y92" s="20">
        <f>Data_Provincias!BG122</f>
        <v>0</v>
      </c>
      <c r="Z92" s="20">
        <f>Data_Provincias!BH121</f>
        <v>0</v>
      </c>
      <c r="AA92" s="20">
        <f>Data_Provincias!BG122</f>
        <v>0</v>
      </c>
      <c r="AB92" s="20">
        <f>Data_Provincias!BJ121</f>
        <v>0</v>
      </c>
      <c r="AC92" s="20">
        <f>Data_Provincias!BK121</f>
        <v>0</v>
      </c>
      <c r="AD92" s="20">
        <f>Data_Provincias!BL121</f>
        <v>0</v>
      </c>
      <c r="AE92" s="20">
        <f>Data_Provincias!BM125</f>
        <v>0</v>
      </c>
      <c r="AF92" s="20">
        <f>Data_Provincias!BN143</f>
        <v>0</v>
      </c>
      <c r="AG92" s="20">
        <f>Data_Provincias!BO121</f>
        <v>0</v>
      </c>
      <c r="AH92" s="20">
        <f>Data_Provincias!BP102</f>
        <v>0</v>
      </c>
    </row>
    <row r="93" spans="1:34" x14ac:dyDescent="0.25">
      <c r="A93" s="20">
        <v>92</v>
      </c>
      <c r="B93" s="20">
        <f>Data_Provincias!AJ122</f>
        <v>0</v>
      </c>
      <c r="C93" s="20">
        <f>Data_Provincias!AK122</f>
        <v>0</v>
      </c>
      <c r="D93" s="20">
        <f>Data_Provincias!AL135</f>
        <v>0</v>
      </c>
      <c r="E93" s="20">
        <f>Data_Provincias!AM122</f>
        <v>0</v>
      </c>
      <c r="F93" s="20">
        <f>Data_Provincias!AN133</f>
        <v>0</v>
      </c>
      <c r="G93" s="20">
        <f>Data_Provincias!AO122</f>
        <v>0</v>
      </c>
      <c r="H93" s="20">
        <f>Data_Provincias!AP156</f>
        <v>0</v>
      </c>
      <c r="I93" s="20">
        <f>Data_Provincias!AQ133</f>
        <v>0</v>
      </c>
      <c r="J93" s="20">
        <f>Data_Provincias!AR122</f>
        <v>0</v>
      </c>
      <c r="K93" s="20">
        <f>Data_Provincias!AS126</f>
        <v>0</v>
      </c>
      <c r="L93" s="20">
        <f>Data_Provincias!AT122</f>
        <v>0</v>
      </c>
      <c r="M93" s="20">
        <f>Data_Provincias!AU123</f>
        <v>0</v>
      </c>
      <c r="N93" s="20">
        <f>Data_Provincias!AV122</f>
        <v>0</v>
      </c>
      <c r="O93" s="20">
        <f>Data_Provincias!AW122</f>
        <v>0</v>
      </c>
      <c r="P93" s="20">
        <f>Data_Provincias!AX130</f>
        <v>0</v>
      </c>
      <c r="Q93" s="20">
        <f>Data_Provincias!AY131</f>
        <v>0</v>
      </c>
      <c r="R93" s="20">
        <f>Data_Provincias!AZ128</f>
        <v>0</v>
      </c>
      <c r="S93" s="20">
        <f>Data_Provincias!BA122</f>
        <v>0</v>
      </c>
      <c r="T93" s="20">
        <f>Data_Provincias!BB122</f>
        <v>0</v>
      </c>
      <c r="U93" s="20">
        <f>Data_Provincias!BC122</f>
        <v>0</v>
      </c>
      <c r="V93" s="20">
        <f>Data_Provincias!BD122</f>
        <v>0</v>
      </c>
      <c r="W93" s="20">
        <f>Data_Provincias!BE122</f>
        <v>0</v>
      </c>
      <c r="X93" s="20">
        <f>Data_Provincias!BF122</f>
        <v>0</v>
      </c>
      <c r="Y93" s="20">
        <f>Data_Provincias!BG123</f>
        <v>0</v>
      </c>
      <c r="Z93" s="20">
        <f>Data_Provincias!BH122</f>
        <v>0</v>
      </c>
      <c r="AA93" s="20">
        <f>Data_Provincias!BG123</f>
        <v>0</v>
      </c>
      <c r="AB93" s="20">
        <f>Data_Provincias!BJ122</f>
        <v>0</v>
      </c>
      <c r="AC93" s="20">
        <f>Data_Provincias!BK122</f>
        <v>0</v>
      </c>
      <c r="AD93" s="20">
        <f>Data_Provincias!BL122</f>
        <v>0</v>
      </c>
      <c r="AE93" s="20">
        <f>Data_Provincias!BM126</f>
        <v>0</v>
      </c>
      <c r="AF93" s="20">
        <f>Data_Provincias!BN144</f>
        <v>0</v>
      </c>
      <c r="AG93" s="20">
        <f>Data_Provincias!BO122</f>
        <v>0</v>
      </c>
      <c r="AH93" s="20">
        <f>Data_Provincias!BP103</f>
        <v>0</v>
      </c>
    </row>
    <row r="94" spans="1:34" x14ac:dyDescent="0.25">
      <c r="A94" s="20">
        <v>93</v>
      </c>
      <c r="B94" s="20">
        <f>Data_Provincias!AJ123</f>
        <v>0</v>
      </c>
      <c r="C94" s="20">
        <f>Data_Provincias!AK123</f>
        <v>0</v>
      </c>
      <c r="D94" s="20">
        <f>Data_Provincias!AL136</f>
        <v>0</v>
      </c>
      <c r="E94" s="20">
        <f>Data_Provincias!AM123</f>
        <v>0</v>
      </c>
      <c r="F94" s="20">
        <f>Data_Provincias!AN134</f>
        <v>0</v>
      </c>
      <c r="G94" s="20">
        <f>Data_Provincias!AO123</f>
        <v>0</v>
      </c>
      <c r="H94" s="20">
        <f>Data_Provincias!AP157</f>
        <v>0</v>
      </c>
      <c r="I94" s="20">
        <f>Data_Provincias!AQ134</f>
        <v>0</v>
      </c>
      <c r="J94" s="20">
        <f>Data_Provincias!AR123</f>
        <v>0</v>
      </c>
      <c r="K94" s="20">
        <f>Data_Provincias!AS127</f>
        <v>0</v>
      </c>
      <c r="L94" s="20">
        <f>Data_Provincias!AT123</f>
        <v>0</v>
      </c>
      <c r="M94" s="20">
        <f>Data_Provincias!AU124</f>
        <v>0</v>
      </c>
      <c r="N94" s="20">
        <f>Data_Provincias!AV123</f>
        <v>0</v>
      </c>
      <c r="O94" s="20">
        <f>Data_Provincias!AW123</f>
        <v>0</v>
      </c>
      <c r="P94" s="20">
        <f>Data_Provincias!AX131</f>
        <v>0</v>
      </c>
      <c r="Q94" s="20">
        <f>Data_Provincias!AY132</f>
        <v>0</v>
      </c>
      <c r="R94" s="20">
        <f>Data_Provincias!AZ129</f>
        <v>0</v>
      </c>
      <c r="S94" s="20">
        <f>Data_Provincias!BA123</f>
        <v>0</v>
      </c>
      <c r="T94" s="20">
        <f>Data_Provincias!BB123</f>
        <v>0</v>
      </c>
      <c r="U94" s="20">
        <f>Data_Provincias!BC123</f>
        <v>0</v>
      </c>
      <c r="V94" s="20">
        <f>Data_Provincias!BD123</f>
        <v>0</v>
      </c>
      <c r="W94" s="20">
        <f>Data_Provincias!BE123</f>
        <v>0</v>
      </c>
      <c r="X94" s="20">
        <f>Data_Provincias!BF123</f>
        <v>0</v>
      </c>
      <c r="Y94" s="20">
        <f>Data_Provincias!BG124</f>
        <v>0</v>
      </c>
      <c r="Z94" s="20">
        <f>Data_Provincias!BH123</f>
        <v>0</v>
      </c>
      <c r="AA94" s="20">
        <f>Data_Provincias!BG124</f>
        <v>0</v>
      </c>
      <c r="AB94" s="20">
        <f>Data_Provincias!BJ123</f>
        <v>0</v>
      </c>
      <c r="AC94" s="20">
        <f>Data_Provincias!BK123</f>
        <v>0</v>
      </c>
      <c r="AD94" s="20">
        <f>Data_Provincias!BL123</f>
        <v>0</v>
      </c>
      <c r="AE94" s="20">
        <f>Data_Provincias!BM127</f>
        <v>0</v>
      </c>
      <c r="AF94" s="20">
        <f>Data_Provincias!BN145</f>
        <v>0</v>
      </c>
      <c r="AG94" s="20">
        <f>Data_Provincias!BO123</f>
        <v>0</v>
      </c>
      <c r="AH94" s="20">
        <f>Data_Provincias!BP104</f>
        <v>0</v>
      </c>
    </row>
    <row r="95" spans="1:34" x14ac:dyDescent="0.25">
      <c r="A95" s="20">
        <v>94</v>
      </c>
      <c r="B95" s="20">
        <f>Data_Provincias!AJ124</f>
        <v>0</v>
      </c>
      <c r="C95" s="20">
        <f>Data_Provincias!AK124</f>
        <v>0</v>
      </c>
      <c r="D95" s="20">
        <f>Data_Provincias!AL137</f>
        <v>0</v>
      </c>
      <c r="E95" s="20">
        <f>Data_Provincias!AM124</f>
        <v>0</v>
      </c>
      <c r="F95" s="20">
        <f>Data_Provincias!AN135</f>
        <v>0</v>
      </c>
      <c r="G95" s="20">
        <f>Data_Provincias!AO124</f>
        <v>0</v>
      </c>
      <c r="H95" s="20">
        <f>Data_Provincias!AP158</f>
        <v>0</v>
      </c>
      <c r="I95" s="20">
        <f>Data_Provincias!AQ135</f>
        <v>0</v>
      </c>
      <c r="J95" s="20">
        <f>Data_Provincias!AR124</f>
        <v>0</v>
      </c>
      <c r="K95" s="20">
        <f>Data_Provincias!AS128</f>
        <v>0</v>
      </c>
      <c r="L95" s="20">
        <f>Data_Provincias!AT124</f>
        <v>0</v>
      </c>
      <c r="M95" s="20">
        <f>Data_Provincias!AU125</f>
        <v>0</v>
      </c>
      <c r="N95" s="20">
        <f>Data_Provincias!AV124</f>
        <v>0</v>
      </c>
      <c r="O95" s="20">
        <f>Data_Provincias!AW124</f>
        <v>0</v>
      </c>
      <c r="P95" s="20">
        <f>Data_Provincias!AX132</f>
        <v>0</v>
      </c>
      <c r="Q95" s="20">
        <f>Data_Provincias!AY133</f>
        <v>0</v>
      </c>
      <c r="R95" s="20">
        <f>Data_Provincias!AZ130</f>
        <v>0</v>
      </c>
      <c r="S95" s="20">
        <f>Data_Provincias!BA124</f>
        <v>0</v>
      </c>
      <c r="T95" s="20">
        <f>Data_Provincias!BB124</f>
        <v>0</v>
      </c>
      <c r="U95" s="20">
        <f>Data_Provincias!BC124</f>
        <v>0</v>
      </c>
      <c r="V95" s="20">
        <f>Data_Provincias!BD124</f>
        <v>0</v>
      </c>
      <c r="W95" s="20">
        <f>Data_Provincias!BE124</f>
        <v>0</v>
      </c>
      <c r="X95" s="20">
        <f>Data_Provincias!BF124</f>
        <v>0</v>
      </c>
      <c r="Y95" s="20">
        <f>Data_Provincias!BG125</f>
        <v>0</v>
      </c>
      <c r="Z95" s="20">
        <f>Data_Provincias!BH124</f>
        <v>0</v>
      </c>
      <c r="AA95" s="20">
        <f>Data_Provincias!BG125</f>
        <v>0</v>
      </c>
      <c r="AB95" s="20">
        <f>Data_Provincias!BJ124</f>
        <v>0</v>
      </c>
      <c r="AC95" s="20">
        <f>Data_Provincias!BK124</f>
        <v>0</v>
      </c>
      <c r="AD95" s="20">
        <f>Data_Provincias!BL124</f>
        <v>0</v>
      </c>
      <c r="AE95" s="20">
        <f>Data_Provincias!BM128</f>
        <v>0</v>
      </c>
      <c r="AF95" s="20">
        <f>Data_Provincias!BN146</f>
        <v>0</v>
      </c>
      <c r="AG95" s="20">
        <f>Data_Provincias!BO124</f>
        <v>0</v>
      </c>
      <c r="AH95" s="20">
        <f>Data_Provincias!BP105</f>
        <v>0</v>
      </c>
    </row>
    <row r="96" spans="1:34" x14ac:dyDescent="0.25">
      <c r="A96" s="20">
        <v>95</v>
      </c>
      <c r="B96" s="20">
        <f>Data_Provincias!AJ125</f>
        <v>0</v>
      </c>
      <c r="C96" s="20">
        <f>Data_Provincias!AK125</f>
        <v>0</v>
      </c>
      <c r="D96" s="20">
        <f>Data_Provincias!AL138</f>
        <v>0</v>
      </c>
      <c r="E96" s="20">
        <f>Data_Provincias!AM125</f>
        <v>0</v>
      </c>
      <c r="F96" s="20">
        <f>Data_Provincias!AN136</f>
        <v>0</v>
      </c>
      <c r="G96" s="20">
        <f>Data_Provincias!AO125</f>
        <v>0</v>
      </c>
      <c r="H96" s="20">
        <f>Data_Provincias!AP159</f>
        <v>0</v>
      </c>
      <c r="I96" s="20">
        <f>Data_Provincias!AQ136</f>
        <v>0</v>
      </c>
      <c r="J96" s="20">
        <f>Data_Provincias!AR125</f>
        <v>0</v>
      </c>
      <c r="K96" s="20">
        <f>Data_Provincias!AS129</f>
        <v>0</v>
      </c>
      <c r="L96" s="20">
        <f>Data_Provincias!AT125</f>
        <v>0</v>
      </c>
      <c r="M96" s="20">
        <f>Data_Provincias!AU126</f>
        <v>0</v>
      </c>
      <c r="N96" s="20">
        <f>Data_Provincias!AV125</f>
        <v>0</v>
      </c>
      <c r="O96" s="20">
        <f>Data_Provincias!AW125</f>
        <v>0</v>
      </c>
      <c r="P96" s="20">
        <f>Data_Provincias!AX133</f>
        <v>0</v>
      </c>
      <c r="Q96" s="20">
        <f>Data_Provincias!AY134</f>
        <v>0</v>
      </c>
      <c r="R96" s="20">
        <f>Data_Provincias!AZ131</f>
        <v>0</v>
      </c>
      <c r="S96" s="20">
        <f>Data_Provincias!BA125</f>
        <v>0</v>
      </c>
      <c r="T96" s="20">
        <f>Data_Provincias!BB125</f>
        <v>0</v>
      </c>
      <c r="U96" s="20">
        <f>Data_Provincias!BC125</f>
        <v>0</v>
      </c>
      <c r="V96" s="20">
        <f>Data_Provincias!BD125</f>
        <v>0</v>
      </c>
      <c r="W96" s="20">
        <f>Data_Provincias!BE125</f>
        <v>0</v>
      </c>
      <c r="X96" s="20">
        <f>Data_Provincias!BF125</f>
        <v>0</v>
      </c>
      <c r="Y96" s="20">
        <f>Data_Provincias!BG126</f>
        <v>0</v>
      </c>
      <c r="Z96" s="20">
        <f>Data_Provincias!BH125</f>
        <v>0</v>
      </c>
      <c r="AA96" s="20">
        <f>Data_Provincias!BG126</f>
        <v>0</v>
      </c>
      <c r="AB96" s="20">
        <f>Data_Provincias!BJ125</f>
        <v>0</v>
      </c>
      <c r="AC96" s="20">
        <f>Data_Provincias!BK125</f>
        <v>0</v>
      </c>
      <c r="AD96" s="20">
        <f>Data_Provincias!BL125</f>
        <v>0</v>
      </c>
      <c r="AE96" s="20">
        <f>Data_Provincias!BM129</f>
        <v>0</v>
      </c>
      <c r="AF96" s="20">
        <f>Data_Provincias!BN147</f>
        <v>0</v>
      </c>
      <c r="AG96" s="20">
        <f>Data_Provincias!BO125</f>
        <v>0</v>
      </c>
      <c r="AH96" s="20">
        <f>Data_Provincias!BP106</f>
        <v>0</v>
      </c>
    </row>
    <row r="97" spans="1:34" x14ac:dyDescent="0.25">
      <c r="A97" s="20">
        <v>96</v>
      </c>
      <c r="B97" s="20">
        <f>Data_Provincias!AJ126</f>
        <v>0</v>
      </c>
      <c r="C97" s="20">
        <f>Data_Provincias!AK126</f>
        <v>0</v>
      </c>
      <c r="D97" s="20">
        <f>Data_Provincias!AL139</f>
        <v>0</v>
      </c>
      <c r="E97" s="20">
        <f>Data_Provincias!AM126</f>
        <v>0</v>
      </c>
      <c r="F97" s="20">
        <f>Data_Provincias!AN137</f>
        <v>0</v>
      </c>
      <c r="G97" s="20">
        <f>Data_Provincias!AO126</f>
        <v>0</v>
      </c>
      <c r="H97" s="20">
        <f>Data_Provincias!AP160</f>
        <v>0</v>
      </c>
      <c r="I97" s="20">
        <f>Data_Provincias!AQ137</f>
        <v>0</v>
      </c>
      <c r="J97" s="20">
        <f>Data_Provincias!AR126</f>
        <v>0</v>
      </c>
      <c r="K97" s="20">
        <f>Data_Provincias!AS130</f>
        <v>0</v>
      </c>
      <c r="L97" s="20">
        <f>Data_Provincias!AT126</f>
        <v>0</v>
      </c>
      <c r="M97" s="20">
        <f>Data_Provincias!AU127</f>
        <v>0</v>
      </c>
      <c r="N97" s="20">
        <f>Data_Provincias!AV126</f>
        <v>0</v>
      </c>
      <c r="O97" s="20">
        <f>Data_Provincias!AW126</f>
        <v>0</v>
      </c>
      <c r="P97" s="20">
        <f>Data_Provincias!AX134</f>
        <v>0</v>
      </c>
      <c r="Q97" s="20">
        <f>Data_Provincias!AY135</f>
        <v>0</v>
      </c>
      <c r="R97" s="20">
        <f>Data_Provincias!AZ132</f>
        <v>0</v>
      </c>
      <c r="S97" s="20">
        <f>Data_Provincias!BA126</f>
        <v>0</v>
      </c>
      <c r="T97" s="20">
        <f>Data_Provincias!BB126</f>
        <v>0</v>
      </c>
      <c r="U97" s="20">
        <f>Data_Provincias!BC126</f>
        <v>0</v>
      </c>
      <c r="V97" s="20">
        <f>Data_Provincias!BD126</f>
        <v>0</v>
      </c>
      <c r="W97" s="20">
        <f>Data_Provincias!BE126</f>
        <v>0</v>
      </c>
      <c r="X97" s="20">
        <f>Data_Provincias!BF126</f>
        <v>0</v>
      </c>
      <c r="Y97" s="20">
        <f>Data_Provincias!BG127</f>
        <v>0</v>
      </c>
      <c r="Z97" s="20">
        <f>Data_Provincias!BH126</f>
        <v>0</v>
      </c>
      <c r="AA97" s="20">
        <f>Data_Provincias!BG127</f>
        <v>0</v>
      </c>
      <c r="AB97" s="20">
        <f>Data_Provincias!BJ126</f>
        <v>0</v>
      </c>
      <c r="AC97" s="20">
        <f>Data_Provincias!BK126</f>
        <v>0</v>
      </c>
      <c r="AD97" s="20">
        <f>Data_Provincias!BL126</f>
        <v>0</v>
      </c>
      <c r="AE97" s="20">
        <f>Data_Provincias!BM130</f>
        <v>0</v>
      </c>
      <c r="AF97" s="20">
        <f>Data_Provincias!BN148</f>
        <v>0</v>
      </c>
      <c r="AG97" s="20">
        <f>Data_Provincias!BO126</f>
        <v>0</v>
      </c>
      <c r="AH97" s="20">
        <f>Data_Provincias!BP107</f>
        <v>0</v>
      </c>
    </row>
    <row r="98" spans="1:34" x14ac:dyDescent="0.25">
      <c r="A98" s="20">
        <v>97</v>
      </c>
      <c r="B98" s="20">
        <f>Data_Provincias!AJ127</f>
        <v>0</v>
      </c>
      <c r="C98" s="20">
        <f>Data_Provincias!AK127</f>
        <v>0</v>
      </c>
      <c r="D98" s="20">
        <f>Data_Provincias!AL140</f>
        <v>0</v>
      </c>
      <c r="E98" s="20">
        <f>Data_Provincias!AM127</f>
        <v>0</v>
      </c>
      <c r="F98" s="20">
        <f>Data_Provincias!AN138</f>
        <v>0</v>
      </c>
      <c r="G98" s="20">
        <f>Data_Provincias!AO127</f>
        <v>0</v>
      </c>
      <c r="H98" s="20">
        <f>Data_Provincias!AP161</f>
        <v>0</v>
      </c>
      <c r="I98" s="20">
        <f>Data_Provincias!AQ138</f>
        <v>0</v>
      </c>
      <c r="J98" s="20">
        <f>Data_Provincias!AR127</f>
        <v>0</v>
      </c>
      <c r="K98" s="20">
        <f>Data_Provincias!AS131</f>
        <v>0</v>
      </c>
      <c r="L98" s="20">
        <f>Data_Provincias!AT127</f>
        <v>0</v>
      </c>
      <c r="M98" s="20">
        <f>Data_Provincias!AU128</f>
        <v>0</v>
      </c>
      <c r="N98" s="20">
        <f>Data_Provincias!AV127</f>
        <v>0</v>
      </c>
      <c r="O98" s="20">
        <f>Data_Provincias!AW127</f>
        <v>0</v>
      </c>
      <c r="P98" s="20">
        <f>Data_Provincias!AX135</f>
        <v>0</v>
      </c>
      <c r="Q98" s="20">
        <f>Data_Provincias!AY136</f>
        <v>0</v>
      </c>
      <c r="R98" s="20">
        <f>Data_Provincias!AZ133</f>
        <v>0</v>
      </c>
      <c r="S98" s="20">
        <f>Data_Provincias!BA127</f>
        <v>0</v>
      </c>
      <c r="T98" s="20">
        <f>Data_Provincias!BB127</f>
        <v>0</v>
      </c>
      <c r="U98" s="20">
        <f>Data_Provincias!BC127</f>
        <v>0</v>
      </c>
      <c r="V98" s="20">
        <f>Data_Provincias!BD127</f>
        <v>0</v>
      </c>
      <c r="W98" s="20">
        <f>Data_Provincias!BE127</f>
        <v>0</v>
      </c>
      <c r="X98" s="20">
        <f>Data_Provincias!BF127</f>
        <v>0</v>
      </c>
      <c r="Y98" s="20">
        <f>Data_Provincias!BG128</f>
        <v>0</v>
      </c>
      <c r="Z98" s="20">
        <f>Data_Provincias!BH127</f>
        <v>0</v>
      </c>
      <c r="AA98" s="20">
        <f>Data_Provincias!BG128</f>
        <v>0</v>
      </c>
      <c r="AB98" s="20">
        <f>Data_Provincias!BJ127</f>
        <v>0</v>
      </c>
      <c r="AC98" s="20">
        <f>Data_Provincias!BK127</f>
        <v>0</v>
      </c>
      <c r="AD98" s="20">
        <f>Data_Provincias!BL127</f>
        <v>0</v>
      </c>
      <c r="AE98" s="20">
        <f>Data_Provincias!BM131</f>
        <v>0</v>
      </c>
      <c r="AF98" s="20">
        <f>Data_Provincias!BN149</f>
        <v>0</v>
      </c>
      <c r="AG98" s="20">
        <f>Data_Provincias!BO127</f>
        <v>0</v>
      </c>
      <c r="AH98" s="20">
        <f>Data_Provincias!BP108</f>
        <v>0</v>
      </c>
    </row>
    <row r="99" spans="1:34" x14ac:dyDescent="0.25">
      <c r="A99" s="20">
        <v>98</v>
      </c>
      <c r="B99" s="20">
        <f>Data_Provincias!AJ128</f>
        <v>0</v>
      </c>
      <c r="C99" s="20">
        <f>Data_Provincias!AK128</f>
        <v>0</v>
      </c>
      <c r="D99" s="20">
        <f>Data_Provincias!AL141</f>
        <v>0</v>
      </c>
      <c r="E99" s="20">
        <f>Data_Provincias!AM128</f>
        <v>0</v>
      </c>
      <c r="F99" s="20">
        <f>Data_Provincias!AN139</f>
        <v>0</v>
      </c>
      <c r="G99" s="20">
        <f>Data_Provincias!AO128</f>
        <v>0</v>
      </c>
      <c r="H99" s="20">
        <f>Data_Provincias!AP162</f>
        <v>0</v>
      </c>
      <c r="I99" s="20">
        <f>Data_Provincias!AQ139</f>
        <v>0</v>
      </c>
      <c r="J99" s="20">
        <f>Data_Provincias!AR128</f>
        <v>0</v>
      </c>
      <c r="K99" s="20">
        <f>Data_Provincias!AS132</f>
        <v>0</v>
      </c>
      <c r="L99" s="20">
        <f>Data_Provincias!AT128</f>
        <v>0</v>
      </c>
      <c r="M99" s="20">
        <f>Data_Provincias!AU129</f>
        <v>0</v>
      </c>
      <c r="N99" s="20">
        <f>Data_Provincias!AV128</f>
        <v>0</v>
      </c>
      <c r="O99" s="20">
        <f>Data_Provincias!AW128</f>
        <v>0</v>
      </c>
      <c r="P99" s="20">
        <f>Data_Provincias!AX136</f>
        <v>0</v>
      </c>
      <c r="Q99" s="20">
        <f>Data_Provincias!AY137</f>
        <v>0</v>
      </c>
      <c r="R99" s="20">
        <f>Data_Provincias!AZ134</f>
        <v>0</v>
      </c>
      <c r="S99" s="20">
        <f>Data_Provincias!BA128</f>
        <v>0</v>
      </c>
      <c r="T99" s="20">
        <f>Data_Provincias!BB128</f>
        <v>0</v>
      </c>
      <c r="U99" s="20">
        <f>Data_Provincias!BC128</f>
        <v>0</v>
      </c>
      <c r="V99" s="20">
        <f>Data_Provincias!BD128</f>
        <v>0</v>
      </c>
      <c r="W99" s="20">
        <f>Data_Provincias!BE128</f>
        <v>0</v>
      </c>
      <c r="X99" s="20">
        <f>Data_Provincias!BF128</f>
        <v>0</v>
      </c>
      <c r="Y99" s="20">
        <f>Data_Provincias!BG129</f>
        <v>0</v>
      </c>
      <c r="Z99" s="20">
        <f>Data_Provincias!BH128</f>
        <v>0</v>
      </c>
      <c r="AA99" s="20">
        <f>Data_Provincias!BG129</f>
        <v>0</v>
      </c>
      <c r="AB99" s="20">
        <f>Data_Provincias!BJ128</f>
        <v>0</v>
      </c>
      <c r="AC99" s="20">
        <f>Data_Provincias!BK128</f>
        <v>0</v>
      </c>
      <c r="AD99" s="20">
        <f>Data_Provincias!BL128</f>
        <v>0</v>
      </c>
      <c r="AE99" s="20">
        <f>Data_Provincias!BM132</f>
        <v>0</v>
      </c>
      <c r="AF99" s="20">
        <f>Data_Provincias!BN150</f>
        <v>0</v>
      </c>
      <c r="AG99" s="20">
        <f>Data_Provincias!BO128</f>
        <v>0</v>
      </c>
      <c r="AH99" s="20">
        <f>Data_Provincias!BP109</f>
        <v>0</v>
      </c>
    </row>
    <row r="100" spans="1:34" x14ac:dyDescent="0.25">
      <c r="A100" s="20">
        <v>99</v>
      </c>
      <c r="B100" s="20">
        <f>Data_Provincias!AJ129</f>
        <v>0</v>
      </c>
      <c r="C100" s="20">
        <f>Data_Provincias!AK129</f>
        <v>0</v>
      </c>
      <c r="D100" s="20">
        <f>Data_Provincias!AL142</f>
        <v>0</v>
      </c>
      <c r="E100" s="20">
        <f>Data_Provincias!AM129</f>
        <v>0</v>
      </c>
      <c r="F100" s="20">
        <f>Data_Provincias!AN140</f>
        <v>0</v>
      </c>
      <c r="G100" s="20">
        <f>Data_Provincias!AO129</f>
        <v>0</v>
      </c>
      <c r="H100" s="20">
        <f>Data_Provincias!AP163</f>
        <v>0</v>
      </c>
      <c r="I100" s="20">
        <f>Data_Provincias!AQ140</f>
        <v>0</v>
      </c>
      <c r="J100" s="20">
        <f>Data_Provincias!AR129</f>
        <v>0</v>
      </c>
      <c r="K100" s="20">
        <f>Data_Provincias!AS133</f>
        <v>0</v>
      </c>
      <c r="L100" s="20">
        <f>Data_Provincias!AT129</f>
        <v>0</v>
      </c>
      <c r="M100" s="20">
        <f>Data_Provincias!AU130</f>
        <v>0</v>
      </c>
      <c r="N100" s="20">
        <f>Data_Provincias!AV129</f>
        <v>0</v>
      </c>
      <c r="O100" s="20">
        <f>Data_Provincias!AW129</f>
        <v>0</v>
      </c>
      <c r="P100" s="20">
        <f>Data_Provincias!AX137</f>
        <v>0</v>
      </c>
      <c r="Q100" s="20">
        <f>Data_Provincias!AY138</f>
        <v>0</v>
      </c>
      <c r="R100" s="20">
        <f>Data_Provincias!AZ135</f>
        <v>0</v>
      </c>
      <c r="S100" s="20">
        <f>Data_Provincias!BA129</f>
        <v>0</v>
      </c>
      <c r="T100" s="20">
        <f>Data_Provincias!BB129</f>
        <v>0</v>
      </c>
      <c r="U100" s="20">
        <f>Data_Provincias!BC129</f>
        <v>0</v>
      </c>
      <c r="V100" s="20">
        <f>Data_Provincias!BD129</f>
        <v>0</v>
      </c>
      <c r="W100" s="20">
        <f>Data_Provincias!BE129</f>
        <v>0</v>
      </c>
      <c r="X100" s="20">
        <f>Data_Provincias!BF129</f>
        <v>0</v>
      </c>
      <c r="Y100" s="20">
        <f>Data_Provincias!BG130</f>
        <v>0</v>
      </c>
      <c r="Z100" s="20">
        <f>Data_Provincias!BH129</f>
        <v>0</v>
      </c>
      <c r="AA100" s="20">
        <f>Data_Provincias!BG130</f>
        <v>0</v>
      </c>
      <c r="AB100" s="20">
        <f>Data_Provincias!BJ129</f>
        <v>0</v>
      </c>
      <c r="AC100" s="20">
        <f>Data_Provincias!BK129</f>
        <v>0</v>
      </c>
      <c r="AD100" s="20">
        <f>Data_Provincias!BL129</f>
        <v>0</v>
      </c>
      <c r="AE100" s="20">
        <f>Data_Provincias!BM133</f>
        <v>0</v>
      </c>
      <c r="AF100" s="20">
        <f>Data_Provincias!BN151</f>
        <v>0</v>
      </c>
      <c r="AG100" s="20">
        <f>Data_Provincias!BO129</f>
        <v>0</v>
      </c>
      <c r="AH100" s="20">
        <f>Data_Provincias!BP110</f>
        <v>0</v>
      </c>
    </row>
    <row r="101" spans="1:34" x14ac:dyDescent="0.25">
      <c r="A101" s="20">
        <v>100</v>
      </c>
      <c r="B101" s="20">
        <f>Data_Provincias!AJ130</f>
        <v>0</v>
      </c>
      <c r="C101" s="20">
        <f>Data_Provincias!AK130</f>
        <v>0</v>
      </c>
      <c r="D101" s="20">
        <f>Data_Provincias!AL143</f>
        <v>0</v>
      </c>
      <c r="E101" s="20">
        <f>Data_Provincias!AM130</f>
        <v>0</v>
      </c>
      <c r="F101" s="20">
        <f>Data_Provincias!AN141</f>
        <v>0</v>
      </c>
      <c r="G101" s="20">
        <f>Data_Provincias!AO130</f>
        <v>0</v>
      </c>
      <c r="H101" s="20">
        <f>Data_Provincias!AP164</f>
        <v>0</v>
      </c>
      <c r="I101" s="20">
        <f>Data_Provincias!AQ141</f>
        <v>0</v>
      </c>
      <c r="J101" s="20">
        <f>Data_Provincias!AR130</f>
        <v>0</v>
      </c>
      <c r="K101" s="20">
        <f>Data_Provincias!AS134</f>
        <v>0</v>
      </c>
      <c r="L101" s="20">
        <f>Data_Provincias!AT130</f>
        <v>0</v>
      </c>
      <c r="M101" s="20">
        <f>Data_Provincias!AU131</f>
        <v>0</v>
      </c>
      <c r="N101" s="20">
        <f>Data_Provincias!AV130</f>
        <v>0</v>
      </c>
      <c r="O101" s="20">
        <f>Data_Provincias!AW130</f>
        <v>0</v>
      </c>
      <c r="P101" s="20">
        <f>Data_Provincias!AX138</f>
        <v>0</v>
      </c>
      <c r="Q101" s="20">
        <f>Data_Provincias!AY139</f>
        <v>0</v>
      </c>
      <c r="R101" s="20">
        <f>Data_Provincias!AZ136</f>
        <v>0</v>
      </c>
      <c r="S101" s="20">
        <f>Data_Provincias!BA130</f>
        <v>0</v>
      </c>
      <c r="T101" s="20">
        <f>Data_Provincias!BB130</f>
        <v>0</v>
      </c>
      <c r="U101" s="20">
        <f>Data_Provincias!BC130</f>
        <v>0</v>
      </c>
      <c r="V101" s="20">
        <f>Data_Provincias!BD130</f>
        <v>0</v>
      </c>
      <c r="W101" s="20">
        <f>Data_Provincias!BE130</f>
        <v>0</v>
      </c>
      <c r="X101" s="20">
        <f>Data_Provincias!BF130</f>
        <v>0</v>
      </c>
      <c r="Y101" s="20">
        <f>Data_Provincias!BG131</f>
        <v>0</v>
      </c>
      <c r="Z101" s="20">
        <f>Data_Provincias!BH130</f>
        <v>0</v>
      </c>
      <c r="AA101" s="20">
        <f>Data_Provincias!BG131</f>
        <v>0</v>
      </c>
      <c r="AB101" s="20">
        <f>Data_Provincias!BJ130</f>
        <v>0</v>
      </c>
      <c r="AC101" s="20">
        <f>Data_Provincias!BK130</f>
        <v>0</v>
      </c>
      <c r="AD101" s="20">
        <f>Data_Provincias!BL130</f>
        <v>0</v>
      </c>
      <c r="AE101" s="20">
        <f>Data_Provincias!BM134</f>
        <v>0</v>
      </c>
      <c r="AF101" s="20">
        <f>Data_Provincias!BN152</f>
        <v>0</v>
      </c>
      <c r="AG101" s="20">
        <f>Data_Provincias!BO130</f>
        <v>0</v>
      </c>
      <c r="AH101" s="20">
        <f>Data_Provincias!BP111</f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D101"/>
  <sheetViews>
    <sheetView zoomScale="70" zoomScaleNormal="70" zoomScalePageLayoutView="70" workbookViewId="0">
      <selection activeCell="AV33" sqref="AV33"/>
    </sheetView>
  </sheetViews>
  <sheetFormatPr baseColWidth="10" defaultRowHeight="15" x14ac:dyDescent="0.25"/>
  <cols>
    <col min="1" max="1" width="6.7109375" style="20" bestFit="1" customWidth="1"/>
    <col min="2" max="2" width="20.42578125" style="20" bestFit="1" customWidth="1"/>
    <col min="3" max="3" width="7.42578125" style="20" bestFit="1" customWidth="1"/>
    <col min="4" max="4" width="11.42578125" style="20" bestFit="1" customWidth="1"/>
    <col min="5" max="5" width="12.85546875" style="20" bestFit="1" customWidth="1"/>
    <col min="6" max="6" width="11" style="20" bestFit="1" customWidth="1"/>
    <col min="7" max="7" width="9.28515625" style="20" bestFit="1" customWidth="1"/>
    <col min="8" max="8" width="12.85546875" style="20" bestFit="1" customWidth="1"/>
    <col min="9" max="9" width="11" style="20" bestFit="1" customWidth="1"/>
    <col min="10" max="10" width="11.42578125" style="20" bestFit="1" customWidth="1"/>
    <col min="11" max="11" width="18.7109375" style="20" bestFit="1" customWidth="1"/>
    <col min="12" max="12" width="16.85546875" style="20" bestFit="1" customWidth="1"/>
    <col min="13" max="13" width="14.42578125" style="20" bestFit="1" customWidth="1"/>
    <col min="14" max="14" width="11.140625" style="20" bestFit="1" customWidth="1"/>
    <col min="15" max="15" width="28.7109375" style="20" bestFit="1" customWidth="1"/>
    <col min="16" max="16" width="15" style="20" bestFit="1" customWidth="1"/>
    <col min="17" max="17" width="14.42578125" style="20" bestFit="1" customWidth="1"/>
    <col min="18" max="18" width="10.28515625" style="20" bestFit="1" customWidth="1"/>
    <col min="19" max="19" width="15.85546875" style="20" bestFit="1" customWidth="1"/>
    <col min="20" max="20" width="22" style="20" bestFit="1" customWidth="1"/>
    <col min="21" max="21" width="10.7109375" style="20" bestFit="1" customWidth="1"/>
    <col min="22" max="22" width="16.7109375" style="20" bestFit="1" customWidth="1"/>
    <col min="23" max="23" width="12.42578125" style="20" bestFit="1" customWidth="1"/>
    <col min="24" max="24" width="26.85546875" style="20" bestFit="1" customWidth="1"/>
    <col min="25" max="25" width="21.42578125" style="20" bestFit="1" customWidth="1"/>
    <col min="26" max="26" width="12" style="20" bestFit="1" customWidth="1"/>
    <col min="27" max="27" width="24.28515625" style="20" bestFit="1" customWidth="1"/>
    <col min="28" max="28" width="11.7109375" style="20" bestFit="1" customWidth="1"/>
    <col min="29" max="29" width="19.7109375" style="20" bestFit="1" customWidth="1"/>
    <col min="30" max="30" width="15.28515625" style="20" bestFit="1" customWidth="1"/>
    <col min="31" max="31" width="14.42578125" style="20" bestFit="1" customWidth="1"/>
    <col min="32" max="32" width="22.42578125" style="20" bestFit="1" customWidth="1"/>
    <col min="33" max="33" width="18.85546875" style="20" bestFit="1" customWidth="1"/>
    <col min="34" max="34" width="7.42578125" style="20" bestFit="1" customWidth="1"/>
  </cols>
  <sheetData>
    <row r="1" spans="1:40" x14ac:dyDescent="0.25">
      <c r="A1" s="97" t="s">
        <v>141</v>
      </c>
      <c r="B1" s="97" t="s">
        <v>64</v>
      </c>
      <c r="C1" s="97" t="s">
        <v>65</v>
      </c>
      <c r="D1" s="97" t="s">
        <v>66</v>
      </c>
      <c r="E1" s="97" t="s">
        <v>67</v>
      </c>
      <c r="F1" s="97" t="s">
        <v>68</v>
      </c>
      <c r="G1" s="97" t="s">
        <v>69</v>
      </c>
      <c r="H1" s="97" t="s">
        <v>70</v>
      </c>
      <c r="I1" s="97" t="s">
        <v>71</v>
      </c>
      <c r="J1" s="97" t="s">
        <v>72</v>
      </c>
      <c r="K1" s="97" t="s">
        <v>73</v>
      </c>
      <c r="L1" s="97" t="s">
        <v>74</v>
      </c>
      <c r="M1" s="97" t="s">
        <v>75</v>
      </c>
      <c r="N1" s="97" t="s">
        <v>76</v>
      </c>
      <c r="O1" s="97" t="s">
        <v>77</v>
      </c>
      <c r="P1" s="97" t="s">
        <v>78</v>
      </c>
      <c r="Q1" s="97" t="s">
        <v>79</v>
      </c>
      <c r="R1" s="97" t="s">
        <v>80</v>
      </c>
      <c r="S1" s="97" t="s">
        <v>81</v>
      </c>
      <c r="T1" s="97" t="s">
        <v>82</v>
      </c>
      <c r="U1" s="97" t="s">
        <v>83</v>
      </c>
      <c r="V1" s="97" t="s">
        <v>100</v>
      </c>
      <c r="W1" s="97" t="s">
        <v>85</v>
      </c>
      <c r="X1" s="97" t="s">
        <v>86</v>
      </c>
      <c r="Y1" s="97" t="s">
        <v>87</v>
      </c>
      <c r="Z1" s="97" t="s">
        <v>94</v>
      </c>
      <c r="AA1" s="97" t="s">
        <v>95</v>
      </c>
      <c r="AB1" s="97" t="s">
        <v>88</v>
      </c>
      <c r="AC1" s="97" t="s">
        <v>89</v>
      </c>
      <c r="AD1" s="97" t="s">
        <v>96</v>
      </c>
      <c r="AE1" s="97" t="s">
        <v>90</v>
      </c>
      <c r="AF1" s="97" t="s">
        <v>91</v>
      </c>
      <c r="AG1" s="97" t="s">
        <v>92</v>
      </c>
      <c r="AH1" s="97" t="s">
        <v>93</v>
      </c>
    </row>
    <row r="2" spans="1:40" x14ac:dyDescent="0.25">
      <c r="A2" s="20">
        <v>1</v>
      </c>
      <c r="B2" s="105">
        <f>Data_Provincias!GS35</f>
        <v>1</v>
      </c>
      <c r="C2" s="105">
        <f>Data_Provincias!GT50</f>
        <v>1</v>
      </c>
      <c r="D2" s="105"/>
      <c r="E2" s="105">
        <f>Data_Provincias!GV58</f>
        <v>1</v>
      </c>
      <c r="F2" s="105"/>
      <c r="G2" s="105">
        <f>Data_Provincias!GX31</f>
        <v>1</v>
      </c>
      <c r="H2" s="105"/>
      <c r="I2" s="105"/>
      <c r="J2" s="105">
        <f>Data_Provincias!HA44</f>
        <v>1</v>
      </c>
      <c r="K2" s="105"/>
      <c r="L2" s="105">
        <f>Data_Provincias!HC44</f>
        <v>1</v>
      </c>
      <c r="M2" s="105">
        <f>Data_Provincias!HD43</f>
        <v>1</v>
      </c>
      <c r="N2" s="105">
        <f>Data_Provincias!HE38</f>
        <v>1</v>
      </c>
      <c r="O2" s="105">
        <f>Data_Provincias!HF41</f>
        <v>1</v>
      </c>
      <c r="P2" s="105"/>
      <c r="Q2" s="105"/>
      <c r="R2" s="105">
        <f>Data_Provincias!HI48</f>
        <v>1</v>
      </c>
      <c r="S2" s="105">
        <f>Data_Provincias!HJ50</f>
        <v>1</v>
      </c>
      <c r="T2" s="105">
        <f>Data_Provincias!HK45</f>
        <v>2</v>
      </c>
      <c r="U2" s="105">
        <f>Data_Provincias!HL35</f>
        <v>1</v>
      </c>
      <c r="V2" s="105">
        <f>Data_Provincias!HM41</f>
        <v>1</v>
      </c>
      <c r="W2" s="105">
        <f>Data_Provincias!HN31</f>
        <v>1</v>
      </c>
      <c r="X2" s="105">
        <f>Data_Provincias!HO31</f>
        <v>1</v>
      </c>
      <c r="Y2" s="105">
        <f>Data_Provincias!HM41</f>
        <v>1</v>
      </c>
      <c r="Z2" s="105">
        <f>Data_Provincias!HQ35</f>
        <v>2</v>
      </c>
      <c r="AA2" s="105">
        <f>Data_Provincias!HR62</f>
        <v>1</v>
      </c>
      <c r="AB2" s="105">
        <f>Data_Provincias!HS57</f>
        <v>1</v>
      </c>
      <c r="AC2" s="105">
        <f>Data_Provincias!HT37</f>
        <v>1</v>
      </c>
      <c r="AD2" s="105">
        <f>Data_Provincias!HU42</f>
        <v>1</v>
      </c>
      <c r="AE2" s="105">
        <f>Data_Provincias!HV51</f>
        <v>1</v>
      </c>
      <c r="AF2" s="105">
        <f>Data_Provincias!HW53</f>
        <v>1</v>
      </c>
      <c r="AG2" s="105">
        <f>Data_Provincias!HX38</f>
        <v>4</v>
      </c>
      <c r="AH2" s="105">
        <f>Data_Provincias!HY31</f>
        <v>3</v>
      </c>
      <c r="AI2" s="106"/>
      <c r="AJ2" s="106"/>
      <c r="AK2" s="106"/>
      <c r="AL2" s="106"/>
      <c r="AM2" s="106"/>
      <c r="AN2" s="106"/>
    </row>
    <row r="3" spans="1:40" x14ac:dyDescent="0.25">
      <c r="A3" s="20">
        <v>2</v>
      </c>
      <c r="B3" s="105">
        <f>Data_Provincias!GS36</f>
        <v>1</v>
      </c>
      <c r="C3" s="105">
        <f>Data_Provincias!GT51</f>
        <v>1</v>
      </c>
      <c r="D3" s="105"/>
      <c r="E3" s="105">
        <f>Data_Provincias!GV59</f>
        <v>1</v>
      </c>
      <c r="F3" s="105"/>
      <c r="G3" s="105">
        <f>Data_Provincias!GX32</f>
        <v>1</v>
      </c>
      <c r="H3" s="105"/>
      <c r="I3" s="105"/>
      <c r="J3" s="105">
        <f>Data_Provincias!HA45</f>
        <v>1</v>
      </c>
      <c r="K3" s="105"/>
      <c r="L3" s="105">
        <f>Data_Provincias!HC45</f>
        <v>1</v>
      </c>
      <c r="M3" s="105">
        <f>Data_Provincias!HD44</f>
        <v>1</v>
      </c>
      <c r="N3" s="105">
        <f>Data_Provincias!HE39</f>
        <v>1</v>
      </c>
      <c r="O3" s="105">
        <f>Data_Provincias!HF42</f>
        <v>1</v>
      </c>
      <c r="P3" s="105"/>
      <c r="Q3" s="105"/>
      <c r="R3" s="105">
        <f>Data_Provincias!HI49</f>
        <v>1</v>
      </c>
      <c r="S3" s="105">
        <f>Data_Provincias!HJ51</f>
        <v>1</v>
      </c>
      <c r="T3" s="105">
        <f>Data_Provincias!HK46</f>
        <v>2</v>
      </c>
      <c r="U3" s="105">
        <f>Data_Provincias!HL36</f>
        <v>1</v>
      </c>
      <c r="V3" s="105">
        <f>Data_Provincias!HM42</f>
        <v>1</v>
      </c>
      <c r="W3" s="105">
        <f>Data_Provincias!HN32</f>
        <v>1</v>
      </c>
      <c r="X3" s="105">
        <f>Data_Provincias!HO32</f>
        <v>1</v>
      </c>
      <c r="Y3" s="105">
        <f>Data_Provincias!HM42</f>
        <v>1</v>
      </c>
      <c r="Z3" s="105">
        <f>Data_Provincias!HQ36</f>
        <v>2</v>
      </c>
      <c r="AA3" s="105">
        <f>Data_Provincias!HR63</f>
        <v>1</v>
      </c>
      <c r="AB3" s="105">
        <f>Data_Provincias!HS58</f>
        <v>1</v>
      </c>
      <c r="AC3" s="105">
        <f>Data_Provincias!HT38</f>
        <v>1</v>
      </c>
      <c r="AD3" s="105">
        <f>Data_Provincias!HU43</f>
        <v>1</v>
      </c>
      <c r="AE3" s="105">
        <f>Data_Provincias!HV52</f>
        <v>1</v>
      </c>
      <c r="AF3" s="105">
        <f>Data_Provincias!HW54</f>
        <v>1</v>
      </c>
      <c r="AG3" s="105">
        <f>Data_Provincias!HX39</f>
        <v>5</v>
      </c>
      <c r="AH3" s="105">
        <f>Data_Provincias!HY32</f>
        <v>3</v>
      </c>
      <c r="AI3" s="106"/>
      <c r="AJ3" s="106"/>
      <c r="AK3" s="106"/>
      <c r="AL3" s="106"/>
      <c r="AM3" s="106"/>
      <c r="AN3" s="106"/>
    </row>
    <row r="4" spans="1:40" x14ac:dyDescent="0.25">
      <c r="A4" s="20">
        <v>3</v>
      </c>
      <c r="B4" s="105">
        <f>Data_Provincias!GS37</f>
        <v>2</v>
      </c>
      <c r="C4" s="105">
        <f>Data_Provincias!GT52</f>
        <v>1</v>
      </c>
      <c r="D4" s="105"/>
      <c r="E4" s="105">
        <f>Data_Provincias!GV60</f>
        <v>1</v>
      </c>
      <c r="F4" s="105"/>
      <c r="G4" s="105">
        <f>Data_Provincias!GX33</f>
        <v>1</v>
      </c>
      <c r="H4" s="105"/>
      <c r="I4" s="105"/>
      <c r="J4" s="105">
        <f>Data_Provincias!HA46</f>
        <v>1</v>
      </c>
      <c r="K4" s="105"/>
      <c r="L4" s="105">
        <f>Data_Provincias!HC46</f>
        <v>1</v>
      </c>
      <c r="M4" s="105">
        <f>Data_Provincias!HD45</f>
        <v>1</v>
      </c>
      <c r="N4" s="105">
        <f>Data_Provincias!HE40</f>
        <v>1</v>
      </c>
      <c r="O4" s="105">
        <f>Data_Provincias!HF43</f>
        <v>1</v>
      </c>
      <c r="P4" s="105"/>
      <c r="Q4" s="105"/>
      <c r="R4" s="105">
        <f>Data_Provincias!HI50</f>
        <v>1</v>
      </c>
      <c r="S4" s="105">
        <f>Data_Provincias!HJ52</f>
        <v>1</v>
      </c>
      <c r="T4" s="105">
        <f>Data_Provincias!HK47</f>
        <v>2</v>
      </c>
      <c r="U4" s="105">
        <f>Data_Provincias!HL37</f>
        <v>1</v>
      </c>
      <c r="V4" s="105">
        <f>Data_Provincias!HM43</f>
        <v>1</v>
      </c>
      <c r="W4" s="105">
        <f>Data_Provincias!HN33</f>
        <v>1</v>
      </c>
      <c r="X4" s="105">
        <f>Data_Provincias!HO33</f>
        <v>1</v>
      </c>
      <c r="Y4" s="105">
        <f>Data_Provincias!HM43</f>
        <v>1</v>
      </c>
      <c r="Z4" s="105">
        <f>Data_Provincias!HQ37</f>
        <v>2</v>
      </c>
      <c r="AA4" s="105">
        <f>Data_Provincias!HR64</f>
        <v>1</v>
      </c>
      <c r="AB4" s="105">
        <f>Data_Provincias!HS59</f>
        <v>1</v>
      </c>
      <c r="AC4" s="105">
        <f>Data_Provincias!HT39</f>
        <v>1</v>
      </c>
      <c r="AD4" s="105">
        <f>Data_Provincias!HU44</f>
        <v>1</v>
      </c>
      <c r="AE4" s="105">
        <f>Data_Provincias!HV53</f>
        <v>1</v>
      </c>
      <c r="AF4" s="105">
        <f>Data_Provincias!HW55</f>
        <v>1</v>
      </c>
      <c r="AG4" s="105">
        <f>Data_Provincias!HX40</f>
        <v>5</v>
      </c>
      <c r="AH4" s="105">
        <f>Data_Provincias!HY33</f>
        <v>3</v>
      </c>
      <c r="AI4" s="106"/>
      <c r="AJ4" s="106"/>
      <c r="AK4" s="106"/>
      <c r="AL4" s="106"/>
      <c r="AM4" s="106"/>
      <c r="AN4" s="106"/>
    </row>
    <row r="5" spans="1:40" x14ac:dyDescent="0.25">
      <c r="A5" s="20">
        <v>4</v>
      </c>
      <c r="B5" s="105">
        <f>Data_Provincias!GS38</f>
        <v>4</v>
      </c>
      <c r="C5" s="105">
        <f>Data_Provincias!GT53</f>
        <v>1</v>
      </c>
      <c r="D5" s="105"/>
      <c r="E5" s="105">
        <f>Data_Provincias!GV61</f>
        <v>1</v>
      </c>
      <c r="F5" s="105"/>
      <c r="G5" s="105">
        <f>Data_Provincias!GX34</f>
        <v>4</v>
      </c>
      <c r="H5" s="105"/>
      <c r="I5" s="105"/>
      <c r="J5" s="105">
        <f>Data_Provincias!HA47</f>
        <v>1</v>
      </c>
      <c r="K5" s="105"/>
      <c r="L5" s="105">
        <f>Data_Provincias!HC47</f>
        <v>1</v>
      </c>
      <c r="M5" s="105">
        <f>Data_Provincias!HD46</f>
        <v>1</v>
      </c>
      <c r="N5" s="105">
        <f>Data_Provincias!HE41</f>
        <v>2</v>
      </c>
      <c r="O5" s="105">
        <f>Data_Provincias!HF44</f>
        <v>1</v>
      </c>
      <c r="P5" s="105"/>
      <c r="Q5" s="105"/>
      <c r="R5" s="105">
        <f>Data_Provincias!HI51</f>
        <v>1</v>
      </c>
      <c r="S5" s="105">
        <f>Data_Provincias!HJ53</f>
        <v>8</v>
      </c>
      <c r="T5" s="105">
        <f>Data_Provincias!HK48</f>
        <v>2</v>
      </c>
      <c r="U5" s="105">
        <f>Data_Provincias!HL38</f>
        <v>1</v>
      </c>
      <c r="V5" s="105">
        <f>Data_Provincias!HM44</f>
        <v>1</v>
      </c>
      <c r="W5" s="105">
        <f>Data_Provincias!HN34</f>
        <v>1</v>
      </c>
      <c r="X5" s="105">
        <f>Data_Provincias!HO34</f>
        <v>1</v>
      </c>
      <c r="Y5" s="105">
        <f>Data_Provincias!HM44</f>
        <v>1</v>
      </c>
      <c r="Z5" s="105">
        <f>Data_Provincias!HQ38</f>
        <v>2</v>
      </c>
      <c r="AA5" s="105">
        <f>Data_Provincias!HR65</f>
        <v>1</v>
      </c>
      <c r="AB5" s="105">
        <f>Data_Provincias!HS60</f>
        <v>1</v>
      </c>
      <c r="AC5" s="105">
        <f>Data_Provincias!HT40</f>
        <v>1</v>
      </c>
      <c r="AD5" s="105">
        <f>Data_Provincias!HU45</f>
        <v>1</v>
      </c>
      <c r="AE5" s="105">
        <f>Data_Provincias!HV54</f>
        <v>1</v>
      </c>
      <c r="AF5" s="105">
        <f>Data_Provincias!HW56</f>
        <v>1</v>
      </c>
      <c r="AG5" s="105">
        <f>Data_Provincias!HX41</f>
        <v>5</v>
      </c>
      <c r="AH5" s="105">
        <f>Data_Provincias!HY34</f>
        <v>6</v>
      </c>
      <c r="AI5" s="106"/>
      <c r="AJ5" s="106"/>
      <c r="AK5" s="106"/>
      <c r="AL5" s="106"/>
      <c r="AM5" s="106"/>
      <c r="AN5" s="106"/>
    </row>
    <row r="6" spans="1:40" x14ac:dyDescent="0.25">
      <c r="A6" s="20">
        <v>5</v>
      </c>
      <c r="B6" s="105">
        <f>Data_Provincias!GS39</f>
        <v>5</v>
      </c>
      <c r="C6" s="105">
        <f>Data_Provincias!GT54</f>
        <v>1</v>
      </c>
      <c r="D6" s="105"/>
      <c r="E6" s="105">
        <f>Data_Provincias!GV62</f>
        <v>1</v>
      </c>
      <c r="F6" s="105"/>
      <c r="G6" s="105">
        <f>Data_Provincias!GX35</f>
        <v>4</v>
      </c>
      <c r="H6" s="105"/>
      <c r="I6" s="105"/>
      <c r="J6" s="105">
        <f>Data_Provincias!HA48</f>
        <v>1</v>
      </c>
      <c r="K6" s="105"/>
      <c r="L6" s="105">
        <f>Data_Provincias!HC48</f>
        <v>1</v>
      </c>
      <c r="M6" s="105">
        <f>Data_Provincias!HD47</f>
        <v>1</v>
      </c>
      <c r="N6" s="105">
        <f>Data_Provincias!HE42</f>
        <v>2</v>
      </c>
      <c r="O6" s="105">
        <f>Data_Provincias!HF45</f>
        <v>1</v>
      </c>
      <c r="P6" s="105"/>
      <c r="Q6" s="105"/>
      <c r="R6" s="105">
        <f>Data_Provincias!HI52</f>
        <v>1</v>
      </c>
      <c r="S6" s="105">
        <f>Data_Provincias!HJ54</f>
        <v>8</v>
      </c>
      <c r="T6" s="105">
        <f>Data_Provincias!HK49</f>
        <v>2</v>
      </c>
      <c r="U6" s="105">
        <f>Data_Provincias!HL39</f>
        <v>1</v>
      </c>
      <c r="V6" s="105">
        <f>Data_Provincias!HM45</f>
        <v>1</v>
      </c>
      <c r="W6" s="105">
        <f>Data_Provincias!HN35</f>
        <v>1</v>
      </c>
      <c r="X6" s="105">
        <f>Data_Provincias!HO35</f>
        <v>1</v>
      </c>
      <c r="Y6" s="105">
        <f>Data_Provincias!HM45</f>
        <v>1</v>
      </c>
      <c r="Z6" s="105">
        <f>Data_Provincias!HQ39</f>
        <v>2</v>
      </c>
      <c r="AA6" s="105">
        <f>Data_Provincias!HR66</f>
        <v>1</v>
      </c>
      <c r="AB6" s="105">
        <f>Data_Provincias!HS61</f>
        <v>1</v>
      </c>
      <c r="AC6" s="105">
        <f>Data_Provincias!HT41</f>
        <v>1</v>
      </c>
      <c r="AD6" s="105">
        <f>Data_Provincias!HU46</f>
        <v>1</v>
      </c>
      <c r="AE6" s="105">
        <f>Data_Provincias!HV55</f>
        <v>1</v>
      </c>
      <c r="AF6" s="105">
        <f>Data_Provincias!HW57</f>
        <v>1</v>
      </c>
      <c r="AG6" s="105">
        <f>Data_Provincias!HX42</f>
        <v>6</v>
      </c>
      <c r="AH6" s="105">
        <f>Data_Provincias!HY35</f>
        <v>10</v>
      </c>
      <c r="AI6" s="106"/>
      <c r="AJ6" s="106"/>
      <c r="AK6" s="106"/>
      <c r="AL6" s="106"/>
      <c r="AM6" s="106"/>
      <c r="AN6" s="106"/>
    </row>
    <row r="7" spans="1:40" x14ac:dyDescent="0.25">
      <c r="A7" s="20">
        <v>6</v>
      </c>
      <c r="B7" s="105">
        <f>Data_Provincias!GS40</f>
        <v>5</v>
      </c>
      <c r="C7" s="105">
        <f>Data_Provincias!GT55</f>
        <v>1</v>
      </c>
      <c r="D7" s="105"/>
      <c r="E7" s="105">
        <f>Data_Provincias!GV63</f>
        <v>1</v>
      </c>
      <c r="F7" s="105"/>
      <c r="G7" s="105">
        <f>Data_Provincias!GX36</f>
        <v>4</v>
      </c>
      <c r="H7" s="105"/>
      <c r="I7" s="105"/>
      <c r="J7" s="105">
        <f>Data_Provincias!HA49</f>
        <v>1</v>
      </c>
      <c r="K7" s="105"/>
      <c r="L7" s="105">
        <f>Data_Provincias!HC49</f>
        <v>1</v>
      </c>
      <c r="M7" s="105">
        <f>Data_Provincias!HD48</f>
        <v>1</v>
      </c>
      <c r="N7" s="105">
        <f>Data_Provincias!HE43</f>
        <v>2</v>
      </c>
      <c r="O7" s="105">
        <f>Data_Provincias!HF46</f>
        <v>1</v>
      </c>
      <c r="P7" s="105"/>
      <c r="Q7" s="105"/>
      <c r="R7" s="105">
        <f>Data_Provincias!HI53</f>
        <v>1</v>
      </c>
      <c r="S7" s="105">
        <f>Data_Provincias!HJ55</f>
        <v>8</v>
      </c>
      <c r="T7" s="105">
        <f>Data_Provincias!HK50</f>
        <v>2</v>
      </c>
      <c r="U7" s="105">
        <f>Data_Provincias!HL40</f>
        <v>1</v>
      </c>
      <c r="V7" s="105">
        <f>Data_Provincias!HM46</f>
        <v>1</v>
      </c>
      <c r="W7" s="105">
        <f>Data_Provincias!HN36</f>
        <v>1</v>
      </c>
      <c r="X7" s="105">
        <f>Data_Provincias!HO36</f>
        <v>1</v>
      </c>
      <c r="Y7" s="105">
        <f>Data_Provincias!HM46</f>
        <v>1</v>
      </c>
      <c r="Z7" s="105">
        <f>Data_Provincias!HQ40</f>
        <v>2</v>
      </c>
      <c r="AA7" s="105">
        <f>Data_Provincias!HR67</f>
        <v>1</v>
      </c>
      <c r="AB7" s="105">
        <f>Data_Provincias!HS62</f>
        <v>1</v>
      </c>
      <c r="AC7" s="105">
        <f>Data_Provincias!HT42</f>
        <v>1</v>
      </c>
      <c r="AD7" s="105">
        <f>Data_Provincias!HU47</f>
        <v>1</v>
      </c>
      <c r="AE7" s="105">
        <f>Data_Provincias!HV56</f>
        <v>1</v>
      </c>
      <c r="AF7" s="105">
        <f>Data_Provincias!HW58</f>
        <v>1</v>
      </c>
      <c r="AG7" s="105">
        <f>Data_Provincias!HX43</f>
        <v>7</v>
      </c>
      <c r="AH7" s="105">
        <f>Data_Provincias!HY36</f>
        <v>10</v>
      </c>
      <c r="AI7" s="106"/>
      <c r="AJ7" s="106"/>
      <c r="AK7" s="106"/>
      <c r="AL7" s="106"/>
      <c r="AM7" s="106"/>
      <c r="AN7" s="106"/>
    </row>
    <row r="8" spans="1:40" x14ac:dyDescent="0.25">
      <c r="A8" s="20">
        <v>7</v>
      </c>
      <c r="B8" s="105">
        <f>Data_Provincias!GS41</f>
        <v>9</v>
      </c>
      <c r="C8" s="105">
        <f>Data_Provincias!GT56</f>
        <v>1</v>
      </c>
      <c r="D8" s="105"/>
      <c r="E8" s="105">
        <f>Data_Provincias!GV64</f>
        <v>1</v>
      </c>
      <c r="F8" s="105"/>
      <c r="G8" s="105">
        <f>Data_Provincias!GX37</f>
        <v>12</v>
      </c>
      <c r="H8" s="105"/>
      <c r="I8" s="105"/>
      <c r="J8" s="105">
        <f>Data_Provincias!HA50</f>
        <v>1</v>
      </c>
      <c r="K8" s="105"/>
      <c r="L8" s="105">
        <f>Data_Provincias!HC50</f>
        <v>1</v>
      </c>
      <c r="M8" s="105">
        <f>Data_Provincias!HD49</f>
        <v>1</v>
      </c>
      <c r="N8" s="105">
        <f>Data_Provincias!HE44</f>
        <v>3</v>
      </c>
      <c r="O8" s="105">
        <f>Data_Provincias!HF47</f>
        <v>1</v>
      </c>
      <c r="P8" s="105"/>
      <c r="Q8" s="105"/>
      <c r="R8" s="105">
        <f>Data_Provincias!HI54</f>
        <v>1</v>
      </c>
      <c r="S8" s="105">
        <f>Data_Provincias!HJ56</f>
        <v>8</v>
      </c>
      <c r="T8" s="105">
        <f>Data_Provincias!HK51</f>
        <v>2</v>
      </c>
      <c r="U8" s="105">
        <f>Data_Provincias!HL41</f>
        <v>1</v>
      </c>
      <c r="V8" s="105">
        <f>Data_Provincias!HM47</f>
        <v>1</v>
      </c>
      <c r="W8" s="105">
        <f>Data_Provincias!HN37</f>
        <v>1</v>
      </c>
      <c r="X8" s="105">
        <f>Data_Provincias!HO37</f>
        <v>1</v>
      </c>
      <c r="Y8" s="105">
        <f>Data_Provincias!HM47</f>
        <v>1</v>
      </c>
      <c r="Z8" s="105">
        <f>Data_Provincias!HQ41</f>
        <v>2</v>
      </c>
      <c r="AA8" s="105">
        <f>Data_Provincias!HR68</f>
        <v>1</v>
      </c>
      <c r="AB8" s="105">
        <f>Data_Provincias!HS63</f>
        <v>2</v>
      </c>
      <c r="AC8" s="105">
        <f>Data_Provincias!HT43</f>
        <v>2</v>
      </c>
      <c r="AD8" s="105">
        <f>Data_Provincias!HU48</f>
        <v>1</v>
      </c>
      <c r="AE8" s="105">
        <f>Data_Provincias!HV57</f>
        <v>1</v>
      </c>
      <c r="AF8" s="105">
        <f>Data_Provincias!HW59</f>
        <v>2</v>
      </c>
      <c r="AG8" s="105">
        <f>Data_Provincias!HX44</f>
        <v>8</v>
      </c>
      <c r="AH8" s="105">
        <f>Data_Provincias!HY37</f>
        <v>20</v>
      </c>
      <c r="AI8" s="106"/>
      <c r="AJ8" s="106"/>
      <c r="AK8" s="106"/>
      <c r="AL8" s="106"/>
      <c r="AM8" s="106"/>
      <c r="AN8" s="106"/>
    </row>
    <row r="9" spans="1:40" x14ac:dyDescent="0.25">
      <c r="A9" s="20">
        <v>8</v>
      </c>
      <c r="B9" s="105">
        <f>Data_Provincias!GS42</f>
        <v>11</v>
      </c>
      <c r="C9" s="105">
        <f>Data_Provincias!GT57</f>
        <v>1</v>
      </c>
      <c r="D9" s="105"/>
      <c r="E9" s="105">
        <f>Data_Provincias!GV65</f>
        <v>1</v>
      </c>
      <c r="F9" s="105"/>
      <c r="G9" s="105">
        <f>Data_Provincias!GX38</f>
        <v>13</v>
      </c>
      <c r="H9" s="105"/>
      <c r="I9" s="105"/>
      <c r="J9" s="105">
        <f>Data_Provincias!HA51</f>
        <v>1</v>
      </c>
      <c r="K9" s="105"/>
      <c r="L9" s="105">
        <f>Data_Provincias!HC51</f>
        <v>1</v>
      </c>
      <c r="M9" s="105">
        <f>Data_Provincias!HD50</f>
        <v>1</v>
      </c>
      <c r="N9" s="105">
        <f>Data_Provincias!HE45</f>
        <v>4</v>
      </c>
      <c r="O9" s="105">
        <f>Data_Provincias!HF48</f>
        <v>1</v>
      </c>
      <c r="P9" s="105"/>
      <c r="Q9" s="105"/>
      <c r="R9" s="105">
        <f>Data_Provincias!HI55</f>
        <v>1</v>
      </c>
      <c r="S9" s="105">
        <f>Data_Provincias!HJ57</f>
        <v>8</v>
      </c>
      <c r="T9" s="105">
        <f>Data_Provincias!HK52</f>
        <v>7</v>
      </c>
      <c r="U9" s="105">
        <f>Data_Provincias!HL42</f>
        <v>1</v>
      </c>
      <c r="V9" s="105">
        <f>Data_Provincias!HM48</f>
        <v>1</v>
      </c>
      <c r="W9" s="105">
        <f>Data_Provincias!HN38</f>
        <v>1</v>
      </c>
      <c r="X9" s="105">
        <f>Data_Provincias!HO38</f>
        <v>1</v>
      </c>
      <c r="Y9" s="105">
        <f>Data_Provincias!HM48</f>
        <v>1</v>
      </c>
      <c r="Z9" s="105">
        <f>Data_Provincias!HQ42</f>
        <v>2</v>
      </c>
      <c r="AA9" s="105">
        <f>Data_Provincias!HR69</f>
        <v>1</v>
      </c>
      <c r="AB9" s="105">
        <f>Data_Provincias!HS64</f>
        <v>2</v>
      </c>
      <c r="AC9" s="105">
        <f>Data_Provincias!HT44</f>
        <v>2</v>
      </c>
      <c r="AD9" s="105">
        <f>Data_Provincias!HU49</f>
        <v>1</v>
      </c>
      <c r="AE9" s="105">
        <f>Data_Provincias!HV58</f>
        <v>1</v>
      </c>
      <c r="AF9" s="105">
        <f>Data_Provincias!HW60</f>
        <v>2</v>
      </c>
      <c r="AG9" s="105">
        <f>Data_Provincias!HX45</f>
        <v>12</v>
      </c>
      <c r="AH9" s="105">
        <f>Data_Provincias!HY38</f>
        <v>28</v>
      </c>
      <c r="AI9" s="106"/>
      <c r="AJ9" s="106"/>
      <c r="AK9" s="106"/>
      <c r="AL9" s="106"/>
      <c r="AM9" s="106"/>
      <c r="AN9" s="106"/>
    </row>
    <row r="10" spans="1:40" x14ac:dyDescent="0.25">
      <c r="A10" s="20">
        <v>9</v>
      </c>
      <c r="B10" s="105">
        <f>Data_Provincias!GS43</f>
        <v>11</v>
      </c>
      <c r="C10" s="105">
        <f>Data_Provincias!GT58</f>
        <v>1</v>
      </c>
      <c r="D10" s="105"/>
      <c r="E10" s="105">
        <f>Data_Provincias!GV66</f>
        <v>1</v>
      </c>
      <c r="F10" s="105"/>
      <c r="G10" s="105">
        <f>Data_Provincias!GX39</f>
        <v>21</v>
      </c>
      <c r="H10" s="105"/>
      <c r="I10" s="105"/>
      <c r="J10" s="105">
        <f>Data_Provincias!HA52</f>
        <v>2</v>
      </c>
      <c r="K10" s="105"/>
      <c r="L10" s="105">
        <f>Data_Provincias!HC52</f>
        <v>1</v>
      </c>
      <c r="M10" s="105">
        <f>Data_Provincias!HD51</f>
        <v>1</v>
      </c>
      <c r="N10" s="105">
        <f>Data_Provincias!HE46</f>
        <v>5</v>
      </c>
      <c r="O10" s="105">
        <f>Data_Provincias!HF49</f>
        <v>1</v>
      </c>
      <c r="P10" s="105"/>
      <c r="Q10" s="105"/>
      <c r="R10" s="105">
        <f>Data_Provincias!HI56</f>
        <v>1</v>
      </c>
      <c r="S10" s="105">
        <f>Data_Provincias!HJ58</f>
        <v>8</v>
      </c>
      <c r="T10" s="105">
        <f>Data_Provincias!HK53</f>
        <v>9</v>
      </c>
      <c r="U10" s="105">
        <f>Data_Provincias!HL43</f>
        <v>1</v>
      </c>
      <c r="V10" s="105">
        <f>Data_Provincias!HM49</f>
        <v>1</v>
      </c>
      <c r="W10" s="105">
        <f>Data_Provincias!HN39</f>
        <v>1</v>
      </c>
      <c r="X10" s="105">
        <f>Data_Provincias!HO39</f>
        <v>2</v>
      </c>
      <c r="Y10" s="105">
        <f>Data_Provincias!HM49</f>
        <v>1</v>
      </c>
      <c r="Z10" s="105">
        <f>Data_Provincias!HQ43</f>
        <v>2</v>
      </c>
      <c r="AA10" s="105">
        <f>Data_Provincias!HR70</f>
        <v>1</v>
      </c>
      <c r="AB10" s="105">
        <f>Data_Provincias!HS65</f>
        <v>2</v>
      </c>
      <c r="AC10" s="105">
        <f>Data_Provincias!HT45</f>
        <v>2</v>
      </c>
      <c r="AD10" s="105">
        <f>Data_Provincias!HU50</f>
        <v>2</v>
      </c>
      <c r="AE10" s="105">
        <f>Data_Provincias!HV59</f>
        <v>1</v>
      </c>
      <c r="AF10" s="105">
        <f>Data_Provincias!HW61</f>
        <v>2</v>
      </c>
      <c r="AG10" s="105">
        <f>Data_Provincias!HX46</f>
        <v>13</v>
      </c>
      <c r="AH10" s="105">
        <f>Data_Provincias!HY39</f>
        <v>39</v>
      </c>
      <c r="AI10" s="106"/>
      <c r="AJ10" s="106"/>
      <c r="AK10" s="106"/>
      <c r="AL10" s="106"/>
      <c r="AM10" s="106"/>
      <c r="AN10" s="106"/>
    </row>
    <row r="11" spans="1:40" x14ac:dyDescent="0.25">
      <c r="A11" s="20">
        <v>10</v>
      </c>
      <c r="B11" s="105">
        <f>Data_Provincias!GS44</f>
        <v>11</v>
      </c>
      <c r="C11" s="105">
        <f>Data_Provincias!GT59</f>
        <v>1</v>
      </c>
      <c r="D11" s="105"/>
      <c r="E11" s="105">
        <f>Data_Provincias!GV67</f>
        <v>1</v>
      </c>
      <c r="F11" s="105"/>
      <c r="G11" s="105">
        <f>Data_Provincias!GX40</f>
        <v>22</v>
      </c>
      <c r="H11" s="105"/>
      <c r="I11" s="105"/>
      <c r="J11" s="105">
        <f>Data_Provincias!HA53</f>
        <v>3</v>
      </c>
      <c r="K11" s="105"/>
      <c r="L11" s="105">
        <f>Data_Provincias!HC53</f>
        <v>1</v>
      </c>
      <c r="M11" s="105">
        <f>Data_Provincias!HD52</f>
        <v>1</v>
      </c>
      <c r="N11" s="105">
        <f>Data_Provincias!HE47</f>
        <v>5</v>
      </c>
      <c r="O11" s="105">
        <f>Data_Provincias!HF50</f>
        <v>1</v>
      </c>
      <c r="P11" s="105"/>
      <c r="Q11" s="105"/>
      <c r="R11" s="105">
        <f>Data_Provincias!HI57</f>
        <v>1</v>
      </c>
      <c r="S11" s="105">
        <f>Data_Provincias!HJ59</f>
        <v>9</v>
      </c>
      <c r="T11" s="105">
        <f>Data_Provincias!HK54</f>
        <v>9</v>
      </c>
      <c r="U11" s="105">
        <f>Data_Provincias!HL44</f>
        <v>1</v>
      </c>
      <c r="V11" s="105">
        <f>Data_Provincias!HM50</f>
        <v>1</v>
      </c>
      <c r="W11" s="105">
        <f>Data_Provincias!HN40</f>
        <v>1</v>
      </c>
      <c r="X11" s="105">
        <f>Data_Provincias!HO40</f>
        <v>2</v>
      </c>
      <c r="Y11" s="105">
        <f>Data_Provincias!HM50</f>
        <v>1</v>
      </c>
      <c r="Z11" s="105">
        <f>Data_Provincias!HQ44</f>
        <v>5</v>
      </c>
      <c r="AA11" s="105">
        <f>Data_Provincias!HR71</f>
        <v>1</v>
      </c>
      <c r="AB11" s="105">
        <f>Data_Provincias!HS66</f>
        <v>2</v>
      </c>
      <c r="AC11" s="105">
        <f>Data_Provincias!HT46</f>
        <v>2</v>
      </c>
      <c r="AD11" s="105">
        <f>Data_Provincias!HU51</f>
        <v>2</v>
      </c>
      <c r="AE11" s="105">
        <f>Data_Provincias!HV60</f>
        <v>1</v>
      </c>
      <c r="AF11" s="105">
        <f>Data_Provincias!HW62</f>
        <v>2</v>
      </c>
      <c r="AG11" s="105">
        <f>Data_Provincias!HX47</f>
        <v>14</v>
      </c>
      <c r="AH11" s="105">
        <f>Data_Provincias!HY40</f>
        <v>42</v>
      </c>
      <c r="AI11" s="106"/>
      <c r="AJ11" s="106"/>
      <c r="AK11" s="106"/>
      <c r="AL11" s="106"/>
      <c r="AM11" s="106"/>
      <c r="AN11" s="106"/>
    </row>
    <row r="12" spans="1:40" x14ac:dyDescent="0.25">
      <c r="A12" s="20">
        <v>11</v>
      </c>
      <c r="B12" s="105">
        <f>Data_Provincias!GS45</f>
        <v>11</v>
      </c>
      <c r="C12" s="105">
        <f>Data_Provincias!GT60</f>
        <v>1</v>
      </c>
      <c r="D12" s="105"/>
      <c r="E12" s="105">
        <f>Data_Provincias!GV68</f>
        <v>1</v>
      </c>
      <c r="F12" s="105"/>
      <c r="G12" s="105">
        <f>Data_Provincias!GX41</f>
        <v>22</v>
      </c>
      <c r="H12" s="105"/>
      <c r="I12" s="105"/>
      <c r="J12" s="105">
        <f>Data_Provincias!HA54</f>
        <v>3</v>
      </c>
      <c r="K12" s="105"/>
      <c r="L12" s="105">
        <f>Data_Provincias!HC54</f>
        <v>1</v>
      </c>
      <c r="M12" s="105">
        <f>Data_Provincias!HD53</f>
        <v>1</v>
      </c>
      <c r="N12" s="105">
        <f>Data_Provincias!HE48</f>
        <v>6</v>
      </c>
      <c r="O12" s="105">
        <f>Data_Provincias!HF51</f>
        <v>1</v>
      </c>
      <c r="P12" s="105"/>
      <c r="Q12" s="105"/>
      <c r="R12" s="105">
        <f>Data_Provincias!HI58</f>
        <v>1</v>
      </c>
      <c r="S12" s="105">
        <f>Data_Provincias!HJ60</f>
        <v>9</v>
      </c>
      <c r="T12" s="105">
        <f>Data_Provincias!HK55</f>
        <v>9</v>
      </c>
      <c r="U12" s="105">
        <f>Data_Provincias!HL45</f>
        <v>1</v>
      </c>
      <c r="V12" s="105">
        <f>Data_Provincias!HM51</f>
        <v>1</v>
      </c>
      <c r="W12" s="105">
        <f>Data_Provincias!HN41</f>
        <v>2</v>
      </c>
      <c r="X12" s="105">
        <f>Data_Provincias!HO41</f>
        <v>3</v>
      </c>
      <c r="Y12" s="105">
        <f>Data_Provincias!HM51</f>
        <v>1</v>
      </c>
      <c r="Z12" s="105">
        <f>Data_Provincias!HQ45</f>
        <v>6</v>
      </c>
      <c r="AA12" s="105">
        <f>Data_Provincias!HR72</f>
        <v>1</v>
      </c>
      <c r="AB12" s="105">
        <f>Data_Provincias!HS67</f>
        <v>2</v>
      </c>
      <c r="AC12" s="105">
        <f>Data_Provincias!HT47</f>
        <v>2</v>
      </c>
      <c r="AD12" s="105">
        <f>Data_Provincias!HU52</f>
        <v>2</v>
      </c>
      <c r="AE12" s="105">
        <f>Data_Provincias!HV61</f>
        <v>1</v>
      </c>
      <c r="AF12" s="105">
        <f>Data_Provincias!HW63</f>
        <v>2</v>
      </c>
      <c r="AG12" s="105">
        <f>Data_Provincias!HX48</f>
        <v>14</v>
      </c>
      <c r="AH12" s="105">
        <f>Data_Provincias!HY41</f>
        <v>51</v>
      </c>
      <c r="AI12" s="106"/>
      <c r="AJ12" s="106"/>
      <c r="AK12" s="106"/>
      <c r="AL12" s="106"/>
      <c r="AM12" s="106"/>
      <c r="AN12" s="106"/>
    </row>
    <row r="13" spans="1:40" x14ac:dyDescent="0.25">
      <c r="A13" s="20">
        <v>12</v>
      </c>
      <c r="B13" s="105">
        <f>Data_Provincias!GS46</f>
        <v>13</v>
      </c>
      <c r="C13" s="105">
        <f>Data_Provincias!GT61</f>
        <v>1</v>
      </c>
      <c r="D13" s="105"/>
      <c r="E13" s="105">
        <f>Data_Provincias!GV69</f>
        <v>1</v>
      </c>
      <c r="F13" s="105"/>
      <c r="G13" s="105">
        <f>Data_Provincias!GX42</f>
        <v>23</v>
      </c>
      <c r="H13" s="105"/>
      <c r="I13" s="105"/>
      <c r="J13" s="105">
        <f>Data_Provincias!HA55</f>
        <v>3</v>
      </c>
      <c r="K13" s="105"/>
      <c r="L13" s="105">
        <f>Data_Provincias!HC55</f>
        <v>1</v>
      </c>
      <c r="M13" s="105">
        <f>Data_Provincias!HD54</f>
        <v>1</v>
      </c>
      <c r="N13" s="105">
        <f>Data_Provincias!HE49</f>
        <v>6</v>
      </c>
      <c r="O13" s="105">
        <f>Data_Provincias!HF52</f>
        <v>1</v>
      </c>
      <c r="P13" s="105"/>
      <c r="Q13" s="105"/>
      <c r="R13" s="105">
        <f>Data_Provincias!HI59</f>
        <v>1</v>
      </c>
      <c r="S13" s="105">
        <f>Data_Provincias!HJ61</f>
        <v>9</v>
      </c>
      <c r="T13" s="105">
        <f>Data_Provincias!HK56</f>
        <v>9</v>
      </c>
      <c r="U13" s="105">
        <f>Data_Provincias!HL46</f>
        <v>1</v>
      </c>
      <c r="V13" s="105">
        <f>Data_Provincias!HM52</f>
        <v>1</v>
      </c>
      <c r="W13" s="105">
        <f>Data_Provincias!HN42</f>
        <v>2</v>
      </c>
      <c r="X13" s="105">
        <f>Data_Provincias!HO42</f>
        <v>3</v>
      </c>
      <c r="Y13" s="105">
        <f>Data_Provincias!HM52</f>
        <v>1</v>
      </c>
      <c r="Z13" s="105">
        <f>Data_Provincias!HQ46</f>
        <v>6</v>
      </c>
      <c r="AA13" s="105">
        <f>Data_Provincias!HR73</f>
        <v>1</v>
      </c>
      <c r="AB13" s="105">
        <f>Data_Provincias!HS68</f>
        <v>2</v>
      </c>
      <c r="AC13" s="105">
        <f>Data_Provincias!HT48</f>
        <v>2</v>
      </c>
      <c r="AD13" s="105">
        <f>Data_Provincias!HU53</f>
        <v>2</v>
      </c>
      <c r="AE13" s="105">
        <f>Data_Provincias!HV62</f>
        <v>1</v>
      </c>
      <c r="AF13" s="105">
        <f>Data_Provincias!HW64</f>
        <v>2</v>
      </c>
      <c r="AG13" s="105">
        <f>Data_Provincias!HX49</f>
        <v>16</v>
      </c>
      <c r="AH13" s="105">
        <f>Data_Provincias!HY42</f>
        <v>57</v>
      </c>
      <c r="AI13" s="106"/>
      <c r="AJ13" s="106"/>
      <c r="AK13" s="106"/>
      <c r="AL13" s="106"/>
      <c r="AM13" s="106"/>
      <c r="AN13" s="106"/>
    </row>
    <row r="14" spans="1:40" x14ac:dyDescent="0.25">
      <c r="A14" s="20">
        <v>13</v>
      </c>
      <c r="B14" s="105">
        <f>Data_Provincias!GS47</f>
        <v>13</v>
      </c>
      <c r="C14" s="105">
        <f>Data_Provincias!GT62</f>
        <v>1</v>
      </c>
      <c r="D14" s="105"/>
      <c r="E14" s="105">
        <f>Data_Provincias!GV70</f>
        <v>1</v>
      </c>
      <c r="F14" s="105"/>
      <c r="G14" s="105">
        <f>Data_Provincias!GX43</f>
        <v>24</v>
      </c>
      <c r="H14" s="105"/>
      <c r="I14" s="105"/>
      <c r="J14" s="105">
        <f>Data_Provincias!HA56</f>
        <v>4</v>
      </c>
      <c r="K14" s="105"/>
      <c r="L14" s="105">
        <f>Data_Provincias!HC56</f>
        <v>1</v>
      </c>
      <c r="M14" s="105">
        <f>Data_Provincias!HD55</f>
        <v>1</v>
      </c>
      <c r="N14" s="105">
        <f>Data_Provincias!HE50</f>
        <v>6</v>
      </c>
      <c r="O14" s="105">
        <f>Data_Provincias!HF53</f>
        <v>1</v>
      </c>
      <c r="P14" s="105"/>
      <c r="Q14" s="105"/>
      <c r="R14" s="105">
        <f>Data_Provincias!HI60</f>
        <v>1</v>
      </c>
      <c r="S14" s="105">
        <f>Data_Provincias!HJ62</f>
        <v>9</v>
      </c>
      <c r="T14" s="105">
        <f>Data_Provincias!HK57</f>
        <v>9</v>
      </c>
      <c r="U14" s="105">
        <f>Data_Provincias!HL47</f>
        <v>1</v>
      </c>
      <c r="V14" s="105">
        <f>Data_Provincias!HM53</f>
        <v>2</v>
      </c>
      <c r="W14" s="105">
        <f>Data_Provincias!HN43</f>
        <v>2</v>
      </c>
      <c r="X14" s="105">
        <f>Data_Provincias!HO43</f>
        <v>3</v>
      </c>
      <c r="Y14" s="105">
        <f>Data_Provincias!HM53</f>
        <v>2</v>
      </c>
      <c r="Z14" s="105">
        <f>Data_Provincias!HQ47</f>
        <v>8</v>
      </c>
      <c r="AA14" s="105">
        <f>Data_Provincias!HR74</f>
        <v>1</v>
      </c>
      <c r="AB14" s="105">
        <f>Data_Provincias!HS69</f>
        <v>2</v>
      </c>
      <c r="AC14" s="105">
        <f>Data_Provincias!HT49</f>
        <v>3</v>
      </c>
      <c r="AD14" s="105">
        <f>Data_Provincias!HU54</f>
        <v>2</v>
      </c>
      <c r="AE14" s="105">
        <f>Data_Provincias!HV63</f>
        <v>1</v>
      </c>
      <c r="AF14" s="105">
        <f>Data_Provincias!HW65</f>
        <v>2</v>
      </c>
      <c r="AG14" s="105">
        <f>Data_Provincias!HX50</f>
        <v>19</v>
      </c>
      <c r="AH14" s="105">
        <f>Data_Provincias!HY43</f>
        <v>60</v>
      </c>
      <c r="AI14" s="106"/>
      <c r="AJ14" s="106"/>
      <c r="AK14" s="106"/>
      <c r="AL14" s="106"/>
      <c r="AM14" s="106"/>
      <c r="AN14" s="106"/>
    </row>
    <row r="15" spans="1:40" x14ac:dyDescent="0.25">
      <c r="A15" s="20">
        <v>14</v>
      </c>
      <c r="B15" s="105">
        <f>Data_Provincias!GS48</f>
        <v>15</v>
      </c>
      <c r="C15" s="105">
        <f>Data_Provincias!GT63</f>
        <v>1</v>
      </c>
      <c r="D15" s="105"/>
      <c r="E15" s="105">
        <f>Data_Provincias!GV71</f>
        <v>1</v>
      </c>
      <c r="F15" s="105"/>
      <c r="G15" s="105">
        <f>Data_Provincias!GX44</f>
        <v>24</v>
      </c>
      <c r="H15" s="105"/>
      <c r="I15" s="105"/>
      <c r="J15" s="105">
        <f>Data_Provincias!HA57</f>
        <v>4</v>
      </c>
      <c r="K15" s="105"/>
      <c r="L15" s="105">
        <f>Data_Provincias!HC57</f>
        <v>1</v>
      </c>
      <c r="M15" s="105">
        <f>Data_Provincias!HD56</f>
        <v>1</v>
      </c>
      <c r="N15" s="105">
        <f>Data_Provincias!HE51</f>
        <v>6</v>
      </c>
      <c r="O15" s="105">
        <f>Data_Provincias!HF54</f>
        <v>1</v>
      </c>
      <c r="P15" s="105"/>
      <c r="Q15" s="105"/>
      <c r="R15" s="105">
        <f>Data_Provincias!HI61</f>
        <v>1</v>
      </c>
      <c r="S15" s="105">
        <f>Data_Provincias!HJ63</f>
        <v>11</v>
      </c>
      <c r="T15" s="105">
        <f>Data_Provincias!HK58</f>
        <v>9</v>
      </c>
      <c r="U15" s="105">
        <f>Data_Provincias!HL48</f>
        <v>1</v>
      </c>
      <c r="V15" s="105">
        <f>Data_Provincias!HM54</f>
        <v>2</v>
      </c>
      <c r="W15" s="105">
        <f>Data_Provincias!HN44</f>
        <v>3</v>
      </c>
      <c r="X15" s="105">
        <f>Data_Provincias!HO44</f>
        <v>3</v>
      </c>
      <c r="Y15" s="105">
        <f>Data_Provincias!HM54</f>
        <v>2</v>
      </c>
      <c r="Z15" s="105">
        <f>Data_Provincias!HQ48</f>
        <v>8</v>
      </c>
      <c r="AA15" s="105">
        <f>Data_Provincias!HR75</f>
        <v>1</v>
      </c>
      <c r="AB15" s="105">
        <f>Data_Provincias!HS70</f>
        <v>2</v>
      </c>
      <c r="AC15" s="105">
        <f>Data_Provincias!HT50</f>
        <v>3</v>
      </c>
      <c r="AD15" s="105">
        <f>Data_Provincias!HU55</f>
        <v>2</v>
      </c>
      <c r="AE15" s="105">
        <f>Data_Provincias!HV64</f>
        <v>2</v>
      </c>
      <c r="AF15" s="105">
        <f>Data_Provincias!HW66</f>
        <v>2</v>
      </c>
      <c r="AG15" s="105">
        <f>Data_Provincias!HX51</f>
        <v>24</v>
      </c>
      <c r="AH15" s="105">
        <f>Data_Provincias!HY44</f>
        <v>68</v>
      </c>
      <c r="AI15" s="106"/>
      <c r="AJ15" s="106"/>
      <c r="AK15" s="106"/>
      <c r="AL15" s="106"/>
      <c r="AM15" s="106"/>
      <c r="AN15" s="106"/>
    </row>
    <row r="16" spans="1:40" x14ac:dyDescent="0.25">
      <c r="A16" s="20">
        <v>15</v>
      </c>
      <c r="B16" s="105">
        <f>Data_Provincias!GS49</f>
        <v>17</v>
      </c>
      <c r="C16" s="105">
        <f>Data_Provincias!GT64</f>
        <v>1</v>
      </c>
      <c r="D16" s="105"/>
      <c r="E16" s="105">
        <f>Data_Provincias!GV72</f>
        <v>1</v>
      </c>
      <c r="F16" s="105"/>
      <c r="G16" s="105">
        <f>Data_Provincias!GX45</f>
        <v>24</v>
      </c>
      <c r="H16" s="105"/>
      <c r="I16" s="105"/>
      <c r="J16" s="105">
        <f>Data_Provincias!HA58</f>
        <v>4</v>
      </c>
      <c r="K16" s="105"/>
      <c r="L16" s="105">
        <f>Data_Provincias!HC58</f>
        <v>1</v>
      </c>
      <c r="M16" s="105">
        <f>Data_Provincias!HD57</f>
        <v>2</v>
      </c>
      <c r="N16" s="105">
        <f>Data_Provincias!HE52</f>
        <v>6</v>
      </c>
      <c r="O16" s="105">
        <f>Data_Provincias!HF55</f>
        <v>1</v>
      </c>
      <c r="P16" s="105"/>
      <c r="Q16" s="105"/>
      <c r="R16" s="105">
        <f>Data_Provincias!HI62</f>
        <v>1</v>
      </c>
      <c r="S16" s="105">
        <f>Data_Provincias!HJ64</f>
        <v>11</v>
      </c>
      <c r="T16" s="105">
        <f>Data_Provincias!HK59</f>
        <v>9</v>
      </c>
      <c r="U16" s="105">
        <f>Data_Provincias!HL49</f>
        <v>1</v>
      </c>
      <c r="V16" s="105">
        <f>Data_Provincias!HM55</f>
        <v>2</v>
      </c>
      <c r="W16" s="105">
        <f>Data_Provincias!HN45</f>
        <v>3</v>
      </c>
      <c r="X16" s="105">
        <f>Data_Provincias!HO45</f>
        <v>4</v>
      </c>
      <c r="Y16" s="105">
        <f>Data_Provincias!HM55</f>
        <v>2</v>
      </c>
      <c r="Z16" s="105">
        <f>Data_Provincias!HQ49</f>
        <v>8</v>
      </c>
      <c r="AA16" s="105">
        <f>Data_Provincias!HR76</f>
        <v>1</v>
      </c>
      <c r="AB16" s="105">
        <f>Data_Provincias!HS71</f>
        <v>2</v>
      </c>
      <c r="AC16" s="105">
        <f>Data_Provincias!HT51</f>
        <v>3</v>
      </c>
      <c r="AD16" s="105">
        <f>Data_Provincias!HU56</f>
        <v>2</v>
      </c>
      <c r="AE16" s="105">
        <f>Data_Provincias!HV65</f>
        <v>2</v>
      </c>
      <c r="AF16" s="105">
        <f>Data_Provincias!HW67</f>
        <v>2</v>
      </c>
      <c r="AG16" s="105">
        <f>Data_Provincias!HX52</f>
        <v>24</v>
      </c>
      <c r="AH16" s="105">
        <f>Data_Provincias!HY45</f>
        <v>77</v>
      </c>
      <c r="AI16" s="106"/>
      <c r="AJ16" s="106"/>
      <c r="AK16" s="106"/>
      <c r="AL16" s="106"/>
      <c r="AM16" s="106"/>
      <c r="AN16" s="106"/>
    </row>
    <row r="17" spans="1:40" x14ac:dyDescent="0.25">
      <c r="A17" s="20">
        <v>16</v>
      </c>
      <c r="B17" s="105">
        <f>Data_Provincias!GS50</f>
        <v>18</v>
      </c>
      <c r="C17" s="105">
        <f>Data_Provincias!GT65</f>
        <v>1</v>
      </c>
      <c r="D17" s="105"/>
      <c r="E17" s="105">
        <f>Data_Provincias!GV73</f>
        <v>1</v>
      </c>
      <c r="F17" s="105"/>
      <c r="G17" s="105">
        <f>Data_Provincias!GX46</f>
        <v>25</v>
      </c>
      <c r="H17" s="105"/>
      <c r="I17" s="105"/>
      <c r="J17" s="105">
        <f>Data_Provincias!HA59</f>
        <v>4</v>
      </c>
      <c r="K17" s="105"/>
      <c r="L17" s="105">
        <f>Data_Provincias!HC59</f>
        <v>1</v>
      </c>
      <c r="M17" s="105">
        <f>Data_Provincias!HD58</f>
        <v>2</v>
      </c>
      <c r="N17" s="105">
        <f>Data_Provincias!HE53</f>
        <v>6</v>
      </c>
      <c r="O17" s="105">
        <f>Data_Provincias!HF56</f>
        <v>1</v>
      </c>
      <c r="P17" s="105"/>
      <c r="Q17" s="105"/>
      <c r="R17" s="105">
        <f>Data_Provincias!HI63</f>
        <v>1</v>
      </c>
      <c r="S17" s="105">
        <f>Data_Provincias!HJ65</f>
        <v>11</v>
      </c>
      <c r="T17" s="105">
        <f>Data_Provincias!HK60</f>
        <v>9</v>
      </c>
      <c r="U17" s="105">
        <f>Data_Provincias!HL50</f>
        <v>1</v>
      </c>
      <c r="V17" s="105">
        <f>Data_Provincias!HM56</f>
        <v>2</v>
      </c>
      <c r="W17" s="105">
        <f>Data_Provincias!HN46</f>
        <v>3</v>
      </c>
      <c r="X17" s="105">
        <f>Data_Provincias!HO46</f>
        <v>4</v>
      </c>
      <c r="Y17" s="105">
        <f>Data_Provincias!HM56</f>
        <v>2</v>
      </c>
      <c r="Z17" s="105">
        <f>Data_Provincias!HQ50</f>
        <v>8</v>
      </c>
      <c r="AA17" s="105">
        <f>Data_Provincias!HR77</f>
        <v>0</v>
      </c>
      <c r="AB17" s="105">
        <f>Data_Provincias!HS72</f>
        <v>4</v>
      </c>
      <c r="AC17" s="105">
        <f>Data_Provincias!HT52</f>
        <v>3</v>
      </c>
      <c r="AD17" s="105">
        <f>Data_Provincias!HU57</f>
        <v>2</v>
      </c>
      <c r="AE17" s="105">
        <f>Data_Provincias!HV66</f>
        <v>2</v>
      </c>
      <c r="AF17" s="105">
        <f>Data_Provincias!HW68</f>
        <v>2</v>
      </c>
      <c r="AG17" s="105">
        <f>Data_Provincias!HX53</f>
        <v>28</v>
      </c>
      <c r="AH17" s="105">
        <f>Data_Provincias!HY46</f>
        <v>82</v>
      </c>
      <c r="AI17" s="106"/>
      <c r="AJ17" s="106"/>
      <c r="AK17" s="106"/>
      <c r="AL17" s="106"/>
      <c r="AM17" s="106"/>
      <c r="AN17" s="106"/>
    </row>
    <row r="18" spans="1:40" x14ac:dyDescent="0.25">
      <c r="A18" s="20">
        <v>17</v>
      </c>
      <c r="B18" s="105">
        <f>Data_Provincias!GS51</f>
        <v>18</v>
      </c>
      <c r="C18" s="105">
        <f>Data_Provincias!GT66</f>
        <v>1</v>
      </c>
      <c r="D18" s="105"/>
      <c r="E18" s="105">
        <f>Data_Provincias!GV74</f>
        <v>1</v>
      </c>
      <c r="F18" s="105"/>
      <c r="G18" s="105">
        <f>Data_Provincias!GX47</f>
        <v>26</v>
      </c>
      <c r="H18" s="105"/>
      <c r="I18" s="105"/>
      <c r="J18" s="105">
        <f>Data_Provincias!HA60</f>
        <v>4</v>
      </c>
      <c r="K18" s="105"/>
      <c r="L18" s="105">
        <f>Data_Provincias!HC60</f>
        <v>1</v>
      </c>
      <c r="M18" s="105">
        <f>Data_Provincias!HD59</f>
        <v>2</v>
      </c>
      <c r="N18" s="105">
        <f>Data_Provincias!HE54</f>
        <v>6</v>
      </c>
      <c r="O18" s="105">
        <f>Data_Provincias!HF57</f>
        <v>1</v>
      </c>
      <c r="P18" s="105"/>
      <c r="Q18" s="105"/>
      <c r="R18" s="105">
        <f>Data_Provincias!HI64</f>
        <v>1</v>
      </c>
      <c r="S18" s="105">
        <f>Data_Provincias!HJ66</f>
        <v>13</v>
      </c>
      <c r="T18" s="105">
        <f>Data_Provincias!HK61</f>
        <v>9</v>
      </c>
      <c r="U18" s="105">
        <f>Data_Provincias!HL51</f>
        <v>1</v>
      </c>
      <c r="V18" s="105">
        <f>Data_Provincias!HM57</f>
        <v>2</v>
      </c>
      <c r="W18" s="105">
        <f>Data_Provincias!HN47</f>
        <v>3</v>
      </c>
      <c r="X18" s="105">
        <f>Data_Provincias!HO47</f>
        <v>4</v>
      </c>
      <c r="Y18" s="105">
        <f>Data_Provincias!HM57</f>
        <v>2</v>
      </c>
      <c r="Z18" s="105">
        <f>Data_Provincias!HQ51</f>
        <v>8</v>
      </c>
      <c r="AA18" s="105">
        <f>Data_Provincias!HR78</f>
        <v>0</v>
      </c>
      <c r="AB18" s="105">
        <f>Data_Provincias!HS73</f>
        <v>4</v>
      </c>
      <c r="AC18" s="105">
        <f>Data_Provincias!HT53</f>
        <v>3</v>
      </c>
      <c r="AD18" s="105">
        <f>Data_Provincias!HU58</f>
        <v>2</v>
      </c>
      <c r="AE18" s="105">
        <f>Data_Provincias!HV67</f>
        <v>2</v>
      </c>
      <c r="AF18" s="105">
        <f>Data_Provincias!HW69</f>
        <v>2</v>
      </c>
      <c r="AG18" s="105">
        <f>Data_Provincias!HX54</f>
        <v>29</v>
      </c>
      <c r="AH18" s="105">
        <f>Data_Provincias!HY47</f>
        <v>86</v>
      </c>
      <c r="AI18" s="106"/>
      <c r="AJ18" s="106"/>
      <c r="AK18" s="106"/>
      <c r="AL18" s="106"/>
      <c r="AM18" s="106"/>
      <c r="AN18" s="106"/>
    </row>
    <row r="19" spans="1:40" x14ac:dyDescent="0.25">
      <c r="A19" s="20">
        <v>18</v>
      </c>
      <c r="B19" s="105">
        <f>Data_Provincias!GS52</f>
        <v>18</v>
      </c>
      <c r="C19" s="105">
        <f>Data_Provincias!GT67</f>
        <v>1</v>
      </c>
      <c r="D19" s="105"/>
      <c r="E19" s="105">
        <f>Data_Provincias!GV75</f>
        <v>1</v>
      </c>
      <c r="F19" s="105"/>
      <c r="G19" s="105">
        <f>Data_Provincias!GX48</f>
        <v>33</v>
      </c>
      <c r="H19" s="105"/>
      <c r="I19" s="105"/>
      <c r="J19" s="105">
        <f>Data_Provincias!HA61</f>
        <v>4</v>
      </c>
      <c r="K19" s="105"/>
      <c r="L19" s="105">
        <f>Data_Provincias!HC61</f>
        <v>1</v>
      </c>
      <c r="M19" s="105">
        <f>Data_Provincias!HD60</f>
        <v>2</v>
      </c>
      <c r="N19" s="105">
        <f>Data_Provincias!HE55</f>
        <v>6</v>
      </c>
      <c r="O19" s="105">
        <f>Data_Provincias!HF58</f>
        <v>1</v>
      </c>
      <c r="P19" s="105"/>
      <c r="Q19" s="105"/>
      <c r="R19" s="105">
        <f>Data_Provincias!HI65</f>
        <v>1</v>
      </c>
      <c r="S19" s="105">
        <f>Data_Provincias!HJ67</f>
        <v>13</v>
      </c>
      <c r="T19" s="105">
        <f>Data_Provincias!HK62</f>
        <v>11</v>
      </c>
      <c r="U19" s="105">
        <f>Data_Provincias!HL52</f>
        <v>1</v>
      </c>
      <c r="V19" s="105">
        <f>Data_Provincias!HM58</f>
        <v>3</v>
      </c>
      <c r="W19" s="105">
        <f>Data_Provincias!HN48</f>
        <v>3</v>
      </c>
      <c r="X19" s="105">
        <f>Data_Provincias!HO48</f>
        <v>4</v>
      </c>
      <c r="Y19" s="105">
        <f>Data_Provincias!HM58</f>
        <v>3</v>
      </c>
      <c r="Z19" s="105">
        <f>Data_Provincias!HQ52</f>
        <v>8</v>
      </c>
      <c r="AA19" s="105">
        <f>Data_Provincias!HR79</f>
        <v>0</v>
      </c>
      <c r="AB19" s="105">
        <f>Data_Provincias!HS74</f>
        <v>4</v>
      </c>
      <c r="AC19" s="105">
        <f>Data_Provincias!HT54</f>
        <v>3</v>
      </c>
      <c r="AD19" s="105">
        <f>Data_Provincias!HU59</f>
        <v>3</v>
      </c>
      <c r="AE19" s="105">
        <f>Data_Provincias!HV68</f>
        <v>2</v>
      </c>
      <c r="AF19" s="105">
        <f>Data_Provincias!HW70</f>
        <v>2</v>
      </c>
      <c r="AG19" s="105">
        <f>Data_Provincias!HX55</f>
        <v>30</v>
      </c>
      <c r="AH19" s="105">
        <f>Data_Provincias!HY48</f>
        <v>98</v>
      </c>
      <c r="AI19" s="106"/>
      <c r="AJ19" s="106"/>
      <c r="AK19" s="106"/>
      <c r="AL19" s="106"/>
      <c r="AM19" s="106"/>
      <c r="AN19" s="106"/>
    </row>
    <row r="20" spans="1:40" x14ac:dyDescent="0.25">
      <c r="A20" s="20">
        <v>19</v>
      </c>
      <c r="B20" s="105">
        <f>Data_Provincias!GS53</f>
        <v>21</v>
      </c>
      <c r="C20" s="105">
        <f>Data_Provincias!GT68</f>
        <v>1</v>
      </c>
      <c r="D20" s="105"/>
      <c r="E20" s="105">
        <f>Data_Provincias!GV76</f>
        <v>1</v>
      </c>
      <c r="F20" s="105"/>
      <c r="G20" s="105">
        <f>Data_Provincias!GX49</f>
        <v>38</v>
      </c>
      <c r="H20" s="105"/>
      <c r="I20" s="105"/>
      <c r="J20" s="105">
        <f>Data_Provincias!HA62</f>
        <v>5</v>
      </c>
      <c r="K20" s="105"/>
      <c r="L20" s="105">
        <f>Data_Provincias!HC62</f>
        <v>1</v>
      </c>
      <c r="M20" s="105">
        <f>Data_Provincias!HD61</f>
        <v>2</v>
      </c>
      <c r="N20" s="105">
        <f>Data_Provincias!HE56</f>
        <v>6</v>
      </c>
      <c r="O20" s="105">
        <f>Data_Provincias!HF59</f>
        <v>2</v>
      </c>
      <c r="P20" s="105"/>
      <c r="Q20" s="105"/>
      <c r="R20" s="105">
        <f>Data_Provincias!HI66</f>
        <v>1</v>
      </c>
      <c r="S20" s="105">
        <f>Data_Provincias!HJ68</f>
        <v>13</v>
      </c>
      <c r="T20" s="105">
        <f>Data_Provincias!HK63</f>
        <v>11</v>
      </c>
      <c r="U20" s="105">
        <f>Data_Provincias!HL53</f>
        <v>1</v>
      </c>
      <c r="V20" s="105">
        <f>Data_Provincias!HM59</f>
        <v>3</v>
      </c>
      <c r="W20" s="105">
        <f>Data_Provincias!HN49</f>
        <v>3</v>
      </c>
      <c r="X20" s="105">
        <f>Data_Provincias!HO49</f>
        <v>4</v>
      </c>
      <c r="Y20" s="105">
        <f>Data_Provincias!HM59</f>
        <v>3</v>
      </c>
      <c r="Z20" s="105">
        <f>Data_Provincias!HQ53</f>
        <v>14</v>
      </c>
      <c r="AA20" s="105">
        <f>Data_Provincias!HR80</f>
        <v>0</v>
      </c>
      <c r="AB20" s="105">
        <f>Data_Provincias!HS75</f>
        <v>4</v>
      </c>
      <c r="AC20" s="105">
        <f>Data_Provincias!HT55</f>
        <v>3</v>
      </c>
      <c r="AD20" s="105">
        <f>Data_Provincias!HU60</f>
        <v>3</v>
      </c>
      <c r="AE20" s="105">
        <f>Data_Provincias!HV69</f>
        <v>2</v>
      </c>
      <c r="AF20" s="105">
        <f>Data_Provincias!HW71</f>
        <v>2</v>
      </c>
      <c r="AG20" s="105">
        <f>Data_Provincias!HX56</f>
        <v>31</v>
      </c>
      <c r="AH20" s="105">
        <f>Data_Provincias!HY49</f>
        <v>108</v>
      </c>
      <c r="AI20" s="106"/>
      <c r="AJ20" s="106"/>
      <c r="AK20" s="106"/>
      <c r="AL20" s="106"/>
      <c r="AM20" s="106"/>
      <c r="AN20" s="106"/>
    </row>
    <row r="21" spans="1:40" x14ac:dyDescent="0.25">
      <c r="A21" s="20">
        <v>20</v>
      </c>
      <c r="B21" s="105">
        <f>Data_Provincias!GS54</f>
        <v>21</v>
      </c>
      <c r="C21" s="105">
        <f>Data_Provincias!GT69</f>
        <v>1</v>
      </c>
      <c r="D21" s="105"/>
      <c r="E21" s="105">
        <f>Data_Provincias!GV77</f>
        <v>0</v>
      </c>
      <c r="F21" s="105"/>
      <c r="G21" s="105">
        <f>Data_Provincias!GX50</f>
        <v>40</v>
      </c>
      <c r="H21" s="105"/>
      <c r="I21" s="105"/>
      <c r="J21" s="105">
        <f>Data_Provincias!HA63</f>
        <v>5</v>
      </c>
      <c r="K21" s="105"/>
      <c r="L21" s="105">
        <f>Data_Provincias!HC63</f>
        <v>1</v>
      </c>
      <c r="M21" s="105">
        <f>Data_Provincias!HD62</f>
        <v>2</v>
      </c>
      <c r="N21" s="105">
        <f>Data_Provincias!HE57</f>
        <v>6</v>
      </c>
      <c r="O21" s="105">
        <f>Data_Provincias!HF60</f>
        <v>2</v>
      </c>
      <c r="P21" s="105"/>
      <c r="Q21" s="105"/>
      <c r="R21" s="105">
        <f>Data_Provincias!HI67</f>
        <v>1</v>
      </c>
      <c r="S21" s="105">
        <f>Data_Provincias!HJ69</f>
        <v>13</v>
      </c>
      <c r="T21" s="105">
        <f>Data_Provincias!HK64</f>
        <v>11</v>
      </c>
      <c r="U21" s="105">
        <f>Data_Provincias!HL54</f>
        <v>1</v>
      </c>
      <c r="V21" s="105">
        <f>Data_Provincias!HM60</f>
        <v>3</v>
      </c>
      <c r="W21" s="105">
        <f>Data_Provincias!HN50</f>
        <v>3</v>
      </c>
      <c r="X21" s="105">
        <f>Data_Provincias!HO50</f>
        <v>4</v>
      </c>
      <c r="Y21" s="105">
        <f>Data_Provincias!HM60</f>
        <v>3</v>
      </c>
      <c r="Z21" s="105">
        <f>Data_Provincias!HQ54</f>
        <v>14</v>
      </c>
      <c r="AA21" s="105">
        <f>Data_Provincias!HR81</f>
        <v>0</v>
      </c>
      <c r="AB21" s="105">
        <f>Data_Provincias!HS76</f>
        <v>4</v>
      </c>
      <c r="AC21" s="105">
        <f>Data_Provincias!HT56</f>
        <v>3</v>
      </c>
      <c r="AD21" s="105">
        <f>Data_Provincias!HU61</f>
        <v>3</v>
      </c>
      <c r="AE21" s="105">
        <f>Data_Provincias!HV70</f>
        <v>2</v>
      </c>
      <c r="AF21" s="105">
        <f>Data_Provincias!HW72</f>
        <v>2</v>
      </c>
      <c r="AG21" s="105">
        <f>Data_Provincias!HX57</f>
        <v>32</v>
      </c>
      <c r="AH21" s="105">
        <f>Data_Provincias!HY50</f>
        <v>118</v>
      </c>
      <c r="AI21" s="106"/>
      <c r="AJ21" s="106"/>
      <c r="AK21" s="106"/>
      <c r="AL21" s="106"/>
      <c r="AM21" s="106"/>
      <c r="AN21" s="106"/>
    </row>
    <row r="22" spans="1:40" x14ac:dyDescent="0.25">
      <c r="A22" s="20">
        <v>21</v>
      </c>
      <c r="B22" s="105">
        <f>Data_Provincias!GS55</f>
        <v>22</v>
      </c>
      <c r="C22" s="105">
        <f>Data_Provincias!GT70</f>
        <v>2</v>
      </c>
      <c r="D22" s="105"/>
      <c r="E22" s="105">
        <f>Data_Provincias!GV78</f>
        <v>0</v>
      </c>
      <c r="F22" s="105"/>
      <c r="G22" s="105">
        <f>Data_Provincias!GX51</f>
        <v>42</v>
      </c>
      <c r="H22" s="105"/>
      <c r="I22" s="105"/>
      <c r="J22" s="105">
        <f>Data_Provincias!HA64</f>
        <v>5</v>
      </c>
      <c r="K22" s="105"/>
      <c r="L22" s="105">
        <f>Data_Provincias!HC64</f>
        <v>1</v>
      </c>
      <c r="M22" s="105">
        <f>Data_Provincias!HD63</f>
        <v>2</v>
      </c>
      <c r="N22" s="105">
        <f>Data_Provincias!HE58</f>
        <v>6</v>
      </c>
      <c r="O22" s="105">
        <f>Data_Provincias!HF61</f>
        <v>3</v>
      </c>
      <c r="P22" s="105"/>
      <c r="Q22" s="105"/>
      <c r="R22" s="105">
        <f>Data_Provincias!HI68</f>
        <v>1</v>
      </c>
      <c r="S22" s="105">
        <f>Data_Provincias!HJ70</f>
        <v>13</v>
      </c>
      <c r="T22" s="105">
        <f>Data_Provincias!HK65</f>
        <v>11</v>
      </c>
      <c r="U22" s="105">
        <f>Data_Provincias!HL55</f>
        <v>1</v>
      </c>
      <c r="V22" s="105">
        <f>Data_Provincias!HM61</f>
        <v>3</v>
      </c>
      <c r="W22" s="105">
        <f>Data_Provincias!HN51</f>
        <v>3</v>
      </c>
      <c r="X22" s="105">
        <f>Data_Provincias!HO51</f>
        <v>4</v>
      </c>
      <c r="Y22" s="105">
        <f>Data_Provincias!HM61</f>
        <v>3</v>
      </c>
      <c r="Z22" s="105">
        <f>Data_Provincias!HQ55</f>
        <v>14</v>
      </c>
      <c r="AA22" s="105">
        <f>Data_Provincias!HR82</f>
        <v>0</v>
      </c>
      <c r="AB22" s="105">
        <f>Data_Provincias!HS77</f>
        <v>0</v>
      </c>
      <c r="AC22" s="105">
        <f>Data_Provincias!HT57</f>
        <v>3</v>
      </c>
      <c r="AD22" s="105">
        <f>Data_Provincias!HU62</f>
        <v>3</v>
      </c>
      <c r="AE22" s="105">
        <f>Data_Provincias!HV71</f>
        <v>2</v>
      </c>
      <c r="AF22" s="105">
        <f>Data_Provincias!HW73</f>
        <v>2</v>
      </c>
      <c r="AG22" s="105">
        <f>Data_Provincias!HX58</f>
        <v>33</v>
      </c>
      <c r="AH22" s="105">
        <f>Data_Provincias!HY51</f>
        <v>126</v>
      </c>
      <c r="AI22" s="106"/>
      <c r="AJ22" s="106"/>
      <c r="AK22" s="106"/>
      <c r="AL22" s="106"/>
      <c r="AM22" s="106"/>
      <c r="AN22" s="106"/>
    </row>
    <row r="23" spans="1:40" x14ac:dyDescent="0.25">
      <c r="A23" s="20">
        <v>22</v>
      </c>
      <c r="B23" s="105">
        <f>Data_Provincias!GS56</f>
        <v>22</v>
      </c>
      <c r="C23" s="105">
        <f>Data_Provincias!GT71</f>
        <v>2</v>
      </c>
      <c r="D23" s="105"/>
      <c r="E23" s="105">
        <f>Data_Provincias!GV79</f>
        <v>0</v>
      </c>
      <c r="F23" s="105"/>
      <c r="G23" s="105">
        <f>Data_Provincias!GX52</f>
        <v>44</v>
      </c>
      <c r="H23" s="105"/>
      <c r="I23" s="105"/>
      <c r="J23" s="105">
        <f>Data_Provincias!HA65</f>
        <v>5</v>
      </c>
      <c r="K23" s="105"/>
      <c r="L23" s="105">
        <f>Data_Provincias!HC65</f>
        <v>1</v>
      </c>
      <c r="M23" s="105">
        <f>Data_Provincias!HD64</f>
        <v>2</v>
      </c>
      <c r="N23" s="105">
        <f>Data_Provincias!HE59</f>
        <v>7</v>
      </c>
      <c r="O23" s="105">
        <f>Data_Provincias!HF62</f>
        <v>3</v>
      </c>
      <c r="P23" s="105"/>
      <c r="Q23" s="105"/>
      <c r="R23" s="105">
        <f>Data_Provincias!HI69</f>
        <v>1</v>
      </c>
      <c r="S23" s="105">
        <f>Data_Provincias!HJ71</f>
        <v>13</v>
      </c>
      <c r="T23" s="105">
        <f>Data_Provincias!HK66</f>
        <v>11</v>
      </c>
      <c r="U23" s="105">
        <f>Data_Provincias!HL56</f>
        <v>1</v>
      </c>
      <c r="V23" s="105">
        <f>Data_Provincias!HM62</f>
        <v>3</v>
      </c>
      <c r="W23" s="105">
        <f>Data_Provincias!HN52</f>
        <v>3</v>
      </c>
      <c r="X23" s="105">
        <f>Data_Provincias!HO52</f>
        <v>5</v>
      </c>
      <c r="Y23" s="105">
        <f>Data_Provincias!HM62</f>
        <v>3</v>
      </c>
      <c r="Z23" s="105">
        <f>Data_Provincias!HQ56</f>
        <v>16</v>
      </c>
      <c r="AA23" s="105">
        <f>Data_Provincias!HR83</f>
        <v>0</v>
      </c>
      <c r="AB23" s="105">
        <f>Data_Provincias!HS78</f>
        <v>0</v>
      </c>
      <c r="AC23" s="105">
        <f>Data_Provincias!HT58</f>
        <v>3</v>
      </c>
      <c r="AD23" s="105">
        <f>Data_Provincias!HU63</f>
        <v>3</v>
      </c>
      <c r="AE23" s="105">
        <f>Data_Provincias!HV72</f>
        <v>2</v>
      </c>
      <c r="AF23" s="105">
        <f>Data_Provincias!HW74</f>
        <v>2</v>
      </c>
      <c r="AG23" s="105">
        <f>Data_Provincias!HX59</f>
        <v>34</v>
      </c>
      <c r="AH23" s="105">
        <f>Data_Provincias!HY52</f>
        <v>135</v>
      </c>
      <c r="AI23" s="106"/>
      <c r="AJ23" s="106"/>
      <c r="AK23" s="106"/>
      <c r="AL23" s="106"/>
      <c r="AM23" s="106"/>
      <c r="AN23" s="106"/>
    </row>
    <row r="24" spans="1:40" x14ac:dyDescent="0.25">
      <c r="A24" s="20">
        <v>23</v>
      </c>
      <c r="B24" s="105">
        <f>Data_Provincias!GS57</f>
        <v>25</v>
      </c>
      <c r="C24" s="105">
        <f>Data_Provincias!GT72</f>
        <v>2</v>
      </c>
      <c r="D24" s="105"/>
      <c r="E24" s="105">
        <f>Data_Provincias!GV80</f>
        <v>0</v>
      </c>
      <c r="F24" s="105"/>
      <c r="G24" s="105">
        <f>Data_Provincias!GX53</f>
        <v>55</v>
      </c>
      <c r="H24" s="105"/>
      <c r="I24" s="105"/>
      <c r="J24" s="105">
        <f>Data_Provincias!HA66</f>
        <v>5</v>
      </c>
      <c r="K24" s="105"/>
      <c r="L24" s="105">
        <f>Data_Provincias!HC66</f>
        <v>1</v>
      </c>
      <c r="M24" s="105">
        <f>Data_Provincias!HD65</f>
        <v>2</v>
      </c>
      <c r="N24" s="105">
        <f>Data_Provincias!HE60</f>
        <v>7</v>
      </c>
      <c r="O24" s="105">
        <f>Data_Provincias!HF63</f>
        <v>3</v>
      </c>
      <c r="P24" s="105"/>
      <c r="Q24" s="105"/>
      <c r="R24" s="105">
        <f>Data_Provincias!HI70</f>
        <v>1</v>
      </c>
      <c r="S24" s="105">
        <f>Data_Provincias!HJ72</f>
        <v>13</v>
      </c>
      <c r="T24" s="105">
        <f>Data_Provincias!HK67</f>
        <v>11</v>
      </c>
      <c r="U24" s="105">
        <f>Data_Provincias!HL57</f>
        <v>1</v>
      </c>
      <c r="V24" s="105">
        <f>Data_Provincias!HM63</f>
        <v>3</v>
      </c>
      <c r="W24" s="105">
        <f>Data_Provincias!HN53</f>
        <v>3</v>
      </c>
      <c r="X24" s="105">
        <f>Data_Provincias!HO53</f>
        <v>7</v>
      </c>
      <c r="Y24" s="105">
        <f>Data_Provincias!HM63</f>
        <v>3</v>
      </c>
      <c r="Z24" s="105">
        <f>Data_Provincias!HQ57</f>
        <v>16</v>
      </c>
      <c r="AA24" s="105">
        <f>Data_Provincias!HR84</f>
        <v>0</v>
      </c>
      <c r="AB24" s="105">
        <f>Data_Provincias!HS79</f>
        <v>0</v>
      </c>
      <c r="AC24" s="105">
        <f>Data_Provincias!HT59</f>
        <v>3</v>
      </c>
      <c r="AD24" s="105">
        <f>Data_Provincias!HU64</f>
        <v>3</v>
      </c>
      <c r="AE24" s="105">
        <f>Data_Provincias!HV73</f>
        <v>2</v>
      </c>
      <c r="AF24" s="105">
        <f>Data_Provincias!HW75</f>
        <v>2</v>
      </c>
      <c r="AG24" s="105">
        <f>Data_Provincias!HX60</f>
        <v>34</v>
      </c>
      <c r="AH24" s="105">
        <f>Data_Provincias!HY53</f>
        <v>173</v>
      </c>
      <c r="AI24" s="106"/>
      <c r="AJ24" s="106"/>
      <c r="AK24" s="106"/>
      <c r="AL24" s="106"/>
      <c r="AM24" s="106"/>
      <c r="AN24" s="106"/>
    </row>
    <row r="25" spans="1:40" x14ac:dyDescent="0.25">
      <c r="A25" s="20">
        <v>24</v>
      </c>
      <c r="B25" s="105">
        <f>Data_Provincias!GS58</f>
        <v>26</v>
      </c>
      <c r="C25" s="105">
        <f>Data_Provincias!GT73</f>
        <v>2</v>
      </c>
      <c r="D25" s="105"/>
      <c r="E25" s="105">
        <f>Data_Provincias!GV81</f>
        <v>0</v>
      </c>
      <c r="F25" s="105"/>
      <c r="G25" s="105">
        <f>Data_Provincias!GX54</f>
        <v>57</v>
      </c>
      <c r="H25" s="105"/>
      <c r="I25" s="105"/>
      <c r="J25" s="105">
        <f>Data_Provincias!HA67</f>
        <v>5</v>
      </c>
      <c r="K25" s="105"/>
      <c r="L25" s="105">
        <f>Data_Provincias!HC67</f>
        <v>1</v>
      </c>
      <c r="M25" s="105">
        <f>Data_Provincias!HD66</f>
        <v>2</v>
      </c>
      <c r="N25" s="105">
        <f>Data_Provincias!HE61</f>
        <v>7</v>
      </c>
      <c r="O25" s="105">
        <f>Data_Provincias!HF64</f>
        <v>3</v>
      </c>
      <c r="P25" s="105"/>
      <c r="Q25" s="105"/>
      <c r="R25" s="105">
        <f>Data_Provincias!HI71</f>
        <v>1</v>
      </c>
      <c r="S25" s="105">
        <f>Data_Provincias!HJ73</f>
        <v>14</v>
      </c>
      <c r="T25" s="105">
        <f>Data_Provincias!HK68</f>
        <v>11</v>
      </c>
      <c r="U25" s="105">
        <f>Data_Provincias!HL58</f>
        <v>1</v>
      </c>
      <c r="V25" s="105">
        <f>Data_Provincias!HM64</f>
        <v>3</v>
      </c>
      <c r="W25" s="105">
        <f>Data_Provincias!HN54</f>
        <v>3</v>
      </c>
      <c r="X25" s="105">
        <f>Data_Provincias!HO54</f>
        <v>7</v>
      </c>
      <c r="Y25" s="105">
        <f>Data_Provincias!HM64</f>
        <v>3</v>
      </c>
      <c r="Z25" s="105">
        <f>Data_Provincias!HQ58</f>
        <v>16</v>
      </c>
      <c r="AA25" s="105">
        <f>Data_Provincias!HR85</f>
        <v>0</v>
      </c>
      <c r="AB25" s="105">
        <f>Data_Provincias!HS80</f>
        <v>0</v>
      </c>
      <c r="AC25" s="105">
        <f>Data_Provincias!HT60</f>
        <v>3</v>
      </c>
      <c r="AD25" s="105">
        <f>Data_Provincias!HU65</f>
        <v>3</v>
      </c>
      <c r="AE25" s="105">
        <f>Data_Provincias!HV74</f>
        <v>2</v>
      </c>
      <c r="AF25" s="105">
        <f>Data_Provincias!HW76</f>
        <v>2</v>
      </c>
      <c r="AG25" s="105">
        <f>Data_Provincias!HX61</f>
        <v>35</v>
      </c>
      <c r="AH25" s="105">
        <f>Data_Provincias!HY54</f>
        <v>177</v>
      </c>
      <c r="AI25" s="106"/>
      <c r="AJ25" s="106"/>
      <c r="AK25" s="106"/>
      <c r="AL25" s="106"/>
      <c r="AM25" s="106"/>
      <c r="AN25" s="106"/>
    </row>
    <row r="26" spans="1:40" x14ac:dyDescent="0.25">
      <c r="A26" s="20">
        <v>25</v>
      </c>
      <c r="B26" s="105">
        <f>Data_Provincias!GS59</f>
        <v>28</v>
      </c>
      <c r="C26" s="105">
        <f>Data_Provincias!GT74</f>
        <v>2</v>
      </c>
      <c r="D26" s="105"/>
      <c r="E26" s="105">
        <f>Data_Provincias!GV82</f>
        <v>0</v>
      </c>
      <c r="F26" s="105"/>
      <c r="G26" s="105">
        <f>Data_Provincias!GX55</f>
        <v>61</v>
      </c>
      <c r="H26" s="105"/>
      <c r="I26" s="105"/>
      <c r="J26" s="105">
        <f>Data_Provincias!HA68</f>
        <v>5</v>
      </c>
      <c r="K26" s="105"/>
      <c r="L26" s="105">
        <f>Data_Provincias!HC68</f>
        <v>1</v>
      </c>
      <c r="M26" s="105">
        <f>Data_Provincias!HD67</f>
        <v>2</v>
      </c>
      <c r="N26" s="105">
        <f>Data_Provincias!HE62</f>
        <v>7</v>
      </c>
      <c r="O26" s="105">
        <f>Data_Provincias!HF65</f>
        <v>3</v>
      </c>
      <c r="P26" s="105"/>
      <c r="Q26" s="105"/>
      <c r="R26" s="105">
        <f>Data_Provincias!HI72</f>
        <v>1</v>
      </c>
      <c r="S26" s="105">
        <f>Data_Provincias!HJ74</f>
        <v>14</v>
      </c>
      <c r="T26" s="105">
        <f>Data_Provincias!HK69</f>
        <v>11</v>
      </c>
      <c r="U26" s="105">
        <f>Data_Provincias!HL59</f>
        <v>1</v>
      </c>
      <c r="V26" s="105">
        <f>Data_Provincias!HM65</f>
        <v>4</v>
      </c>
      <c r="W26" s="105">
        <f>Data_Provincias!HN55</f>
        <v>3</v>
      </c>
      <c r="X26" s="105">
        <f>Data_Provincias!HO55</f>
        <v>7</v>
      </c>
      <c r="Y26" s="105">
        <f>Data_Provincias!HM65</f>
        <v>4</v>
      </c>
      <c r="Z26" s="105">
        <f>Data_Provincias!HQ59</f>
        <v>23</v>
      </c>
      <c r="AA26" s="105">
        <f>Data_Provincias!HR86</f>
        <v>0</v>
      </c>
      <c r="AB26" s="105">
        <f>Data_Provincias!HS81</f>
        <v>0</v>
      </c>
      <c r="AC26" s="105">
        <f>Data_Provincias!HT61</f>
        <v>3</v>
      </c>
      <c r="AD26" s="105">
        <f>Data_Provincias!HU66</f>
        <v>3</v>
      </c>
      <c r="AE26" s="105">
        <f>Data_Provincias!HV75</f>
        <v>2</v>
      </c>
      <c r="AF26" s="105">
        <f>Data_Provincias!HW77</f>
        <v>0</v>
      </c>
      <c r="AG26" s="105">
        <f>Data_Provincias!HX62</f>
        <v>36</v>
      </c>
      <c r="AH26" s="105">
        <f>Data_Provincias!HY55</f>
        <v>183</v>
      </c>
      <c r="AI26" s="106"/>
      <c r="AJ26" s="106"/>
      <c r="AK26" s="106"/>
      <c r="AL26" s="106"/>
      <c r="AM26" s="106"/>
      <c r="AN26" s="106"/>
    </row>
    <row r="27" spans="1:40" x14ac:dyDescent="0.25">
      <c r="A27" s="20">
        <v>26</v>
      </c>
      <c r="B27" s="105">
        <f>Data_Provincias!GS60</f>
        <v>30</v>
      </c>
      <c r="C27" s="105">
        <f>Data_Provincias!GT75</f>
        <v>2</v>
      </c>
      <c r="D27" s="105"/>
      <c r="E27" s="105">
        <f>Data_Provincias!GV83</f>
        <v>0</v>
      </c>
      <c r="F27" s="105"/>
      <c r="G27" s="105">
        <f>Data_Provincias!GX56</f>
        <v>63</v>
      </c>
      <c r="H27" s="105"/>
      <c r="I27" s="105"/>
      <c r="J27" s="105">
        <f>Data_Provincias!HA69</f>
        <v>5</v>
      </c>
      <c r="K27" s="105"/>
      <c r="L27" s="105">
        <f>Data_Provincias!HC69</f>
        <v>1</v>
      </c>
      <c r="M27" s="105">
        <f>Data_Provincias!HD68</f>
        <v>2</v>
      </c>
      <c r="N27" s="105">
        <f>Data_Provincias!HE63</f>
        <v>7</v>
      </c>
      <c r="O27" s="105">
        <f>Data_Provincias!HF66</f>
        <v>3</v>
      </c>
      <c r="P27" s="105"/>
      <c r="Q27" s="105"/>
      <c r="R27" s="105">
        <f>Data_Provincias!HI73</f>
        <v>1</v>
      </c>
      <c r="S27" s="105">
        <f>Data_Provincias!HJ75</f>
        <v>17</v>
      </c>
      <c r="T27" s="105">
        <f>Data_Provincias!HK70</f>
        <v>12</v>
      </c>
      <c r="U27" s="105">
        <f>Data_Provincias!HL60</f>
        <v>1</v>
      </c>
      <c r="V27" s="105">
        <f>Data_Provincias!HM66</f>
        <v>7</v>
      </c>
      <c r="W27" s="105">
        <f>Data_Provincias!HN56</f>
        <v>3</v>
      </c>
      <c r="X27" s="105">
        <f>Data_Provincias!HO56</f>
        <v>7</v>
      </c>
      <c r="Y27" s="105">
        <f>Data_Provincias!HM66</f>
        <v>7</v>
      </c>
      <c r="Z27" s="105">
        <f>Data_Provincias!HQ60</f>
        <v>28</v>
      </c>
      <c r="AA27" s="105">
        <f>Data_Provincias!HR87</f>
        <v>0</v>
      </c>
      <c r="AB27" s="105">
        <f>Data_Provincias!HS82</f>
        <v>0</v>
      </c>
      <c r="AC27" s="105">
        <f>Data_Provincias!HT62</f>
        <v>3</v>
      </c>
      <c r="AD27" s="105">
        <f>Data_Provincias!HU67</f>
        <v>3</v>
      </c>
      <c r="AE27" s="105">
        <f>Data_Provincias!HV76</f>
        <v>2</v>
      </c>
      <c r="AF27" s="105">
        <f>Data_Provincias!HW78</f>
        <v>0</v>
      </c>
      <c r="AG27" s="105">
        <f>Data_Provincias!HX63</f>
        <v>38</v>
      </c>
      <c r="AH27" s="105">
        <f>Data_Provincias!HY56</f>
        <v>189</v>
      </c>
      <c r="AI27" s="106"/>
      <c r="AJ27" s="106"/>
      <c r="AK27" s="106"/>
      <c r="AL27" s="106"/>
      <c r="AM27" s="106"/>
      <c r="AN27" s="106"/>
    </row>
    <row r="28" spans="1:40" x14ac:dyDescent="0.25">
      <c r="A28" s="20">
        <v>27</v>
      </c>
      <c r="B28" s="105">
        <f>Data_Provincias!GS61</f>
        <v>32</v>
      </c>
      <c r="C28" s="105">
        <f>Data_Provincias!GT76</f>
        <v>2</v>
      </c>
      <c r="D28" s="105"/>
      <c r="E28" s="105">
        <f>Data_Provincias!GV84</f>
        <v>0</v>
      </c>
      <c r="F28" s="105"/>
      <c r="G28" s="105">
        <f>Data_Provincias!GX57</f>
        <v>64</v>
      </c>
      <c r="H28" s="105"/>
      <c r="I28" s="105"/>
      <c r="J28" s="105">
        <f>Data_Provincias!HA70</f>
        <v>5</v>
      </c>
      <c r="K28" s="105"/>
      <c r="L28" s="105">
        <f>Data_Provincias!HC70</f>
        <v>1</v>
      </c>
      <c r="M28" s="105">
        <f>Data_Provincias!HD69</f>
        <v>2</v>
      </c>
      <c r="N28" s="105">
        <f>Data_Provincias!HE64</f>
        <v>7</v>
      </c>
      <c r="O28" s="105">
        <f>Data_Provincias!HF67</f>
        <v>3</v>
      </c>
      <c r="P28" s="105"/>
      <c r="Q28" s="105"/>
      <c r="R28" s="105">
        <f>Data_Provincias!HI74</f>
        <v>1</v>
      </c>
      <c r="S28" s="105">
        <f>Data_Provincias!HJ76</f>
        <v>18</v>
      </c>
      <c r="T28" s="105">
        <f>Data_Provincias!HK71</f>
        <v>13</v>
      </c>
      <c r="U28" s="105">
        <f>Data_Provincias!HL61</f>
        <v>1</v>
      </c>
      <c r="V28" s="105">
        <f>Data_Provincias!HM67</f>
        <v>6</v>
      </c>
      <c r="W28" s="105">
        <f>Data_Provincias!HN57</f>
        <v>3</v>
      </c>
      <c r="X28" s="105">
        <f>Data_Provincias!HO57</f>
        <v>7</v>
      </c>
      <c r="Y28" s="105">
        <f>Data_Provincias!HM67</f>
        <v>6</v>
      </c>
      <c r="Z28" s="105">
        <f>Data_Provincias!HQ61</f>
        <v>33</v>
      </c>
      <c r="AA28" s="105">
        <f>Data_Provincias!HR88</f>
        <v>0</v>
      </c>
      <c r="AB28" s="105">
        <f>Data_Provincias!HS83</f>
        <v>0</v>
      </c>
      <c r="AC28" s="105">
        <f>Data_Provincias!HT63</f>
        <v>3</v>
      </c>
      <c r="AD28" s="105">
        <f>Data_Provincias!HU68</f>
        <v>3</v>
      </c>
      <c r="AE28" s="105">
        <f>Data_Provincias!HV77</f>
        <v>0</v>
      </c>
      <c r="AF28" s="105">
        <f>Data_Provincias!HW79</f>
        <v>0</v>
      </c>
      <c r="AG28" s="105">
        <f>Data_Provincias!HX64</f>
        <v>38</v>
      </c>
      <c r="AH28" s="105">
        <f>Data_Provincias!HY57</f>
        <v>196</v>
      </c>
      <c r="AI28" s="106"/>
      <c r="AJ28" s="106"/>
      <c r="AK28" s="106"/>
      <c r="AL28" s="106"/>
      <c r="AM28" s="106"/>
      <c r="AN28" s="106"/>
    </row>
    <row r="29" spans="1:40" x14ac:dyDescent="0.25">
      <c r="A29" s="20">
        <v>28</v>
      </c>
      <c r="B29" s="105">
        <f>Data_Provincias!GS62</f>
        <v>32</v>
      </c>
      <c r="C29" s="105">
        <f>Data_Provincias!GT77</f>
        <v>0</v>
      </c>
      <c r="D29" s="105"/>
      <c r="E29" s="105">
        <f>Data_Provincias!GV85</f>
        <v>0</v>
      </c>
      <c r="F29" s="105"/>
      <c r="G29" s="105">
        <f>Data_Provincias!GX58</f>
        <v>64</v>
      </c>
      <c r="H29" s="105"/>
      <c r="I29" s="105"/>
      <c r="J29" s="105">
        <f>Data_Provincias!HA71</f>
        <v>6</v>
      </c>
      <c r="K29" s="105"/>
      <c r="L29" s="105">
        <f>Data_Provincias!HC71</f>
        <v>1</v>
      </c>
      <c r="M29" s="105">
        <f>Data_Provincias!HD70</f>
        <v>2</v>
      </c>
      <c r="N29" s="105">
        <f>Data_Provincias!HE65</f>
        <v>7</v>
      </c>
      <c r="O29" s="105">
        <f>Data_Provincias!HF68</f>
        <v>3</v>
      </c>
      <c r="P29" s="105"/>
      <c r="Q29" s="105"/>
      <c r="R29" s="105">
        <f>Data_Provincias!HI75</f>
        <v>1</v>
      </c>
      <c r="S29" s="105">
        <f>Data_Provincias!HJ77</f>
        <v>0</v>
      </c>
      <c r="T29" s="105">
        <f>Data_Provincias!HK72</f>
        <v>13</v>
      </c>
      <c r="U29" s="105">
        <f>Data_Provincias!HL62</f>
        <v>1</v>
      </c>
      <c r="V29" s="105">
        <f>Data_Provincias!HM68</f>
        <v>7</v>
      </c>
      <c r="W29" s="105">
        <f>Data_Provincias!HN58</f>
        <v>3</v>
      </c>
      <c r="X29" s="105">
        <f>Data_Provincias!HO58</f>
        <v>7</v>
      </c>
      <c r="Y29" s="105">
        <f>Data_Provincias!HM68</f>
        <v>7</v>
      </c>
      <c r="Z29" s="105">
        <f>Data_Provincias!HQ62</f>
        <v>38</v>
      </c>
      <c r="AA29" s="105">
        <f>Data_Provincias!HR89</f>
        <v>0</v>
      </c>
      <c r="AB29" s="105">
        <f>Data_Provincias!HS84</f>
        <v>0</v>
      </c>
      <c r="AC29" s="105">
        <f>Data_Provincias!HT64</f>
        <v>3</v>
      </c>
      <c r="AD29" s="105">
        <f>Data_Provincias!HU69</f>
        <v>3</v>
      </c>
      <c r="AE29" s="105">
        <f>Data_Provincias!HV78</f>
        <v>0</v>
      </c>
      <c r="AF29" s="105">
        <f>Data_Provincias!HW80</f>
        <v>0</v>
      </c>
      <c r="AG29" s="105">
        <f>Data_Provincias!HX65</f>
        <v>38</v>
      </c>
      <c r="AH29" s="105">
        <f>Data_Provincias!HY58</f>
        <v>200</v>
      </c>
      <c r="AI29" s="106"/>
      <c r="AJ29" s="106"/>
      <c r="AK29" s="106"/>
      <c r="AL29" s="106"/>
      <c r="AM29" s="106"/>
      <c r="AN29" s="106"/>
    </row>
    <row r="30" spans="1:40" x14ac:dyDescent="0.25">
      <c r="A30" s="20">
        <v>29</v>
      </c>
      <c r="B30" s="105">
        <f>Data_Provincias!GS63</f>
        <v>34</v>
      </c>
      <c r="C30" s="105">
        <f>Data_Provincias!GT78</f>
        <v>0</v>
      </c>
      <c r="D30" s="105"/>
      <c r="E30" s="105">
        <f>Data_Provincias!GV86</f>
        <v>0</v>
      </c>
      <c r="F30" s="105"/>
      <c r="G30" s="105">
        <f>Data_Provincias!GX59</f>
        <v>66</v>
      </c>
      <c r="H30" s="105"/>
      <c r="I30" s="105"/>
      <c r="J30" s="105">
        <f>Data_Provincias!HA72</f>
        <v>7</v>
      </c>
      <c r="K30" s="105"/>
      <c r="L30" s="105">
        <f>Data_Provincias!HC72</f>
        <v>1</v>
      </c>
      <c r="M30" s="105">
        <f>Data_Provincias!HD71</f>
        <v>2</v>
      </c>
      <c r="N30" s="105">
        <f>Data_Provincias!HE66</f>
        <v>7</v>
      </c>
      <c r="O30" s="105">
        <f>Data_Provincias!HF69</f>
        <v>3</v>
      </c>
      <c r="P30" s="105"/>
      <c r="Q30" s="105"/>
      <c r="R30" s="105">
        <f>Data_Provincias!HI76</f>
        <v>1</v>
      </c>
      <c r="S30" s="105">
        <f>Data_Provincias!HJ78</f>
        <v>0</v>
      </c>
      <c r="T30" s="105">
        <f>Data_Provincias!HK73</f>
        <v>13</v>
      </c>
      <c r="U30" s="105">
        <f>Data_Provincias!HL63</f>
        <v>1</v>
      </c>
      <c r="V30" s="105">
        <f>Data_Provincias!HM69</f>
        <v>7</v>
      </c>
      <c r="W30" s="105">
        <f>Data_Provincias!HN59</f>
        <v>3</v>
      </c>
      <c r="X30" s="105">
        <f>Data_Provincias!HO59</f>
        <v>7</v>
      </c>
      <c r="Y30" s="105">
        <f>Data_Provincias!HM69</f>
        <v>7</v>
      </c>
      <c r="Z30" s="105">
        <f>Data_Provincias!HQ63</f>
        <v>41</v>
      </c>
      <c r="AA30" s="105">
        <f>Data_Provincias!HR90</f>
        <v>0</v>
      </c>
      <c r="AB30" s="105">
        <f>Data_Provincias!HS85</f>
        <v>0</v>
      </c>
      <c r="AC30" s="105">
        <f>Data_Provincias!HT65</f>
        <v>3</v>
      </c>
      <c r="AD30" s="105">
        <f>Data_Provincias!HU70</f>
        <v>4</v>
      </c>
      <c r="AE30" s="105">
        <f>Data_Provincias!HV79</f>
        <v>0</v>
      </c>
      <c r="AF30" s="105">
        <f>Data_Provincias!HW81</f>
        <v>0</v>
      </c>
      <c r="AG30" s="105">
        <f>Data_Provincias!HX66</f>
        <v>41</v>
      </c>
      <c r="AH30" s="105">
        <f>Data_Provincias!HY59</f>
        <v>217</v>
      </c>
      <c r="AI30" s="106"/>
      <c r="AJ30" s="106"/>
      <c r="AK30" s="106"/>
      <c r="AL30" s="106"/>
      <c r="AM30" s="106"/>
      <c r="AN30" s="106"/>
    </row>
    <row r="31" spans="1:40" x14ac:dyDescent="0.25">
      <c r="A31" s="20">
        <v>30</v>
      </c>
      <c r="B31" s="105">
        <f>Data_Provincias!GS64</f>
        <v>35</v>
      </c>
      <c r="C31" s="105">
        <f>Data_Provincias!GT79</f>
        <v>0</v>
      </c>
      <c r="D31" s="105"/>
      <c r="E31" s="105">
        <f>Data_Provincias!GV87</f>
        <v>0</v>
      </c>
      <c r="F31" s="105"/>
      <c r="G31" s="105">
        <f>Data_Provincias!GX60</f>
        <v>68</v>
      </c>
      <c r="H31" s="105"/>
      <c r="I31" s="105"/>
      <c r="J31" s="105">
        <f>Data_Provincias!HA73</f>
        <v>7</v>
      </c>
      <c r="K31" s="105"/>
      <c r="L31" s="105">
        <f>Data_Provincias!HC73</f>
        <v>1</v>
      </c>
      <c r="M31" s="105">
        <f>Data_Provincias!HD72</f>
        <v>2</v>
      </c>
      <c r="N31" s="105">
        <f>Data_Provincias!HE67</f>
        <v>7</v>
      </c>
      <c r="O31" s="105">
        <f>Data_Provincias!HF70</f>
        <v>3</v>
      </c>
      <c r="P31" s="105"/>
      <c r="Q31" s="105"/>
      <c r="R31" s="105">
        <f>Data_Provincias!HI77</f>
        <v>0</v>
      </c>
      <c r="S31" s="105">
        <f>Data_Provincias!HJ79</f>
        <v>0</v>
      </c>
      <c r="T31" s="105">
        <f>Data_Provincias!HK74</f>
        <v>13</v>
      </c>
      <c r="U31" s="105">
        <f>Data_Provincias!HL64</f>
        <v>1</v>
      </c>
      <c r="V31" s="105">
        <f>Data_Provincias!HM70</f>
        <v>8</v>
      </c>
      <c r="W31" s="105">
        <f>Data_Provincias!HN60</f>
        <v>3</v>
      </c>
      <c r="X31" s="105">
        <f>Data_Provincias!HO60</f>
        <v>7</v>
      </c>
      <c r="Y31" s="105">
        <f>Data_Provincias!HM70</f>
        <v>8</v>
      </c>
      <c r="Z31" s="105">
        <f>Data_Provincias!HQ64</f>
        <v>43</v>
      </c>
      <c r="AA31" s="105">
        <f>Data_Provincias!HR91</f>
        <v>0</v>
      </c>
      <c r="AB31" s="105">
        <f>Data_Provincias!HS86</f>
        <v>0</v>
      </c>
      <c r="AC31" s="105">
        <f>Data_Provincias!HT66</f>
        <v>3</v>
      </c>
      <c r="AD31" s="105">
        <f>Data_Provincias!HU71</f>
        <v>4</v>
      </c>
      <c r="AE31" s="105">
        <f>Data_Provincias!HV80</f>
        <v>0</v>
      </c>
      <c r="AF31" s="105">
        <f>Data_Provincias!HW82</f>
        <v>0</v>
      </c>
      <c r="AG31" s="105">
        <f>Data_Provincias!HX67</f>
        <v>40</v>
      </c>
      <c r="AH31" s="105">
        <f>Data_Provincias!HY60</f>
        <v>226</v>
      </c>
      <c r="AI31" s="106"/>
      <c r="AJ31" s="106"/>
      <c r="AK31" s="106"/>
      <c r="AL31" s="106"/>
      <c r="AM31" s="106"/>
      <c r="AN31" s="106"/>
    </row>
    <row r="32" spans="1:40" x14ac:dyDescent="0.25">
      <c r="A32" s="20">
        <v>31</v>
      </c>
      <c r="B32" s="105">
        <f>Data_Provincias!GS65</f>
        <v>35</v>
      </c>
      <c r="C32" s="105">
        <f>Data_Provincias!GT80</f>
        <v>0</v>
      </c>
      <c r="D32" s="105"/>
      <c r="E32" s="105">
        <f>Data_Provincias!GV88</f>
        <v>0</v>
      </c>
      <c r="F32" s="105"/>
      <c r="G32" s="105">
        <f>Data_Provincias!GX61</f>
        <v>68</v>
      </c>
      <c r="H32" s="105"/>
      <c r="I32" s="105"/>
      <c r="J32" s="105">
        <f>Data_Provincias!HA74</f>
        <v>7</v>
      </c>
      <c r="K32" s="105"/>
      <c r="L32" s="105">
        <f>Data_Provincias!HC74</f>
        <v>1</v>
      </c>
      <c r="M32" s="105">
        <f>Data_Provincias!HD73</f>
        <v>2</v>
      </c>
      <c r="N32" s="105">
        <f>Data_Provincias!HE68</f>
        <v>7</v>
      </c>
      <c r="O32" s="105">
        <f>Data_Provincias!HF71</f>
        <v>3</v>
      </c>
      <c r="P32" s="105"/>
      <c r="Q32" s="105"/>
      <c r="R32" s="105">
        <f>Data_Provincias!HI78</f>
        <v>0</v>
      </c>
      <c r="S32" s="105">
        <f>Data_Provincias!HJ80</f>
        <v>0</v>
      </c>
      <c r="T32" s="105">
        <f>Data_Provincias!HK75</f>
        <v>13</v>
      </c>
      <c r="U32" s="105">
        <f>Data_Provincias!HL65</f>
        <v>1</v>
      </c>
      <c r="V32" s="105">
        <f>Data_Provincias!HM71</f>
        <v>8</v>
      </c>
      <c r="W32" s="105">
        <f>Data_Provincias!HN61</f>
        <v>3</v>
      </c>
      <c r="X32" s="105">
        <f>Data_Provincias!HO61</f>
        <v>7</v>
      </c>
      <c r="Y32" s="105">
        <f>Data_Provincias!HM71</f>
        <v>8</v>
      </c>
      <c r="Z32" s="105">
        <f>Data_Provincias!HQ65</f>
        <v>43</v>
      </c>
      <c r="AA32" s="105">
        <f>Data_Provincias!HR92</f>
        <v>0</v>
      </c>
      <c r="AB32" s="105">
        <f>Data_Provincias!HS87</f>
        <v>0</v>
      </c>
      <c r="AC32" s="105">
        <f>Data_Provincias!HT67</f>
        <v>3</v>
      </c>
      <c r="AD32" s="105">
        <f>Data_Provincias!HU72</f>
        <v>4</v>
      </c>
      <c r="AE32" s="105">
        <f>Data_Provincias!HV81</f>
        <v>0</v>
      </c>
      <c r="AF32" s="105">
        <f>Data_Provincias!HW83</f>
        <v>0</v>
      </c>
      <c r="AG32" s="105">
        <f>Data_Provincias!HX68</f>
        <v>41</v>
      </c>
      <c r="AH32" s="105">
        <f>Data_Provincias!HY61</f>
        <v>235</v>
      </c>
      <c r="AI32" s="106"/>
      <c r="AJ32" s="106"/>
      <c r="AK32" s="106"/>
      <c r="AL32" s="106"/>
      <c r="AM32" s="106"/>
      <c r="AN32" s="106"/>
    </row>
    <row r="33" spans="1:40" x14ac:dyDescent="0.25">
      <c r="A33" s="20">
        <v>32</v>
      </c>
      <c r="B33" s="105">
        <f>Data_Provincias!GS66</f>
        <v>37</v>
      </c>
      <c r="C33" s="105">
        <f>Data_Provincias!GT81</f>
        <v>0</v>
      </c>
      <c r="D33" s="105"/>
      <c r="E33" s="105">
        <f>Data_Provincias!GV89</f>
        <v>0</v>
      </c>
      <c r="F33" s="105"/>
      <c r="G33" s="105">
        <f>Data_Provincias!GX62</f>
        <v>68</v>
      </c>
      <c r="H33" s="105"/>
      <c r="I33" s="105"/>
      <c r="J33" s="105">
        <f>Data_Provincias!HA75</f>
        <v>7</v>
      </c>
      <c r="K33" s="105"/>
      <c r="L33" s="105">
        <f>Data_Provincias!HC75</f>
        <v>1</v>
      </c>
      <c r="M33" s="105">
        <f>Data_Provincias!HD74</f>
        <v>2</v>
      </c>
      <c r="N33" s="105">
        <f>Data_Provincias!HE69</f>
        <v>7</v>
      </c>
      <c r="O33" s="105">
        <f>Data_Provincias!HF72</f>
        <v>3</v>
      </c>
      <c r="P33" s="105"/>
      <c r="Q33" s="105"/>
      <c r="R33" s="105">
        <f>Data_Provincias!HI79</f>
        <v>0</v>
      </c>
      <c r="S33" s="105">
        <f>Data_Provincias!HJ81</f>
        <v>0</v>
      </c>
      <c r="T33" s="105">
        <f>Data_Provincias!HK76</f>
        <v>13</v>
      </c>
      <c r="U33" s="105">
        <f>Data_Provincias!HL66</f>
        <v>1</v>
      </c>
      <c r="V33" s="105">
        <f>Data_Provincias!HM72</f>
        <v>9</v>
      </c>
      <c r="W33" s="105">
        <f>Data_Provincias!HN62</f>
        <v>3</v>
      </c>
      <c r="X33" s="105">
        <f>Data_Provincias!HO62</f>
        <v>7</v>
      </c>
      <c r="Y33" s="105">
        <f>Data_Provincias!HM72</f>
        <v>9</v>
      </c>
      <c r="Z33" s="105">
        <f>Data_Provincias!HQ66</f>
        <v>45</v>
      </c>
      <c r="AA33" s="105">
        <f>Data_Provincias!HR93</f>
        <v>0</v>
      </c>
      <c r="AB33" s="105">
        <f>Data_Provincias!HS88</f>
        <v>0</v>
      </c>
      <c r="AC33" s="105">
        <f>Data_Provincias!HT68</f>
        <v>3</v>
      </c>
      <c r="AD33" s="105">
        <f>Data_Provincias!HU73</f>
        <v>4</v>
      </c>
      <c r="AE33" s="105">
        <f>Data_Provincias!HV82</f>
        <v>0</v>
      </c>
      <c r="AF33" s="105">
        <f>Data_Provincias!HW84</f>
        <v>0</v>
      </c>
      <c r="AG33" s="105">
        <f>Data_Provincias!HX69</f>
        <v>41</v>
      </c>
      <c r="AH33" s="105">
        <f>Data_Provincias!HY62</f>
        <v>245</v>
      </c>
      <c r="AI33" s="106"/>
      <c r="AJ33" s="106"/>
      <c r="AK33" s="106"/>
      <c r="AL33" s="106"/>
      <c r="AM33" s="106"/>
      <c r="AN33" s="106"/>
    </row>
    <row r="34" spans="1:40" x14ac:dyDescent="0.25">
      <c r="A34" s="20">
        <v>33</v>
      </c>
      <c r="B34" s="105">
        <f>Data_Provincias!GS67</f>
        <v>37</v>
      </c>
      <c r="C34" s="105">
        <f>Data_Provincias!GT82</f>
        <v>0</v>
      </c>
      <c r="D34" s="105"/>
      <c r="E34" s="105">
        <f>Data_Provincias!GV90</f>
        <v>0</v>
      </c>
      <c r="F34" s="105"/>
      <c r="G34" s="105">
        <f>Data_Provincias!GX63</f>
        <v>72</v>
      </c>
      <c r="H34" s="105"/>
      <c r="I34" s="105"/>
      <c r="J34" s="105">
        <f>Data_Provincias!HA76</f>
        <v>8</v>
      </c>
      <c r="K34" s="105"/>
      <c r="L34" s="105">
        <f>Data_Provincias!HC76</f>
        <v>1</v>
      </c>
      <c r="M34" s="105">
        <f>Data_Provincias!HD75</f>
        <v>2</v>
      </c>
      <c r="N34" s="105">
        <f>Data_Provincias!HE70</f>
        <v>7</v>
      </c>
      <c r="O34" s="105">
        <f>Data_Provincias!HF73</f>
        <v>4</v>
      </c>
      <c r="P34" s="105"/>
      <c r="Q34" s="105"/>
      <c r="R34" s="105">
        <f>Data_Provincias!HI80</f>
        <v>0</v>
      </c>
      <c r="S34" s="105">
        <f>Data_Provincias!HJ82</f>
        <v>0</v>
      </c>
      <c r="T34" s="105">
        <f>Data_Provincias!HK77</f>
        <v>0</v>
      </c>
      <c r="U34" s="105">
        <f>Data_Provincias!HL67</f>
        <v>1</v>
      </c>
      <c r="V34" s="105">
        <f>Data_Provincias!HM73</f>
        <v>10</v>
      </c>
      <c r="W34" s="105">
        <f>Data_Provincias!HN63</f>
        <v>3</v>
      </c>
      <c r="X34" s="105">
        <f>Data_Provincias!HO63</f>
        <v>7</v>
      </c>
      <c r="Y34" s="105">
        <f>Data_Provincias!HM73</f>
        <v>10</v>
      </c>
      <c r="Z34" s="105">
        <f>Data_Provincias!HQ67</f>
        <v>44</v>
      </c>
      <c r="AA34" s="105">
        <f>Data_Provincias!HR94</f>
        <v>0</v>
      </c>
      <c r="AB34" s="105">
        <f>Data_Provincias!HS89</f>
        <v>0</v>
      </c>
      <c r="AC34" s="105">
        <f>Data_Provincias!HT69</f>
        <v>4</v>
      </c>
      <c r="AD34" s="105">
        <f>Data_Provincias!HU74</f>
        <v>5</v>
      </c>
      <c r="AE34" s="105">
        <f>Data_Provincias!HV83</f>
        <v>0</v>
      </c>
      <c r="AF34" s="105">
        <f>Data_Provincias!HW85</f>
        <v>0</v>
      </c>
      <c r="AG34" s="105">
        <f>Data_Provincias!HX70</f>
        <v>44</v>
      </c>
      <c r="AH34" s="105">
        <f>Data_Provincias!HY63</f>
        <v>260</v>
      </c>
      <c r="AI34" s="106"/>
      <c r="AJ34" s="106"/>
      <c r="AK34" s="106"/>
      <c r="AL34" s="106"/>
      <c r="AM34" s="106"/>
      <c r="AN34" s="106"/>
    </row>
    <row r="35" spans="1:40" x14ac:dyDescent="0.25">
      <c r="A35" s="20">
        <v>34</v>
      </c>
      <c r="B35" s="105">
        <f>Data_Provincias!GS68</f>
        <v>37</v>
      </c>
      <c r="C35" s="105">
        <f>Data_Provincias!GT83</f>
        <v>0</v>
      </c>
      <c r="D35" s="105"/>
      <c r="E35" s="105">
        <f>Data_Provincias!GV91</f>
        <v>0</v>
      </c>
      <c r="F35" s="105"/>
      <c r="G35" s="105">
        <f>Data_Provincias!GX64</f>
        <v>73</v>
      </c>
      <c r="H35" s="105"/>
      <c r="I35" s="105"/>
      <c r="J35" s="105">
        <f>Data_Provincias!HA77</f>
        <v>0</v>
      </c>
      <c r="K35" s="105"/>
      <c r="L35" s="105">
        <f>Data_Provincias!HC77</f>
        <v>0</v>
      </c>
      <c r="M35" s="105">
        <f>Data_Provincias!HD76</f>
        <v>2</v>
      </c>
      <c r="N35" s="105">
        <f>Data_Provincias!HE71</f>
        <v>7</v>
      </c>
      <c r="O35" s="105">
        <f>Data_Provincias!HF74</f>
        <v>4</v>
      </c>
      <c r="P35" s="105"/>
      <c r="Q35" s="105"/>
      <c r="R35" s="105">
        <f>Data_Provincias!HI81</f>
        <v>0</v>
      </c>
      <c r="S35" s="105">
        <f>Data_Provincias!HJ83</f>
        <v>0</v>
      </c>
      <c r="T35" s="105">
        <f>Data_Provincias!HK78</f>
        <v>0</v>
      </c>
      <c r="U35" s="105">
        <f>Data_Provincias!HL68</f>
        <v>1</v>
      </c>
      <c r="V35" s="105">
        <f>Data_Provincias!HM74</f>
        <v>11</v>
      </c>
      <c r="W35" s="105">
        <f>Data_Provincias!HN64</f>
        <v>3</v>
      </c>
      <c r="X35" s="105">
        <f>Data_Provincias!HO64</f>
        <v>7</v>
      </c>
      <c r="Y35" s="105">
        <f>Data_Provincias!HM74</f>
        <v>11</v>
      </c>
      <c r="Z35" s="105">
        <f>Data_Provincias!HQ68</f>
        <v>45</v>
      </c>
      <c r="AA35" s="105">
        <f>Data_Provincias!HR95</f>
        <v>0</v>
      </c>
      <c r="AB35" s="105">
        <f>Data_Provincias!HS90</f>
        <v>0</v>
      </c>
      <c r="AC35" s="105">
        <f>Data_Provincias!HT70</f>
        <v>4</v>
      </c>
      <c r="AD35" s="105">
        <f>Data_Provincias!HU75</f>
        <v>6</v>
      </c>
      <c r="AE35" s="105">
        <f>Data_Provincias!HV84</f>
        <v>0</v>
      </c>
      <c r="AF35" s="105">
        <f>Data_Provincias!HW86</f>
        <v>0</v>
      </c>
      <c r="AG35" s="105">
        <f>Data_Provincias!HX71</f>
        <v>46</v>
      </c>
      <c r="AH35" s="105">
        <f>Data_Provincias!HY64</f>
        <v>265</v>
      </c>
      <c r="AI35" s="106"/>
      <c r="AJ35" s="106"/>
      <c r="AK35" s="106"/>
      <c r="AL35" s="106"/>
      <c r="AM35" s="106"/>
      <c r="AN35" s="106"/>
    </row>
    <row r="36" spans="1:40" x14ac:dyDescent="0.25">
      <c r="A36" s="20">
        <v>35</v>
      </c>
      <c r="B36" s="105">
        <f>Data_Provincias!GS69</f>
        <v>38</v>
      </c>
      <c r="C36" s="105">
        <f>Data_Provincias!GT84</f>
        <v>0</v>
      </c>
      <c r="D36" s="105"/>
      <c r="E36" s="105">
        <f>Data_Provincias!GV92</f>
        <v>0</v>
      </c>
      <c r="F36" s="105"/>
      <c r="G36" s="105">
        <f>Data_Provincias!GX65</f>
        <v>74</v>
      </c>
      <c r="H36" s="105"/>
      <c r="I36" s="105"/>
      <c r="J36" s="105">
        <f>Data_Provincias!HA78</f>
        <v>0</v>
      </c>
      <c r="K36" s="105"/>
      <c r="L36" s="105">
        <f>Data_Provincias!HC78</f>
        <v>0</v>
      </c>
      <c r="M36" s="105">
        <f>Data_Provincias!HD77</f>
        <v>0</v>
      </c>
      <c r="N36" s="105">
        <f>Data_Provincias!HE72</f>
        <v>8</v>
      </c>
      <c r="O36" s="105">
        <f>Data_Provincias!HF75</f>
        <v>4</v>
      </c>
      <c r="P36" s="105"/>
      <c r="Q36" s="105"/>
      <c r="R36" s="105">
        <f>Data_Provincias!HI82</f>
        <v>0</v>
      </c>
      <c r="S36" s="105">
        <f>Data_Provincias!HJ84</f>
        <v>0</v>
      </c>
      <c r="T36" s="105">
        <f>Data_Provincias!HK79</f>
        <v>0</v>
      </c>
      <c r="U36" s="105">
        <f>Data_Provincias!HL69</f>
        <v>1</v>
      </c>
      <c r="V36" s="105">
        <f>Data_Provincias!HM75</f>
        <v>11</v>
      </c>
      <c r="W36" s="105">
        <f>Data_Provincias!HN65</f>
        <v>3</v>
      </c>
      <c r="X36" s="105">
        <f>Data_Provincias!HO65</f>
        <v>7</v>
      </c>
      <c r="Y36" s="105">
        <f>Data_Provincias!HM75</f>
        <v>11</v>
      </c>
      <c r="Z36" s="105">
        <f>Data_Provincias!HQ69</f>
        <v>47</v>
      </c>
      <c r="AA36" s="105">
        <f>Data_Provincias!HR96</f>
        <v>0</v>
      </c>
      <c r="AB36" s="105">
        <f>Data_Provincias!HS91</f>
        <v>0</v>
      </c>
      <c r="AC36" s="105">
        <f>Data_Provincias!HT71</f>
        <v>4</v>
      </c>
      <c r="AD36" s="105">
        <f>Data_Provincias!HU76</f>
        <v>6</v>
      </c>
      <c r="AE36" s="105">
        <f>Data_Provincias!HV85</f>
        <v>0</v>
      </c>
      <c r="AF36" s="105">
        <f>Data_Provincias!HW87</f>
        <v>0</v>
      </c>
      <c r="AG36" s="105">
        <f>Data_Provincias!HX72</f>
        <v>49</v>
      </c>
      <c r="AH36" s="105">
        <f>Data_Provincias!HY65</f>
        <v>267</v>
      </c>
      <c r="AI36" s="106"/>
      <c r="AJ36" s="106"/>
      <c r="AK36" s="106"/>
      <c r="AL36" s="106"/>
      <c r="AM36" s="106"/>
      <c r="AN36" s="106"/>
    </row>
    <row r="37" spans="1:40" x14ac:dyDescent="0.25">
      <c r="A37" s="20">
        <v>36</v>
      </c>
      <c r="B37" s="105">
        <f>Data_Provincias!GS70</f>
        <v>38</v>
      </c>
      <c r="C37" s="105">
        <f>Data_Provincias!GT85</f>
        <v>0</v>
      </c>
      <c r="D37" s="105"/>
      <c r="E37" s="105">
        <f>Data_Provincias!GV93</f>
        <v>0</v>
      </c>
      <c r="F37" s="105"/>
      <c r="G37" s="105">
        <f>Data_Provincias!GX66</f>
        <v>76</v>
      </c>
      <c r="H37" s="105"/>
      <c r="I37" s="105"/>
      <c r="J37" s="105">
        <f>Data_Provincias!HA79</f>
        <v>0</v>
      </c>
      <c r="K37" s="105"/>
      <c r="L37" s="105">
        <f>Data_Provincias!HC79</f>
        <v>0</v>
      </c>
      <c r="M37" s="105">
        <f>Data_Provincias!HD78</f>
        <v>0</v>
      </c>
      <c r="N37" s="105">
        <f>Data_Provincias!HE73</f>
        <v>9</v>
      </c>
      <c r="O37" s="105">
        <f>Data_Provincias!HF76</f>
        <v>4</v>
      </c>
      <c r="P37" s="105"/>
      <c r="Q37" s="105"/>
      <c r="R37" s="105">
        <f>Data_Provincias!HI83</f>
        <v>0</v>
      </c>
      <c r="S37" s="105">
        <f>Data_Provincias!HJ85</f>
        <v>0</v>
      </c>
      <c r="T37" s="105">
        <f>Data_Provincias!HK80</f>
        <v>0</v>
      </c>
      <c r="U37" s="105">
        <f>Data_Provincias!HL70</f>
        <v>1</v>
      </c>
      <c r="V37" s="105">
        <f>Data_Provincias!HM76</f>
        <v>11</v>
      </c>
      <c r="W37" s="105">
        <f>Data_Provincias!HN66</f>
        <v>3</v>
      </c>
      <c r="X37" s="105">
        <f>Data_Provincias!HO66</f>
        <v>8</v>
      </c>
      <c r="Y37" s="105">
        <f>Data_Provincias!HM76</f>
        <v>11</v>
      </c>
      <c r="Z37" s="105">
        <f>Data_Provincias!HQ70</f>
        <v>47</v>
      </c>
      <c r="AA37" s="105">
        <f>Data_Provincias!HR97</f>
        <v>0</v>
      </c>
      <c r="AB37" s="105">
        <f>Data_Provincias!HS92</f>
        <v>0</v>
      </c>
      <c r="AC37" s="105">
        <f>Data_Provincias!HT72</f>
        <v>4</v>
      </c>
      <c r="AD37" s="105">
        <f>Data_Provincias!HU77</f>
        <v>0</v>
      </c>
      <c r="AE37" s="105">
        <f>Data_Provincias!HV86</f>
        <v>0</v>
      </c>
      <c r="AF37" s="105">
        <f>Data_Provincias!HW88</f>
        <v>0</v>
      </c>
      <c r="AG37" s="105">
        <f>Data_Provincias!HX73</f>
        <v>54</v>
      </c>
      <c r="AH37" s="105">
        <f>Data_Provincias!HY66</f>
        <v>282</v>
      </c>
      <c r="AI37" s="106"/>
      <c r="AJ37" s="106"/>
      <c r="AK37" s="106"/>
      <c r="AL37" s="106"/>
      <c r="AM37" s="106"/>
      <c r="AN37" s="106"/>
    </row>
    <row r="38" spans="1:40" x14ac:dyDescent="0.25">
      <c r="A38" s="20">
        <v>37</v>
      </c>
      <c r="B38" s="105">
        <f>Data_Provincias!GS71</f>
        <v>40</v>
      </c>
      <c r="C38" s="105">
        <f>Data_Provincias!GT86</f>
        <v>0</v>
      </c>
      <c r="D38" s="105"/>
      <c r="E38" s="105">
        <f>Data_Provincias!GV94</f>
        <v>0</v>
      </c>
      <c r="F38" s="105"/>
      <c r="G38" s="105">
        <f>Data_Provincias!GX67</f>
        <v>76</v>
      </c>
      <c r="H38" s="105"/>
      <c r="I38" s="105"/>
      <c r="J38" s="105">
        <f>Data_Provincias!HA80</f>
        <v>0</v>
      </c>
      <c r="K38" s="105"/>
      <c r="L38" s="105">
        <f>Data_Provincias!HC80</f>
        <v>0</v>
      </c>
      <c r="M38" s="105">
        <f>Data_Provincias!HD79</f>
        <v>0</v>
      </c>
      <c r="N38" s="105">
        <f>Data_Provincias!HE74</f>
        <v>10</v>
      </c>
      <c r="O38" s="105">
        <f>Data_Provincias!HF77</f>
        <v>0</v>
      </c>
      <c r="P38" s="105"/>
      <c r="Q38" s="105"/>
      <c r="R38" s="105">
        <f>Data_Provincias!HI84</f>
        <v>0</v>
      </c>
      <c r="S38" s="105">
        <f>Data_Provincias!HJ86</f>
        <v>0</v>
      </c>
      <c r="T38" s="105">
        <f>Data_Provincias!HK81</f>
        <v>0</v>
      </c>
      <c r="U38" s="105">
        <f>Data_Provincias!HL71</f>
        <v>1</v>
      </c>
      <c r="V38" s="105">
        <f>Data_Provincias!HM77</f>
        <v>0</v>
      </c>
      <c r="W38" s="105">
        <f>Data_Provincias!HN67</f>
        <v>3</v>
      </c>
      <c r="X38" s="105">
        <f>Data_Provincias!HO67</f>
        <v>7</v>
      </c>
      <c r="Y38" s="105">
        <f>Data_Provincias!HM77</f>
        <v>0</v>
      </c>
      <c r="Z38" s="105">
        <f>Data_Provincias!HQ71</f>
        <v>48</v>
      </c>
      <c r="AA38" s="105">
        <f>Data_Provincias!HR98</f>
        <v>0</v>
      </c>
      <c r="AB38" s="105">
        <f>Data_Provincias!HS93</f>
        <v>0</v>
      </c>
      <c r="AC38" s="105">
        <f>Data_Provincias!HT73</f>
        <v>4</v>
      </c>
      <c r="AD38" s="105">
        <f>Data_Provincias!HU78</f>
        <v>0</v>
      </c>
      <c r="AE38" s="105">
        <f>Data_Provincias!HV87</f>
        <v>0</v>
      </c>
      <c r="AF38" s="105">
        <f>Data_Provincias!HW89</f>
        <v>0</v>
      </c>
      <c r="AG38" s="105">
        <f>Data_Provincias!HX74</f>
        <v>54</v>
      </c>
      <c r="AH38" s="105">
        <f>Data_Provincias!HY67</f>
        <v>278</v>
      </c>
      <c r="AI38" s="106"/>
      <c r="AJ38" s="106"/>
      <c r="AK38" s="106"/>
      <c r="AL38" s="106"/>
      <c r="AM38" s="106"/>
      <c r="AN38" s="106"/>
    </row>
    <row r="39" spans="1:40" x14ac:dyDescent="0.25">
      <c r="A39" s="20">
        <v>38</v>
      </c>
      <c r="B39" s="105">
        <f>Data_Provincias!GS72</f>
        <v>41</v>
      </c>
      <c r="C39" s="105">
        <f>Data_Provincias!GT87</f>
        <v>0</v>
      </c>
      <c r="D39" s="105"/>
      <c r="E39" s="105">
        <f>Data_Provincias!GV95</f>
        <v>0</v>
      </c>
      <c r="F39" s="105"/>
      <c r="G39" s="105">
        <f>Data_Provincias!GX68</f>
        <v>76</v>
      </c>
      <c r="H39" s="105"/>
      <c r="I39" s="105"/>
      <c r="J39" s="105">
        <f>Data_Provincias!HA81</f>
        <v>0</v>
      </c>
      <c r="K39" s="105"/>
      <c r="L39" s="105">
        <f>Data_Provincias!HC81</f>
        <v>0</v>
      </c>
      <c r="M39" s="105">
        <f>Data_Provincias!HD80</f>
        <v>0</v>
      </c>
      <c r="N39" s="105">
        <f>Data_Provincias!HE75</f>
        <v>17</v>
      </c>
      <c r="O39" s="105">
        <f>Data_Provincias!HF78</f>
        <v>0</v>
      </c>
      <c r="P39" s="105"/>
      <c r="Q39" s="105"/>
      <c r="R39" s="105">
        <f>Data_Provincias!HI85</f>
        <v>0</v>
      </c>
      <c r="S39" s="105">
        <f>Data_Provincias!HJ87</f>
        <v>0</v>
      </c>
      <c r="T39" s="105">
        <f>Data_Provincias!HK82</f>
        <v>0</v>
      </c>
      <c r="U39" s="105">
        <f>Data_Provincias!HL72</f>
        <v>1</v>
      </c>
      <c r="V39" s="105">
        <f>Data_Provincias!HM78</f>
        <v>0</v>
      </c>
      <c r="W39" s="105">
        <f>Data_Provincias!HN68</f>
        <v>3</v>
      </c>
      <c r="X39" s="105">
        <f>Data_Provincias!HO68</f>
        <v>8</v>
      </c>
      <c r="Y39" s="105">
        <f>Data_Provincias!HM78</f>
        <v>0</v>
      </c>
      <c r="Z39" s="105">
        <f>Data_Provincias!HQ72</f>
        <v>51</v>
      </c>
      <c r="AA39" s="105">
        <f>Data_Provincias!HR99</f>
        <v>0</v>
      </c>
      <c r="AB39" s="105">
        <f>Data_Provincias!HS94</f>
        <v>0</v>
      </c>
      <c r="AC39" s="105">
        <f>Data_Provincias!HT74</f>
        <v>4</v>
      </c>
      <c r="AD39" s="105">
        <f>Data_Provincias!HU79</f>
        <v>0</v>
      </c>
      <c r="AE39" s="105">
        <f>Data_Provincias!HV88</f>
        <v>0</v>
      </c>
      <c r="AF39" s="105">
        <f>Data_Provincias!HW90</f>
        <v>0</v>
      </c>
      <c r="AG39" s="105">
        <f>Data_Provincias!HX75</f>
        <v>55</v>
      </c>
      <c r="AH39" s="105">
        <f>Data_Provincias!HY68</f>
        <v>282</v>
      </c>
      <c r="AI39" s="106"/>
      <c r="AJ39" s="106"/>
      <c r="AK39" s="106"/>
      <c r="AL39" s="106"/>
      <c r="AM39" s="106"/>
      <c r="AN39" s="106"/>
    </row>
    <row r="40" spans="1:40" x14ac:dyDescent="0.25">
      <c r="A40" s="20">
        <v>39</v>
      </c>
      <c r="B40" s="105">
        <f>Data_Provincias!GS73</f>
        <v>42</v>
      </c>
      <c r="C40" s="105">
        <f>Data_Provincias!GT88</f>
        <v>0</v>
      </c>
      <c r="D40" s="105"/>
      <c r="E40" s="105">
        <f>Data_Provincias!GV96</f>
        <v>0</v>
      </c>
      <c r="F40" s="105"/>
      <c r="G40" s="105">
        <f>Data_Provincias!GX69</f>
        <v>76</v>
      </c>
      <c r="H40" s="105"/>
      <c r="I40" s="105"/>
      <c r="J40" s="105">
        <f>Data_Provincias!HA82</f>
        <v>0</v>
      </c>
      <c r="K40" s="105"/>
      <c r="L40" s="105">
        <f>Data_Provincias!HC82</f>
        <v>0</v>
      </c>
      <c r="M40" s="105">
        <f>Data_Provincias!HD81</f>
        <v>0</v>
      </c>
      <c r="N40" s="105">
        <f>Data_Provincias!HE76</f>
        <v>19</v>
      </c>
      <c r="O40" s="105">
        <f>Data_Provincias!HF79</f>
        <v>0</v>
      </c>
      <c r="P40" s="105"/>
      <c r="Q40" s="105"/>
      <c r="R40" s="105">
        <f>Data_Provincias!HI86</f>
        <v>0</v>
      </c>
      <c r="S40" s="105">
        <f>Data_Provincias!HJ88</f>
        <v>0</v>
      </c>
      <c r="T40" s="105">
        <f>Data_Provincias!HK83</f>
        <v>0</v>
      </c>
      <c r="U40" s="105">
        <f>Data_Provincias!HL73</f>
        <v>1</v>
      </c>
      <c r="V40" s="105">
        <f>Data_Provincias!HM79</f>
        <v>0</v>
      </c>
      <c r="W40" s="105">
        <f>Data_Provincias!HN69</f>
        <v>3</v>
      </c>
      <c r="X40" s="105">
        <f>Data_Provincias!HO69</f>
        <v>8</v>
      </c>
      <c r="Y40" s="105">
        <f>Data_Provincias!HM79</f>
        <v>0</v>
      </c>
      <c r="Z40" s="105">
        <f>Data_Provincias!HQ73</f>
        <v>54</v>
      </c>
      <c r="AA40" s="105">
        <f>Data_Provincias!HR100</f>
        <v>0</v>
      </c>
      <c r="AB40" s="105">
        <f>Data_Provincias!HS95</f>
        <v>0</v>
      </c>
      <c r="AC40" s="105">
        <f>Data_Provincias!HT75</f>
        <v>4</v>
      </c>
      <c r="AD40" s="105">
        <f>Data_Provincias!HU80</f>
        <v>0</v>
      </c>
      <c r="AE40" s="105">
        <f>Data_Provincias!HV89</f>
        <v>0</v>
      </c>
      <c r="AF40" s="105">
        <f>Data_Provincias!HW91</f>
        <v>0</v>
      </c>
      <c r="AG40" s="105">
        <f>Data_Provincias!HX76</f>
        <v>55</v>
      </c>
      <c r="AH40" s="105">
        <f>Data_Provincias!HY69</f>
        <v>286</v>
      </c>
      <c r="AI40" s="106"/>
      <c r="AJ40" s="106"/>
      <c r="AK40" s="106"/>
      <c r="AL40" s="106"/>
      <c r="AM40" s="106"/>
      <c r="AN40" s="106"/>
    </row>
    <row r="41" spans="1:40" x14ac:dyDescent="0.25">
      <c r="A41" s="20">
        <v>40</v>
      </c>
      <c r="B41" s="105">
        <f>Data_Provincias!GS74</f>
        <v>46</v>
      </c>
      <c r="C41" s="105">
        <f>Data_Provincias!GT89</f>
        <v>0</v>
      </c>
      <c r="D41" s="105"/>
      <c r="E41" s="105">
        <f>Data_Provincias!GV97</f>
        <v>0</v>
      </c>
      <c r="F41" s="105"/>
      <c r="G41" s="105">
        <f>Data_Provincias!GX70</f>
        <v>76</v>
      </c>
      <c r="H41" s="105"/>
      <c r="I41" s="105"/>
      <c r="J41" s="105">
        <f>Data_Provincias!HA83</f>
        <v>0</v>
      </c>
      <c r="K41" s="105"/>
      <c r="L41" s="105">
        <f>Data_Provincias!HC83</f>
        <v>0</v>
      </c>
      <c r="M41" s="105">
        <f>Data_Provincias!HD82</f>
        <v>0</v>
      </c>
      <c r="N41" s="105">
        <f>Data_Provincias!HE77</f>
        <v>0</v>
      </c>
      <c r="O41" s="105">
        <f>Data_Provincias!HF80</f>
        <v>0</v>
      </c>
      <c r="P41" s="105"/>
      <c r="Q41" s="105"/>
      <c r="R41" s="105">
        <f>Data_Provincias!HI87</f>
        <v>0</v>
      </c>
      <c r="S41" s="105">
        <f>Data_Provincias!HJ89</f>
        <v>0</v>
      </c>
      <c r="T41" s="105">
        <f>Data_Provincias!HK84</f>
        <v>0</v>
      </c>
      <c r="U41" s="105">
        <f>Data_Provincias!HL74</f>
        <v>1</v>
      </c>
      <c r="V41" s="105">
        <f>Data_Provincias!HM80</f>
        <v>0</v>
      </c>
      <c r="W41" s="105">
        <f>Data_Provincias!HN70</f>
        <v>3</v>
      </c>
      <c r="X41" s="105">
        <f>Data_Provincias!HO70</f>
        <v>8</v>
      </c>
      <c r="Y41" s="105">
        <f>Data_Provincias!HM80</f>
        <v>0</v>
      </c>
      <c r="Z41" s="105">
        <f>Data_Provincias!HQ74</f>
        <v>54</v>
      </c>
      <c r="AA41" s="105">
        <f>Data_Provincias!HR101</f>
        <v>0</v>
      </c>
      <c r="AB41" s="105">
        <f>Data_Provincias!HS96</f>
        <v>0</v>
      </c>
      <c r="AC41" s="105">
        <f>Data_Provincias!HT76</f>
        <v>4</v>
      </c>
      <c r="AD41" s="105">
        <f>Data_Provincias!HU81</f>
        <v>0</v>
      </c>
      <c r="AE41" s="105">
        <f>Data_Provincias!HV90</f>
        <v>0</v>
      </c>
      <c r="AF41" s="105">
        <f>Data_Provincias!HW92</f>
        <v>0</v>
      </c>
      <c r="AG41" s="105">
        <f>Data_Provincias!HX77</f>
        <v>0</v>
      </c>
      <c r="AH41" s="105">
        <f>Data_Provincias!HY70</f>
        <v>293</v>
      </c>
      <c r="AI41" s="106"/>
      <c r="AJ41" s="106"/>
      <c r="AK41" s="106"/>
      <c r="AL41" s="106"/>
      <c r="AM41" s="106"/>
      <c r="AN41" s="106"/>
    </row>
    <row r="42" spans="1:40" x14ac:dyDescent="0.25">
      <c r="A42" s="20">
        <v>41</v>
      </c>
      <c r="B42" s="105">
        <f>Data_Provincias!GS75</f>
        <v>47</v>
      </c>
      <c r="C42" s="105">
        <f>Data_Provincias!GT90</f>
        <v>0</v>
      </c>
      <c r="D42" s="105"/>
      <c r="E42" s="105">
        <f>Data_Provincias!GV98</f>
        <v>0</v>
      </c>
      <c r="F42" s="105"/>
      <c r="G42" s="105">
        <f>Data_Provincias!GX71</f>
        <v>76</v>
      </c>
      <c r="H42" s="105"/>
      <c r="I42" s="105"/>
      <c r="J42" s="105">
        <f>Data_Provincias!HA84</f>
        <v>0</v>
      </c>
      <c r="K42" s="105"/>
      <c r="L42" s="105">
        <f>Data_Provincias!HC84</f>
        <v>0</v>
      </c>
      <c r="M42" s="105">
        <f>Data_Provincias!HD83</f>
        <v>0</v>
      </c>
      <c r="N42" s="105">
        <f>Data_Provincias!HE78</f>
        <v>0</v>
      </c>
      <c r="O42" s="105">
        <f>Data_Provincias!HF81</f>
        <v>0</v>
      </c>
      <c r="P42" s="105"/>
      <c r="Q42" s="105"/>
      <c r="R42" s="105">
        <f>Data_Provincias!HI88</f>
        <v>0</v>
      </c>
      <c r="S42" s="105">
        <f>Data_Provincias!HJ90</f>
        <v>0</v>
      </c>
      <c r="T42" s="105">
        <f>Data_Provincias!HK85</f>
        <v>0</v>
      </c>
      <c r="U42" s="105">
        <f>Data_Provincias!HL75</f>
        <v>1</v>
      </c>
      <c r="V42" s="105">
        <f>Data_Provincias!HM81</f>
        <v>0</v>
      </c>
      <c r="W42" s="105">
        <f>Data_Provincias!HN71</f>
        <v>3</v>
      </c>
      <c r="X42" s="105">
        <f>Data_Provincias!HO71</f>
        <v>9</v>
      </c>
      <c r="Y42" s="105">
        <f>Data_Provincias!HM81</f>
        <v>0</v>
      </c>
      <c r="Z42" s="105">
        <f>Data_Provincias!HQ75</f>
        <v>54</v>
      </c>
      <c r="AA42" s="105">
        <f>Data_Provincias!HR102</f>
        <v>0</v>
      </c>
      <c r="AB42" s="105">
        <f>Data_Provincias!HS97</f>
        <v>0</v>
      </c>
      <c r="AC42" s="105">
        <f>Data_Provincias!HT77</f>
        <v>0</v>
      </c>
      <c r="AD42" s="105">
        <f>Data_Provincias!HU82</f>
        <v>0</v>
      </c>
      <c r="AE42" s="105">
        <f>Data_Provincias!HV91</f>
        <v>0</v>
      </c>
      <c r="AF42" s="105">
        <f>Data_Provincias!HW93</f>
        <v>0</v>
      </c>
      <c r="AG42" s="105">
        <f>Data_Provincias!HX78</f>
        <v>0</v>
      </c>
      <c r="AH42" s="105">
        <f>Data_Provincias!HY71</f>
        <v>301</v>
      </c>
      <c r="AI42" s="106"/>
      <c r="AJ42" s="106"/>
      <c r="AK42" s="106"/>
      <c r="AL42" s="106"/>
      <c r="AM42" s="106"/>
      <c r="AN42" s="106"/>
    </row>
    <row r="43" spans="1:40" x14ac:dyDescent="0.25">
      <c r="A43" s="20">
        <v>42</v>
      </c>
      <c r="B43" s="105">
        <f>Data_Provincias!GS76</f>
        <v>47</v>
      </c>
      <c r="C43" s="105">
        <f>Data_Provincias!GT91</f>
        <v>0</v>
      </c>
      <c r="D43" s="105"/>
      <c r="E43" s="105">
        <f>Data_Provincias!GV99</f>
        <v>0</v>
      </c>
      <c r="F43" s="105"/>
      <c r="G43" s="105">
        <f>Data_Provincias!GX72</f>
        <v>76</v>
      </c>
      <c r="H43" s="105"/>
      <c r="I43" s="105"/>
      <c r="J43" s="105">
        <f>Data_Provincias!HA85</f>
        <v>0</v>
      </c>
      <c r="K43" s="105"/>
      <c r="L43" s="105">
        <f>Data_Provincias!HC85</f>
        <v>0</v>
      </c>
      <c r="M43" s="105">
        <f>Data_Provincias!HD84</f>
        <v>0</v>
      </c>
      <c r="N43" s="105">
        <f>Data_Provincias!HE79</f>
        <v>0</v>
      </c>
      <c r="O43" s="105">
        <f>Data_Provincias!HF82</f>
        <v>0</v>
      </c>
      <c r="P43" s="105"/>
      <c r="Q43" s="105"/>
      <c r="R43" s="105">
        <f>Data_Provincias!HI89</f>
        <v>0</v>
      </c>
      <c r="S43" s="105">
        <f>Data_Provincias!HJ91</f>
        <v>0</v>
      </c>
      <c r="T43" s="105">
        <f>Data_Provincias!HK86</f>
        <v>0</v>
      </c>
      <c r="U43" s="105">
        <f>Data_Provincias!HL76</f>
        <v>1</v>
      </c>
      <c r="V43" s="105">
        <f>Data_Provincias!HM82</f>
        <v>0</v>
      </c>
      <c r="W43" s="105">
        <f>Data_Provincias!HN72</f>
        <v>3</v>
      </c>
      <c r="X43" s="105">
        <f>Data_Provincias!HO72</f>
        <v>9</v>
      </c>
      <c r="Y43" s="105">
        <f>Data_Provincias!HM82</f>
        <v>0</v>
      </c>
      <c r="Z43" s="105">
        <f>Data_Provincias!HQ76</f>
        <v>58</v>
      </c>
      <c r="AA43" s="105">
        <f>Data_Provincias!HR103</f>
        <v>0</v>
      </c>
      <c r="AB43" s="105">
        <f>Data_Provincias!HS98</f>
        <v>0</v>
      </c>
      <c r="AC43" s="105">
        <f>Data_Provincias!HT78</f>
        <v>0</v>
      </c>
      <c r="AD43" s="105">
        <f>Data_Provincias!HU83</f>
        <v>0</v>
      </c>
      <c r="AE43" s="105">
        <f>Data_Provincias!HV92</f>
        <v>0</v>
      </c>
      <c r="AF43" s="105">
        <f>Data_Provincias!HW94</f>
        <v>0</v>
      </c>
      <c r="AG43" s="105">
        <f>Data_Provincias!HX79</f>
        <v>0</v>
      </c>
      <c r="AH43" s="105">
        <f>Data_Provincias!HY72</f>
        <v>313</v>
      </c>
      <c r="AI43" s="106"/>
      <c r="AJ43" s="106"/>
      <c r="AK43" s="106"/>
      <c r="AL43" s="106"/>
      <c r="AM43" s="106"/>
      <c r="AN43" s="106"/>
    </row>
    <row r="44" spans="1:40" x14ac:dyDescent="0.25">
      <c r="A44" s="20">
        <v>43</v>
      </c>
      <c r="B44" s="105">
        <f>Data_Provincias!GS77</f>
        <v>0</v>
      </c>
      <c r="C44" s="105">
        <f>Data_Provincias!GT92</f>
        <v>0</v>
      </c>
      <c r="D44" s="105"/>
      <c r="E44" s="105">
        <f>Data_Provincias!GV100</f>
        <v>0</v>
      </c>
      <c r="F44" s="105"/>
      <c r="G44" s="105">
        <f>Data_Provincias!GX73</f>
        <v>76</v>
      </c>
      <c r="H44" s="105"/>
      <c r="I44" s="105"/>
      <c r="J44" s="105">
        <f>Data_Provincias!HA86</f>
        <v>0</v>
      </c>
      <c r="K44" s="105"/>
      <c r="L44" s="105">
        <f>Data_Provincias!HC86</f>
        <v>0</v>
      </c>
      <c r="M44" s="105">
        <f>Data_Provincias!HD85</f>
        <v>0</v>
      </c>
      <c r="N44" s="105">
        <f>Data_Provincias!HE80</f>
        <v>0</v>
      </c>
      <c r="O44" s="105">
        <f>Data_Provincias!HF83</f>
        <v>0</v>
      </c>
      <c r="P44" s="105"/>
      <c r="Q44" s="105"/>
      <c r="R44" s="105">
        <f>Data_Provincias!HI90</f>
        <v>0</v>
      </c>
      <c r="S44" s="105">
        <f>Data_Provincias!HJ92</f>
        <v>0</v>
      </c>
      <c r="T44" s="105">
        <f>Data_Provincias!HK87</f>
        <v>0</v>
      </c>
      <c r="U44" s="105">
        <f>Data_Provincias!HL77</f>
        <v>0</v>
      </c>
      <c r="V44" s="105">
        <f>Data_Provincias!HM83</f>
        <v>0</v>
      </c>
      <c r="W44" s="105">
        <f>Data_Provincias!HN73</f>
        <v>3</v>
      </c>
      <c r="X44" s="105">
        <f>Data_Provincias!HO73</f>
        <v>9</v>
      </c>
      <c r="Y44" s="105">
        <f>Data_Provincias!HM83</f>
        <v>0</v>
      </c>
      <c r="Z44" s="105">
        <f>Data_Provincias!HQ77</f>
        <v>0</v>
      </c>
      <c r="AA44" s="105">
        <f>Data_Provincias!HR104</f>
        <v>0</v>
      </c>
      <c r="AB44" s="105">
        <f>Data_Provincias!HS99</f>
        <v>0</v>
      </c>
      <c r="AC44" s="105">
        <f>Data_Provincias!HT79</f>
        <v>0</v>
      </c>
      <c r="AD44" s="105">
        <f>Data_Provincias!HU84</f>
        <v>0</v>
      </c>
      <c r="AE44" s="105">
        <f>Data_Provincias!HV93</f>
        <v>0</v>
      </c>
      <c r="AF44" s="105">
        <f>Data_Provincias!HW95</f>
        <v>0</v>
      </c>
      <c r="AG44" s="105">
        <f>Data_Provincias!HX80</f>
        <v>0</v>
      </c>
      <c r="AH44" s="105">
        <f>Data_Provincias!HY73</f>
        <v>326</v>
      </c>
      <c r="AI44" s="106"/>
      <c r="AJ44" s="106"/>
      <c r="AK44" s="106"/>
      <c r="AL44" s="106"/>
      <c r="AM44" s="106"/>
      <c r="AN44" s="106"/>
    </row>
    <row r="45" spans="1:40" x14ac:dyDescent="0.25">
      <c r="A45" s="20">
        <v>44</v>
      </c>
      <c r="B45" s="105">
        <f>Data_Provincias!GS78</f>
        <v>0</v>
      </c>
      <c r="C45" s="105">
        <f>Data_Provincias!GT93</f>
        <v>0</v>
      </c>
      <c r="D45" s="105"/>
      <c r="E45" s="105">
        <f>Data_Provincias!GV101</f>
        <v>0</v>
      </c>
      <c r="F45" s="105"/>
      <c r="G45" s="105">
        <f>Data_Provincias!GX74</f>
        <v>76</v>
      </c>
      <c r="H45" s="105"/>
      <c r="I45" s="105"/>
      <c r="J45" s="105">
        <f>Data_Provincias!HA87</f>
        <v>0</v>
      </c>
      <c r="K45" s="105"/>
      <c r="L45" s="105">
        <f>Data_Provincias!HC87</f>
        <v>0</v>
      </c>
      <c r="M45" s="105">
        <f>Data_Provincias!HD86</f>
        <v>0</v>
      </c>
      <c r="N45" s="105">
        <f>Data_Provincias!HE81</f>
        <v>0</v>
      </c>
      <c r="O45" s="105">
        <f>Data_Provincias!HF84</f>
        <v>0</v>
      </c>
      <c r="P45" s="105"/>
      <c r="Q45" s="105"/>
      <c r="R45" s="105">
        <f>Data_Provincias!HI91</f>
        <v>0</v>
      </c>
      <c r="S45" s="105">
        <f>Data_Provincias!HJ93</f>
        <v>0</v>
      </c>
      <c r="T45" s="105">
        <f>Data_Provincias!HK88</f>
        <v>0</v>
      </c>
      <c r="U45" s="105">
        <f>Data_Provincias!HL78</f>
        <v>0</v>
      </c>
      <c r="V45" s="105">
        <f>Data_Provincias!HM84</f>
        <v>0</v>
      </c>
      <c r="W45" s="105">
        <f>Data_Provincias!HN74</f>
        <v>3</v>
      </c>
      <c r="X45" s="105">
        <f>Data_Provincias!HO74</f>
        <v>9</v>
      </c>
      <c r="Y45" s="105">
        <f>Data_Provincias!HM84</f>
        <v>0</v>
      </c>
      <c r="Z45" s="105">
        <f>Data_Provincias!HQ78</f>
        <v>0</v>
      </c>
      <c r="AA45" s="105">
        <f>Data_Provincias!HR105</f>
        <v>0</v>
      </c>
      <c r="AB45" s="105">
        <f>Data_Provincias!HS100</f>
        <v>0</v>
      </c>
      <c r="AC45" s="105">
        <f>Data_Provincias!HT80</f>
        <v>0</v>
      </c>
      <c r="AD45" s="105">
        <f>Data_Provincias!HU85</f>
        <v>0</v>
      </c>
      <c r="AE45" s="105">
        <f>Data_Provincias!HV94</f>
        <v>0</v>
      </c>
      <c r="AF45" s="105">
        <f>Data_Provincias!HW96</f>
        <v>0</v>
      </c>
      <c r="AG45" s="105">
        <f>Data_Provincias!HX81</f>
        <v>0</v>
      </c>
      <c r="AH45" s="105">
        <f>Data_Provincias!HY74</f>
        <v>333</v>
      </c>
      <c r="AI45" s="106"/>
      <c r="AJ45" s="106"/>
      <c r="AK45" s="106"/>
      <c r="AL45" s="106"/>
      <c r="AM45" s="106"/>
      <c r="AN45" s="106"/>
    </row>
    <row r="46" spans="1:40" x14ac:dyDescent="0.25">
      <c r="A46" s="20">
        <v>45</v>
      </c>
      <c r="B46" s="105">
        <f>Data_Provincias!GS79</f>
        <v>0</v>
      </c>
      <c r="C46" s="105">
        <f>Data_Provincias!GT94</f>
        <v>0</v>
      </c>
      <c r="D46" s="105"/>
      <c r="E46" s="105">
        <f>Data_Provincias!GV102</f>
        <v>0</v>
      </c>
      <c r="F46" s="105"/>
      <c r="G46" s="105">
        <f>Data_Provincias!GX75</f>
        <v>76</v>
      </c>
      <c r="H46" s="105"/>
      <c r="I46" s="105"/>
      <c r="J46" s="105">
        <f>Data_Provincias!HA88</f>
        <v>0</v>
      </c>
      <c r="K46" s="105"/>
      <c r="L46" s="105">
        <f>Data_Provincias!HC88</f>
        <v>0</v>
      </c>
      <c r="M46" s="105">
        <f>Data_Provincias!HD87</f>
        <v>0</v>
      </c>
      <c r="N46" s="105">
        <f>Data_Provincias!HE82</f>
        <v>0</v>
      </c>
      <c r="O46" s="105">
        <f>Data_Provincias!HF85</f>
        <v>0</v>
      </c>
      <c r="P46" s="105"/>
      <c r="Q46" s="105"/>
      <c r="R46" s="105">
        <f>Data_Provincias!HI92</f>
        <v>0</v>
      </c>
      <c r="S46" s="105">
        <f>Data_Provincias!HJ94</f>
        <v>0</v>
      </c>
      <c r="T46" s="105">
        <f>Data_Provincias!HK89</f>
        <v>0</v>
      </c>
      <c r="U46" s="105">
        <f>Data_Provincias!HL79</f>
        <v>0</v>
      </c>
      <c r="V46" s="105">
        <f>Data_Provincias!HM85</f>
        <v>0</v>
      </c>
      <c r="W46" s="105">
        <f>Data_Provincias!HN75</f>
        <v>3</v>
      </c>
      <c r="X46" s="105">
        <f>Data_Provincias!HO75</f>
        <v>9</v>
      </c>
      <c r="Y46" s="105">
        <f>Data_Provincias!HM85</f>
        <v>0</v>
      </c>
      <c r="Z46" s="105">
        <f>Data_Provincias!HQ79</f>
        <v>0</v>
      </c>
      <c r="AA46" s="105">
        <f>Data_Provincias!HR106</f>
        <v>0</v>
      </c>
      <c r="AB46" s="105">
        <f>Data_Provincias!HS101</f>
        <v>0</v>
      </c>
      <c r="AC46" s="105">
        <f>Data_Provincias!HT81</f>
        <v>0</v>
      </c>
      <c r="AD46" s="105">
        <f>Data_Provincias!HU86</f>
        <v>0</v>
      </c>
      <c r="AE46" s="105">
        <f>Data_Provincias!HV95</f>
        <v>0</v>
      </c>
      <c r="AF46" s="105">
        <f>Data_Provincias!HW97</f>
        <v>0</v>
      </c>
      <c r="AG46" s="105">
        <f>Data_Provincias!HX82</f>
        <v>0</v>
      </c>
      <c r="AH46" s="105">
        <f>Data_Provincias!HY75</f>
        <v>346</v>
      </c>
      <c r="AI46" s="106"/>
      <c r="AJ46" s="106"/>
      <c r="AK46" s="106"/>
      <c r="AL46" s="106"/>
      <c r="AM46" s="106"/>
      <c r="AN46" s="106"/>
    </row>
    <row r="47" spans="1:40" x14ac:dyDescent="0.25">
      <c r="A47" s="20">
        <v>46</v>
      </c>
      <c r="B47" s="105">
        <f>Data_Provincias!GS80</f>
        <v>0</v>
      </c>
      <c r="C47" s="105">
        <f>Data_Provincias!GT95</f>
        <v>0</v>
      </c>
      <c r="D47" s="105"/>
      <c r="E47" s="105">
        <f>Data_Provincias!GV103</f>
        <v>0</v>
      </c>
      <c r="F47" s="105"/>
      <c r="G47" s="105">
        <f>Data_Provincias!GX76</f>
        <v>76</v>
      </c>
      <c r="H47" s="105"/>
      <c r="I47" s="105"/>
      <c r="J47" s="105">
        <f>Data_Provincias!HA89</f>
        <v>0</v>
      </c>
      <c r="K47" s="105"/>
      <c r="L47" s="105">
        <f>Data_Provincias!HC89</f>
        <v>0</v>
      </c>
      <c r="M47" s="105">
        <f>Data_Provincias!HD88</f>
        <v>0</v>
      </c>
      <c r="N47" s="105">
        <f>Data_Provincias!HE83</f>
        <v>0</v>
      </c>
      <c r="O47" s="105">
        <f>Data_Provincias!HF86</f>
        <v>0</v>
      </c>
      <c r="P47" s="105"/>
      <c r="Q47" s="105"/>
      <c r="R47" s="105">
        <f>Data_Provincias!HI93</f>
        <v>0</v>
      </c>
      <c r="S47" s="105">
        <f>Data_Provincias!HJ95</f>
        <v>0</v>
      </c>
      <c r="T47" s="105">
        <f>Data_Provincias!HK90</f>
        <v>0</v>
      </c>
      <c r="U47" s="105">
        <f>Data_Provincias!HL80</f>
        <v>0</v>
      </c>
      <c r="V47" s="105">
        <f>Data_Provincias!HM86</f>
        <v>0</v>
      </c>
      <c r="W47" s="105">
        <f>Data_Provincias!HN76</f>
        <v>3</v>
      </c>
      <c r="X47" s="105">
        <f>Data_Provincias!HO76</f>
        <v>9</v>
      </c>
      <c r="Y47" s="105">
        <f>Data_Provincias!HM86</f>
        <v>0</v>
      </c>
      <c r="Z47" s="105">
        <f>Data_Provincias!HQ80</f>
        <v>0</v>
      </c>
      <c r="AA47" s="105">
        <f>Data_Provincias!HR107</f>
        <v>0</v>
      </c>
      <c r="AB47" s="105">
        <f>Data_Provincias!HS102</f>
        <v>0</v>
      </c>
      <c r="AC47" s="105">
        <f>Data_Provincias!HT82</f>
        <v>0</v>
      </c>
      <c r="AD47" s="105">
        <f>Data_Provincias!HU87</f>
        <v>0</v>
      </c>
      <c r="AE47" s="105">
        <f>Data_Provincias!HV96</f>
        <v>0</v>
      </c>
      <c r="AF47" s="105">
        <f>Data_Provincias!HW98</f>
        <v>0</v>
      </c>
      <c r="AG47" s="105">
        <f>Data_Provincias!HX83</f>
        <v>0</v>
      </c>
      <c r="AH47" s="105">
        <f>Data_Provincias!HY76</f>
        <v>354</v>
      </c>
      <c r="AI47" s="106"/>
      <c r="AJ47" s="106"/>
      <c r="AK47" s="106"/>
      <c r="AL47" s="106"/>
      <c r="AM47" s="106"/>
      <c r="AN47" s="106"/>
    </row>
    <row r="48" spans="1:40" x14ac:dyDescent="0.25">
      <c r="A48" s="20">
        <v>47</v>
      </c>
      <c r="B48" s="105">
        <f>Data_Provincias!GS81</f>
        <v>0</v>
      </c>
      <c r="C48" s="105">
        <f>Data_Provincias!GT96</f>
        <v>0</v>
      </c>
      <c r="D48" s="105"/>
      <c r="E48" s="105">
        <f>Data_Provincias!GV104</f>
        <v>0</v>
      </c>
      <c r="F48" s="105"/>
      <c r="G48" s="105">
        <f>Data_Provincias!GX77</f>
        <v>0</v>
      </c>
      <c r="H48" s="105"/>
      <c r="I48" s="105"/>
      <c r="J48" s="105">
        <f>Data_Provincias!HA90</f>
        <v>0</v>
      </c>
      <c r="K48" s="105"/>
      <c r="L48" s="105">
        <f>Data_Provincias!HC90</f>
        <v>0</v>
      </c>
      <c r="M48" s="105">
        <f>Data_Provincias!HD89</f>
        <v>0</v>
      </c>
      <c r="N48" s="105">
        <f>Data_Provincias!HE84</f>
        <v>0</v>
      </c>
      <c r="O48" s="105">
        <f>Data_Provincias!HF87</f>
        <v>0</v>
      </c>
      <c r="P48" s="105"/>
      <c r="Q48" s="105"/>
      <c r="R48" s="105">
        <f>Data_Provincias!HI94</f>
        <v>0</v>
      </c>
      <c r="S48" s="105">
        <f>Data_Provincias!HJ96</f>
        <v>0</v>
      </c>
      <c r="T48" s="105">
        <f>Data_Provincias!HK91</f>
        <v>0</v>
      </c>
      <c r="U48" s="105">
        <f>Data_Provincias!HL81</f>
        <v>0</v>
      </c>
      <c r="V48" s="105">
        <f>Data_Provincias!HM87</f>
        <v>0</v>
      </c>
      <c r="W48" s="105">
        <f>Data_Provincias!HN77</f>
        <v>0</v>
      </c>
      <c r="X48" s="105">
        <f>Data_Provincias!HO77</f>
        <v>0</v>
      </c>
      <c r="Y48" s="105">
        <f>Data_Provincias!HM87</f>
        <v>0</v>
      </c>
      <c r="Z48" s="105">
        <f>Data_Provincias!HQ81</f>
        <v>0</v>
      </c>
      <c r="AA48" s="105">
        <f>Data_Provincias!HR108</f>
        <v>0</v>
      </c>
      <c r="AB48" s="105">
        <f>Data_Provincias!HS103</f>
        <v>0</v>
      </c>
      <c r="AC48" s="105">
        <f>Data_Provincias!HT83</f>
        <v>0</v>
      </c>
      <c r="AD48" s="105">
        <f>Data_Provincias!HU88</f>
        <v>0</v>
      </c>
      <c r="AE48" s="105">
        <f>Data_Provincias!HV97</f>
        <v>0</v>
      </c>
      <c r="AF48" s="105">
        <f>Data_Provincias!HW99</f>
        <v>0</v>
      </c>
      <c r="AG48" s="105">
        <f>Data_Provincias!HX84</f>
        <v>0</v>
      </c>
      <c r="AH48" s="105">
        <f>Data_Provincias!HY77</f>
        <v>0</v>
      </c>
      <c r="AI48" s="106"/>
      <c r="AJ48" s="106"/>
      <c r="AK48" s="106"/>
      <c r="AL48" s="106"/>
      <c r="AM48" s="106"/>
      <c r="AN48" s="106"/>
    </row>
    <row r="49" spans="1:40" x14ac:dyDescent="0.25">
      <c r="A49" s="20">
        <v>48</v>
      </c>
      <c r="B49" s="105">
        <f>Data_Provincias!GS82</f>
        <v>0</v>
      </c>
      <c r="C49" s="105">
        <f>Data_Provincias!GT97</f>
        <v>0</v>
      </c>
      <c r="D49" s="105"/>
      <c r="E49" s="105">
        <f>Data_Provincias!GV105</f>
        <v>0</v>
      </c>
      <c r="F49" s="105"/>
      <c r="G49" s="105">
        <f>Data_Provincias!GX78</f>
        <v>0</v>
      </c>
      <c r="H49" s="105"/>
      <c r="I49" s="105"/>
      <c r="J49" s="105">
        <f>Data_Provincias!HA91</f>
        <v>0</v>
      </c>
      <c r="K49" s="105"/>
      <c r="L49" s="105">
        <f>Data_Provincias!HC91</f>
        <v>0</v>
      </c>
      <c r="M49" s="105">
        <f>Data_Provincias!HD90</f>
        <v>0</v>
      </c>
      <c r="N49" s="105">
        <f>Data_Provincias!HE85</f>
        <v>0</v>
      </c>
      <c r="O49" s="105">
        <f>Data_Provincias!HF88</f>
        <v>0</v>
      </c>
      <c r="P49" s="105"/>
      <c r="Q49" s="105"/>
      <c r="R49" s="105">
        <f>Data_Provincias!HI95</f>
        <v>0</v>
      </c>
      <c r="S49" s="105">
        <f>Data_Provincias!HJ97</f>
        <v>0</v>
      </c>
      <c r="T49" s="105">
        <f>Data_Provincias!HK92</f>
        <v>0</v>
      </c>
      <c r="U49" s="105">
        <f>Data_Provincias!HL82</f>
        <v>0</v>
      </c>
      <c r="V49" s="105">
        <f>Data_Provincias!HM88</f>
        <v>0</v>
      </c>
      <c r="W49" s="105">
        <f>Data_Provincias!HN78</f>
        <v>0</v>
      </c>
      <c r="X49" s="105">
        <f>Data_Provincias!HO78</f>
        <v>0</v>
      </c>
      <c r="Y49" s="105">
        <f>Data_Provincias!HM88</f>
        <v>0</v>
      </c>
      <c r="Z49" s="105">
        <f>Data_Provincias!HQ82</f>
        <v>0</v>
      </c>
      <c r="AA49" s="105">
        <f>Data_Provincias!HR109</f>
        <v>0</v>
      </c>
      <c r="AB49" s="105">
        <f>Data_Provincias!HS104</f>
        <v>0</v>
      </c>
      <c r="AC49" s="105">
        <f>Data_Provincias!HT84</f>
        <v>0</v>
      </c>
      <c r="AD49" s="105">
        <f>Data_Provincias!HU89</f>
        <v>0</v>
      </c>
      <c r="AE49" s="105">
        <f>Data_Provincias!HV98</f>
        <v>0</v>
      </c>
      <c r="AF49" s="105">
        <f>Data_Provincias!HW100</f>
        <v>0</v>
      </c>
      <c r="AG49" s="105">
        <f>Data_Provincias!HX85</f>
        <v>0</v>
      </c>
      <c r="AH49" s="105">
        <f>Data_Provincias!HY78</f>
        <v>0</v>
      </c>
      <c r="AI49" s="106"/>
      <c r="AJ49" s="106"/>
      <c r="AK49" s="106"/>
      <c r="AL49" s="106"/>
      <c r="AM49" s="106"/>
      <c r="AN49" s="106"/>
    </row>
    <row r="50" spans="1:40" x14ac:dyDescent="0.25">
      <c r="A50" s="20">
        <v>49</v>
      </c>
      <c r="B50" s="105">
        <f>Data_Provincias!GS83</f>
        <v>0</v>
      </c>
      <c r="C50" s="105">
        <f>Data_Provincias!GT98</f>
        <v>0</v>
      </c>
      <c r="D50" s="105"/>
      <c r="E50" s="105">
        <f>Data_Provincias!GV106</f>
        <v>0</v>
      </c>
      <c r="F50" s="105"/>
      <c r="G50" s="105">
        <f>Data_Provincias!GX79</f>
        <v>0</v>
      </c>
      <c r="H50" s="105"/>
      <c r="I50" s="105"/>
      <c r="J50" s="105">
        <f>Data_Provincias!HA92</f>
        <v>0</v>
      </c>
      <c r="K50" s="105"/>
      <c r="L50" s="105">
        <f>Data_Provincias!HC92</f>
        <v>0</v>
      </c>
      <c r="M50" s="105">
        <f>Data_Provincias!HD91</f>
        <v>0</v>
      </c>
      <c r="N50" s="105">
        <f>Data_Provincias!HE86</f>
        <v>0</v>
      </c>
      <c r="O50" s="105">
        <f>Data_Provincias!HF89</f>
        <v>0</v>
      </c>
      <c r="P50" s="105"/>
      <c r="Q50" s="105"/>
      <c r="R50" s="105">
        <f>Data_Provincias!HI96</f>
        <v>0</v>
      </c>
      <c r="S50" s="105">
        <f>Data_Provincias!HJ98</f>
        <v>0</v>
      </c>
      <c r="T50" s="105">
        <f>Data_Provincias!HK93</f>
        <v>0</v>
      </c>
      <c r="U50" s="105">
        <f>Data_Provincias!HL83</f>
        <v>0</v>
      </c>
      <c r="V50" s="105">
        <f>Data_Provincias!HM89</f>
        <v>0</v>
      </c>
      <c r="W50" s="105">
        <f>Data_Provincias!HN79</f>
        <v>0</v>
      </c>
      <c r="X50" s="105">
        <f>Data_Provincias!HO79</f>
        <v>0</v>
      </c>
      <c r="Y50" s="105">
        <f>Data_Provincias!HM89</f>
        <v>0</v>
      </c>
      <c r="Z50" s="105">
        <f>Data_Provincias!HQ83</f>
        <v>0</v>
      </c>
      <c r="AA50" s="105">
        <f>Data_Provincias!HR110</f>
        <v>0</v>
      </c>
      <c r="AB50" s="105">
        <f>Data_Provincias!HS105</f>
        <v>0</v>
      </c>
      <c r="AC50" s="105">
        <f>Data_Provincias!HT85</f>
        <v>0</v>
      </c>
      <c r="AD50" s="105">
        <f>Data_Provincias!HU90</f>
        <v>0</v>
      </c>
      <c r="AE50" s="105">
        <f>Data_Provincias!HV99</f>
        <v>0</v>
      </c>
      <c r="AF50" s="105">
        <f>Data_Provincias!HW101</f>
        <v>0</v>
      </c>
      <c r="AG50" s="105">
        <f>Data_Provincias!HX86</f>
        <v>0</v>
      </c>
      <c r="AH50" s="105">
        <f>Data_Provincias!HY79</f>
        <v>0</v>
      </c>
      <c r="AI50" s="106"/>
      <c r="AJ50" s="106"/>
      <c r="AK50" s="106"/>
      <c r="AL50" s="106"/>
      <c r="AM50" s="106"/>
      <c r="AN50" s="106"/>
    </row>
    <row r="51" spans="1:40" x14ac:dyDescent="0.25">
      <c r="A51" s="20">
        <v>50</v>
      </c>
      <c r="B51" s="105">
        <f>Data_Provincias!GS84</f>
        <v>0</v>
      </c>
      <c r="C51" s="105">
        <f>Data_Provincias!GT99</f>
        <v>0</v>
      </c>
      <c r="D51" s="105"/>
      <c r="E51" s="105">
        <f>Data_Provincias!GV107</f>
        <v>0</v>
      </c>
      <c r="F51" s="105"/>
      <c r="G51" s="105">
        <f>Data_Provincias!GX80</f>
        <v>0</v>
      </c>
      <c r="H51" s="105"/>
      <c r="I51" s="105"/>
      <c r="J51" s="105">
        <f>Data_Provincias!HA93</f>
        <v>0</v>
      </c>
      <c r="K51" s="105"/>
      <c r="L51" s="105">
        <f>Data_Provincias!HC93</f>
        <v>0</v>
      </c>
      <c r="M51" s="105">
        <f>Data_Provincias!HD92</f>
        <v>0</v>
      </c>
      <c r="N51" s="105">
        <f>Data_Provincias!HE87</f>
        <v>0</v>
      </c>
      <c r="O51" s="105">
        <f>Data_Provincias!HF90</f>
        <v>0</v>
      </c>
      <c r="P51" s="105"/>
      <c r="Q51" s="105"/>
      <c r="R51" s="105">
        <f>Data_Provincias!HI97</f>
        <v>0</v>
      </c>
      <c r="S51" s="105">
        <f>Data_Provincias!HJ99</f>
        <v>0</v>
      </c>
      <c r="T51" s="105">
        <f>Data_Provincias!HK94</f>
        <v>0</v>
      </c>
      <c r="U51" s="105">
        <f>Data_Provincias!HL84</f>
        <v>0</v>
      </c>
      <c r="V51" s="105">
        <f>Data_Provincias!HM90</f>
        <v>0</v>
      </c>
      <c r="W51" s="105">
        <f>Data_Provincias!HN80</f>
        <v>0</v>
      </c>
      <c r="X51" s="105">
        <f>Data_Provincias!HO80</f>
        <v>0</v>
      </c>
      <c r="Y51" s="105">
        <f>Data_Provincias!HM90</f>
        <v>0</v>
      </c>
      <c r="Z51" s="105">
        <f>Data_Provincias!HQ84</f>
        <v>0</v>
      </c>
      <c r="AA51" s="105">
        <f>Data_Provincias!HR111</f>
        <v>0</v>
      </c>
      <c r="AB51" s="105">
        <f>Data_Provincias!HS106</f>
        <v>0</v>
      </c>
      <c r="AC51" s="105">
        <f>Data_Provincias!HT86</f>
        <v>0</v>
      </c>
      <c r="AD51" s="105">
        <f>Data_Provincias!HU91</f>
        <v>0</v>
      </c>
      <c r="AE51" s="105">
        <f>Data_Provincias!HV100</f>
        <v>0</v>
      </c>
      <c r="AF51" s="105">
        <f>Data_Provincias!HW102</f>
        <v>0</v>
      </c>
      <c r="AG51" s="105">
        <f>Data_Provincias!HX87</f>
        <v>0</v>
      </c>
      <c r="AH51" s="105">
        <f>Data_Provincias!HY80</f>
        <v>0</v>
      </c>
      <c r="AI51" s="106"/>
      <c r="AJ51" s="106"/>
      <c r="AK51" s="106"/>
      <c r="AL51" s="106"/>
      <c r="AM51" s="106"/>
      <c r="AN51" s="106"/>
    </row>
    <row r="52" spans="1:40" x14ac:dyDescent="0.25">
      <c r="A52" s="20">
        <v>51</v>
      </c>
      <c r="B52" s="105">
        <f>Data_Provincias!GS85</f>
        <v>0</v>
      </c>
      <c r="C52" s="105">
        <f>Data_Provincias!GT100</f>
        <v>0</v>
      </c>
      <c r="D52" s="105"/>
      <c r="E52" s="105">
        <f>Data_Provincias!GV108</f>
        <v>0</v>
      </c>
      <c r="F52" s="105"/>
      <c r="G52" s="105">
        <f>Data_Provincias!GX81</f>
        <v>0</v>
      </c>
      <c r="H52" s="105"/>
      <c r="I52" s="105"/>
      <c r="J52" s="105">
        <f>Data_Provincias!HA94</f>
        <v>0</v>
      </c>
      <c r="K52" s="105"/>
      <c r="L52" s="105">
        <f>Data_Provincias!HC94</f>
        <v>0</v>
      </c>
      <c r="M52" s="105">
        <f>Data_Provincias!HD93</f>
        <v>0</v>
      </c>
      <c r="N52" s="105">
        <f>Data_Provincias!HE88</f>
        <v>0</v>
      </c>
      <c r="O52" s="105">
        <f>Data_Provincias!HF91</f>
        <v>0</v>
      </c>
      <c r="P52" s="105"/>
      <c r="Q52" s="105"/>
      <c r="R52" s="105">
        <f>Data_Provincias!HI98</f>
        <v>0</v>
      </c>
      <c r="S52" s="105">
        <f>Data_Provincias!HJ100</f>
        <v>0</v>
      </c>
      <c r="T52" s="105">
        <f>Data_Provincias!HK95</f>
        <v>0</v>
      </c>
      <c r="U52" s="105">
        <f>Data_Provincias!HL85</f>
        <v>0</v>
      </c>
      <c r="V52" s="105">
        <f>Data_Provincias!HM91</f>
        <v>0</v>
      </c>
      <c r="W52" s="105">
        <f>Data_Provincias!HN81</f>
        <v>0</v>
      </c>
      <c r="X52" s="105">
        <f>Data_Provincias!HO81</f>
        <v>0</v>
      </c>
      <c r="Y52" s="105">
        <f>Data_Provincias!HM91</f>
        <v>0</v>
      </c>
      <c r="Z52" s="105">
        <f>Data_Provincias!HQ85</f>
        <v>0</v>
      </c>
      <c r="AA52" s="105">
        <f>Data_Provincias!HR112</f>
        <v>0</v>
      </c>
      <c r="AB52" s="105">
        <f>Data_Provincias!HS107</f>
        <v>0</v>
      </c>
      <c r="AC52" s="105">
        <f>Data_Provincias!HT87</f>
        <v>0</v>
      </c>
      <c r="AD52" s="105">
        <f>Data_Provincias!HU92</f>
        <v>0</v>
      </c>
      <c r="AE52" s="105">
        <f>Data_Provincias!HV101</f>
        <v>0</v>
      </c>
      <c r="AF52" s="105">
        <f>Data_Provincias!HW103</f>
        <v>0</v>
      </c>
      <c r="AG52" s="105">
        <f>Data_Provincias!HX88</f>
        <v>0</v>
      </c>
      <c r="AH52" s="105">
        <f>Data_Provincias!HY81</f>
        <v>0</v>
      </c>
      <c r="AI52" s="106"/>
      <c r="AJ52" s="106"/>
      <c r="AK52" s="106"/>
      <c r="AL52" s="106"/>
      <c r="AM52" s="106"/>
      <c r="AN52" s="106"/>
    </row>
    <row r="53" spans="1:40" x14ac:dyDescent="0.25">
      <c r="A53" s="20">
        <v>52</v>
      </c>
      <c r="B53" s="105">
        <f>Data_Provincias!GS86</f>
        <v>0</v>
      </c>
      <c r="C53" s="105">
        <f>Data_Provincias!GT101</f>
        <v>0</v>
      </c>
      <c r="D53" s="105"/>
      <c r="E53" s="105">
        <f>Data_Provincias!GV109</f>
        <v>0</v>
      </c>
      <c r="F53" s="105"/>
      <c r="G53" s="105">
        <f>Data_Provincias!GX82</f>
        <v>0</v>
      </c>
      <c r="H53" s="105"/>
      <c r="I53" s="105"/>
      <c r="J53" s="105">
        <f>Data_Provincias!HA95</f>
        <v>0</v>
      </c>
      <c r="K53" s="105"/>
      <c r="L53" s="105">
        <f>Data_Provincias!HC95</f>
        <v>0</v>
      </c>
      <c r="M53" s="105">
        <f>Data_Provincias!HD94</f>
        <v>0</v>
      </c>
      <c r="N53" s="105">
        <f>Data_Provincias!HE89</f>
        <v>0</v>
      </c>
      <c r="O53" s="105">
        <f>Data_Provincias!HF92</f>
        <v>0</v>
      </c>
      <c r="P53" s="105"/>
      <c r="Q53" s="105"/>
      <c r="R53" s="105">
        <f>Data_Provincias!HI99</f>
        <v>0</v>
      </c>
      <c r="S53" s="105">
        <f>Data_Provincias!HJ101</f>
        <v>0</v>
      </c>
      <c r="T53" s="105">
        <f>Data_Provincias!HK96</f>
        <v>0</v>
      </c>
      <c r="U53" s="105">
        <f>Data_Provincias!HL86</f>
        <v>0</v>
      </c>
      <c r="V53" s="105">
        <f>Data_Provincias!HM92</f>
        <v>0</v>
      </c>
      <c r="W53" s="105">
        <f>Data_Provincias!HN82</f>
        <v>0</v>
      </c>
      <c r="X53" s="105">
        <f>Data_Provincias!HO82</f>
        <v>0</v>
      </c>
      <c r="Y53" s="105">
        <f>Data_Provincias!HM92</f>
        <v>0</v>
      </c>
      <c r="Z53" s="105">
        <f>Data_Provincias!HQ86</f>
        <v>0</v>
      </c>
      <c r="AA53" s="105">
        <f>Data_Provincias!HR113</f>
        <v>0</v>
      </c>
      <c r="AB53" s="105">
        <f>Data_Provincias!HS108</f>
        <v>0</v>
      </c>
      <c r="AC53" s="105">
        <f>Data_Provincias!HT88</f>
        <v>0</v>
      </c>
      <c r="AD53" s="105">
        <f>Data_Provincias!HU93</f>
        <v>0</v>
      </c>
      <c r="AE53" s="105">
        <f>Data_Provincias!HV102</f>
        <v>0</v>
      </c>
      <c r="AF53" s="105">
        <f>Data_Provincias!HW104</f>
        <v>0</v>
      </c>
      <c r="AG53" s="105">
        <f>Data_Provincias!HX89</f>
        <v>0</v>
      </c>
      <c r="AH53" s="105">
        <f>Data_Provincias!HY82</f>
        <v>0</v>
      </c>
      <c r="AI53" s="106"/>
      <c r="AJ53" s="106"/>
      <c r="AK53" s="106"/>
      <c r="AL53" s="106"/>
      <c r="AM53" s="106"/>
      <c r="AN53" s="106"/>
    </row>
    <row r="54" spans="1:40" x14ac:dyDescent="0.25">
      <c r="A54" s="20">
        <v>53</v>
      </c>
      <c r="B54" s="105">
        <f>Data_Provincias!GS87</f>
        <v>0</v>
      </c>
      <c r="C54" s="105">
        <f>Data_Provincias!GT102</f>
        <v>0</v>
      </c>
      <c r="D54" s="105"/>
      <c r="E54" s="105">
        <f>Data_Provincias!GV110</f>
        <v>0</v>
      </c>
      <c r="F54" s="105"/>
      <c r="G54" s="105">
        <f>Data_Provincias!GX83</f>
        <v>0</v>
      </c>
      <c r="H54" s="105"/>
      <c r="I54" s="105"/>
      <c r="J54" s="105">
        <f>Data_Provincias!HA96</f>
        <v>0</v>
      </c>
      <c r="K54" s="105"/>
      <c r="L54" s="105">
        <f>Data_Provincias!HC96</f>
        <v>0</v>
      </c>
      <c r="M54" s="105">
        <f>Data_Provincias!HD95</f>
        <v>0</v>
      </c>
      <c r="N54" s="105">
        <f>Data_Provincias!HE90</f>
        <v>0</v>
      </c>
      <c r="O54" s="105">
        <f>Data_Provincias!HF93</f>
        <v>0</v>
      </c>
      <c r="P54" s="105"/>
      <c r="Q54" s="105"/>
      <c r="R54" s="105">
        <f>Data_Provincias!HI100</f>
        <v>0</v>
      </c>
      <c r="S54" s="105">
        <f>Data_Provincias!HJ102</f>
        <v>0</v>
      </c>
      <c r="T54" s="105">
        <f>Data_Provincias!HK97</f>
        <v>0</v>
      </c>
      <c r="U54" s="105">
        <f>Data_Provincias!HL87</f>
        <v>0</v>
      </c>
      <c r="V54" s="105">
        <f>Data_Provincias!HM93</f>
        <v>0</v>
      </c>
      <c r="W54" s="105">
        <f>Data_Provincias!HN83</f>
        <v>0</v>
      </c>
      <c r="X54" s="105">
        <f>Data_Provincias!HO83</f>
        <v>0</v>
      </c>
      <c r="Y54" s="105">
        <f>Data_Provincias!HM93</f>
        <v>0</v>
      </c>
      <c r="Z54" s="105">
        <f>Data_Provincias!HQ87</f>
        <v>0</v>
      </c>
      <c r="AA54" s="105">
        <f>Data_Provincias!HR114</f>
        <v>0</v>
      </c>
      <c r="AB54" s="105">
        <f>Data_Provincias!HS109</f>
        <v>0</v>
      </c>
      <c r="AC54" s="105">
        <f>Data_Provincias!HT89</f>
        <v>0</v>
      </c>
      <c r="AD54" s="105">
        <f>Data_Provincias!HU94</f>
        <v>0</v>
      </c>
      <c r="AE54" s="105">
        <f>Data_Provincias!HV103</f>
        <v>0</v>
      </c>
      <c r="AF54" s="105">
        <f>Data_Provincias!HW105</f>
        <v>0</v>
      </c>
      <c r="AG54" s="105">
        <f>Data_Provincias!HX90</f>
        <v>0</v>
      </c>
      <c r="AH54" s="105">
        <f>Data_Provincias!HY83</f>
        <v>0</v>
      </c>
      <c r="AI54" s="106"/>
      <c r="AJ54" s="106"/>
      <c r="AK54" s="106"/>
      <c r="AL54" s="106"/>
      <c r="AM54" s="106"/>
      <c r="AN54" s="106"/>
    </row>
    <row r="55" spans="1:40" x14ac:dyDescent="0.25">
      <c r="A55" s="20">
        <v>54</v>
      </c>
      <c r="B55" s="105">
        <f>Data_Provincias!GS88</f>
        <v>0</v>
      </c>
      <c r="C55" s="105">
        <f>Data_Provincias!GT103</f>
        <v>0</v>
      </c>
      <c r="D55" s="105"/>
      <c r="E55" s="105">
        <f>Data_Provincias!GV111</f>
        <v>0</v>
      </c>
      <c r="F55" s="105"/>
      <c r="G55" s="105">
        <f>Data_Provincias!GX84</f>
        <v>0</v>
      </c>
      <c r="H55" s="105"/>
      <c r="I55" s="105"/>
      <c r="J55" s="105">
        <f>Data_Provincias!HA97</f>
        <v>0</v>
      </c>
      <c r="K55" s="105"/>
      <c r="L55" s="105">
        <f>Data_Provincias!HC97</f>
        <v>0</v>
      </c>
      <c r="M55" s="105">
        <f>Data_Provincias!HD96</f>
        <v>0</v>
      </c>
      <c r="N55" s="105">
        <f>Data_Provincias!HE91</f>
        <v>0</v>
      </c>
      <c r="O55" s="105">
        <f>Data_Provincias!HF94</f>
        <v>0</v>
      </c>
      <c r="P55" s="105"/>
      <c r="Q55" s="105"/>
      <c r="R55" s="105">
        <f>Data_Provincias!HI101</f>
        <v>0</v>
      </c>
      <c r="S55" s="105">
        <f>Data_Provincias!HJ103</f>
        <v>0</v>
      </c>
      <c r="T55" s="105">
        <f>Data_Provincias!HK98</f>
        <v>0</v>
      </c>
      <c r="U55" s="105">
        <f>Data_Provincias!HL88</f>
        <v>0</v>
      </c>
      <c r="V55" s="105">
        <f>Data_Provincias!HM94</f>
        <v>0</v>
      </c>
      <c r="W55" s="105">
        <f>Data_Provincias!HN84</f>
        <v>0</v>
      </c>
      <c r="X55" s="105">
        <f>Data_Provincias!HO84</f>
        <v>0</v>
      </c>
      <c r="Y55" s="105">
        <f>Data_Provincias!HM94</f>
        <v>0</v>
      </c>
      <c r="Z55" s="105">
        <f>Data_Provincias!HQ88</f>
        <v>0</v>
      </c>
      <c r="AA55" s="105">
        <f>Data_Provincias!HR115</f>
        <v>0</v>
      </c>
      <c r="AB55" s="105">
        <f>Data_Provincias!HS110</f>
        <v>0</v>
      </c>
      <c r="AC55" s="105">
        <f>Data_Provincias!HT90</f>
        <v>0</v>
      </c>
      <c r="AD55" s="105">
        <f>Data_Provincias!HU95</f>
        <v>0</v>
      </c>
      <c r="AE55" s="105">
        <f>Data_Provincias!HV104</f>
        <v>0</v>
      </c>
      <c r="AF55" s="105">
        <f>Data_Provincias!HW106</f>
        <v>0</v>
      </c>
      <c r="AG55" s="105">
        <f>Data_Provincias!HX91</f>
        <v>0</v>
      </c>
      <c r="AH55" s="105">
        <f>Data_Provincias!HY84</f>
        <v>0</v>
      </c>
      <c r="AI55" s="106"/>
      <c r="AJ55" s="106"/>
      <c r="AK55" s="106"/>
      <c r="AL55" s="106"/>
      <c r="AM55" s="106"/>
      <c r="AN55" s="106"/>
    </row>
    <row r="56" spans="1:40" x14ac:dyDescent="0.25">
      <c r="A56" s="20">
        <v>55</v>
      </c>
      <c r="B56" s="105">
        <f>Data_Provincias!GS89</f>
        <v>0</v>
      </c>
      <c r="C56" s="105">
        <f>Data_Provincias!GT104</f>
        <v>0</v>
      </c>
      <c r="D56" s="105"/>
      <c r="E56" s="105">
        <f>Data_Provincias!GV112</f>
        <v>0</v>
      </c>
      <c r="F56" s="105"/>
      <c r="G56" s="105">
        <f>Data_Provincias!GX85</f>
        <v>0</v>
      </c>
      <c r="H56" s="105"/>
      <c r="I56" s="105"/>
      <c r="J56" s="105">
        <f>Data_Provincias!HA98</f>
        <v>0</v>
      </c>
      <c r="K56" s="105"/>
      <c r="L56" s="105">
        <f>Data_Provincias!HC98</f>
        <v>0</v>
      </c>
      <c r="M56" s="105">
        <f>Data_Provincias!HD97</f>
        <v>0</v>
      </c>
      <c r="N56" s="105">
        <f>Data_Provincias!HE92</f>
        <v>0</v>
      </c>
      <c r="O56" s="105">
        <f>Data_Provincias!HF95</f>
        <v>0</v>
      </c>
      <c r="P56" s="105"/>
      <c r="Q56" s="105"/>
      <c r="R56" s="105">
        <f>Data_Provincias!HI102</f>
        <v>0</v>
      </c>
      <c r="S56" s="105">
        <f>Data_Provincias!HJ104</f>
        <v>0</v>
      </c>
      <c r="T56" s="105">
        <f>Data_Provincias!HK99</f>
        <v>0</v>
      </c>
      <c r="U56" s="105">
        <f>Data_Provincias!HL89</f>
        <v>0</v>
      </c>
      <c r="V56" s="105">
        <f>Data_Provincias!HM95</f>
        <v>0</v>
      </c>
      <c r="W56" s="105">
        <f>Data_Provincias!HN85</f>
        <v>0</v>
      </c>
      <c r="X56" s="105">
        <f>Data_Provincias!HO85</f>
        <v>0</v>
      </c>
      <c r="Y56" s="105">
        <f>Data_Provincias!HM95</f>
        <v>0</v>
      </c>
      <c r="Z56" s="105">
        <f>Data_Provincias!HQ89</f>
        <v>0</v>
      </c>
      <c r="AA56" s="105">
        <f>Data_Provincias!HR116</f>
        <v>0</v>
      </c>
      <c r="AB56" s="105">
        <f>Data_Provincias!HS111</f>
        <v>0</v>
      </c>
      <c r="AC56" s="105">
        <f>Data_Provincias!HT91</f>
        <v>0</v>
      </c>
      <c r="AD56" s="105">
        <f>Data_Provincias!HU96</f>
        <v>0</v>
      </c>
      <c r="AE56" s="105">
        <f>Data_Provincias!HV105</f>
        <v>0</v>
      </c>
      <c r="AF56" s="105">
        <f>Data_Provincias!HW107</f>
        <v>0</v>
      </c>
      <c r="AG56" s="105">
        <f>Data_Provincias!HX92</f>
        <v>0</v>
      </c>
      <c r="AH56" s="105">
        <f>Data_Provincias!HY85</f>
        <v>0</v>
      </c>
      <c r="AI56" s="106"/>
      <c r="AJ56" s="106"/>
      <c r="AK56" s="106"/>
      <c r="AL56" s="106"/>
      <c r="AM56" s="106"/>
      <c r="AN56" s="106"/>
    </row>
    <row r="57" spans="1:40" x14ac:dyDescent="0.25">
      <c r="A57" s="20">
        <v>56</v>
      </c>
      <c r="B57" s="105">
        <f>Data_Provincias!GS90</f>
        <v>0</v>
      </c>
      <c r="C57" s="105">
        <f>Data_Provincias!GT105</f>
        <v>0</v>
      </c>
      <c r="D57" s="105"/>
      <c r="E57" s="105">
        <f>Data_Provincias!GV113</f>
        <v>0</v>
      </c>
      <c r="F57" s="105"/>
      <c r="G57" s="105">
        <f>Data_Provincias!GX86</f>
        <v>0</v>
      </c>
      <c r="H57" s="105"/>
      <c r="I57" s="105"/>
      <c r="J57" s="105">
        <f>Data_Provincias!HA99</f>
        <v>0</v>
      </c>
      <c r="K57" s="105"/>
      <c r="L57" s="105">
        <f>Data_Provincias!HC99</f>
        <v>0</v>
      </c>
      <c r="M57" s="105">
        <f>Data_Provincias!HD98</f>
        <v>0</v>
      </c>
      <c r="N57" s="105">
        <f>Data_Provincias!HE93</f>
        <v>0</v>
      </c>
      <c r="O57" s="105">
        <f>Data_Provincias!HF96</f>
        <v>0</v>
      </c>
      <c r="P57" s="105"/>
      <c r="Q57" s="105"/>
      <c r="R57" s="105">
        <f>Data_Provincias!HI103</f>
        <v>0</v>
      </c>
      <c r="S57" s="105">
        <f>Data_Provincias!HJ105</f>
        <v>0</v>
      </c>
      <c r="T57" s="105">
        <f>Data_Provincias!HK100</f>
        <v>0</v>
      </c>
      <c r="U57" s="105">
        <f>Data_Provincias!HL90</f>
        <v>0</v>
      </c>
      <c r="V57" s="105">
        <f>Data_Provincias!HM96</f>
        <v>0</v>
      </c>
      <c r="W57" s="105">
        <f>Data_Provincias!HN86</f>
        <v>0</v>
      </c>
      <c r="X57" s="105">
        <f>Data_Provincias!HO86</f>
        <v>0</v>
      </c>
      <c r="Y57" s="105">
        <f>Data_Provincias!HM96</f>
        <v>0</v>
      </c>
      <c r="Z57" s="105">
        <f>Data_Provincias!HQ90</f>
        <v>0</v>
      </c>
      <c r="AA57" s="105">
        <f>Data_Provincias!HR117</f>
        <v>0</v>
      </c>
      <c r="AB57" s="105">
        <f>Data_Provincias!HS112</f>
        <v>0</v>
      </c>
      <c r="AC57" s="105">
        <f>Data_Provincias!HT92</f>
        <v>0</v>
      </c>
      <c r="AD57" s="105">
        <f>Data_Provincias!HU97</f>
        <v>0</v>
      </c>
      <c r="AE57" s="105">
        <f>Data_Provincias!HV106</f>
        <v>0</v>
      </c>
      <c r="AF57" s="105">
        <f>Data_Provincias!HW108</f>
        <v>0</v>
      </c>
      <c r="AG57" s="105">
        <f>Data_Provincias!HX93</f>
        <v>0</v>
      </c>
      <c r="AH57" s="105">
        <f>Data_Provincias!HY86</f>
        <v>0</v>
      </c>
      <c r="AI57" s="106"/>
      <c r="AJ57" s="106"/>
      <c r="AK57" s="106"/>
      <c r="AL57" s="106"/>
      <c r="AM57" s="106"/>
      <c r="AN57" s="106"/>
    </row>
    <row r="58" spans="1:40" x14ac:dyDescent="0.25">
      <c r="A58" s="20">
        <v>57</v>
      </c>
      <c r="B58" s="105">
        <f>Data_Provincias!GS91</f>
        <v>0</v>
      </c>
      <c r="C58" s="105">
        <f>Data_Provincias!GT106</f>
        <v>0</v>
      </c>
      <c r="D58" s="105"/>
      <c r="E58" s="105">
        <f>Data_Provincias!GV114</f>
        <v>0</v>
      </c>
      <c r="F58" s="105"/>
      <c r="G58" s="105">
        <f>Data_Provincias!GX87</f>
        <v>0</v>
      </c>
      <c r="H58" s="105"/>
      <c r="I58" s="105"/>
      <c r="J58" s="105">
        <f>Data_Provincias!HA100</f>
        <v>0</v>
      </c>
      <c r="K58" s="105"/>
      <c r="L58" s="105">
        <f>Data_Provincias!HC100</f>
        <v>0</v>
      </c>
      <c r="M58" s="105">
        <f>Data_Provincias!HD99</f>
        <v>0</v>
      </c>
      <c r="N58" s="105">
        <f>Data_Provincias!HE94</f>
        <v>0</v>
      </c>
      <c r="O58" s="105">
        <f>Data_Provincias!HF97</f>
        <v>0</v>
      </c>
      <c r="P58" s="105"/>
      <c r="Q58" s="105"/>
      <c r="R58" s="105">
        <f>Data_Provincias!HI104</f>
        <v>0</v>
      </c>
      <c r="S58" s="105">
        <f>Data_Provincias!HJ106</f>
        <v>0</v>
      </c>
      <c r="T58" s="105">
        <f>Data_Provincias!HK101</f>
        <v>0</v>
      </c>
      <c r="U58" s="105">
        <f>Data_Provincias!HL91</f>
        <v>0</v>
      </c>
      <c r="V58" s="105">
        <f>Data_Provincias!HM97</f>
        <v>0</v>
      </c>
      <c r="W58" s="105">
        <f>Data_Provincias!HN87</f>
        <v>0</v>
      </c>
      <c r="X58" s="105">
        <f>Data_Provincias!HO87</f>
        <v>0</v>
      </c>
      <c r="Y58" s="105">
        <f>Data_Provincias!HM97</f>
        <v>0</v>
      </c>
      <c r="Z58" s="105">
        <f>Data_Provincias!HQ91</f>
        <v>0</v>
      </c>
      <c r="AA58" s="105">
        <f>Data_Provincias!HR118</f>
        <v>0</v>
      </c>
      <c r="AB58" s="105">
        <f>Data_Provincias!HS113</f>
        <v>0</v>
      </c>
      <c r="AC58" s="105">
        <f>Data_Provincias!HT93</f>
        <v>0</v>
      </c>
      <c r="AD58" s="105">
        <f>Data_Provincias!HU98</f>
        <v>0</v>
      </c>
      <c r="AE58" s="105">
        <f>Data_Provincias!HV107</f>
        <v>0</v>
      </c>
      <c r="AF58" s="105">
        <f>Data_Provincias!HW109</f>
        <v>0</v>
      </c>
      <c r="AG58" s="105">
        <f>Data_Provincias!HX94</f>
        <v>0</v>
      </c>
      <c r="AH58" s="105">
        <f>Data_Provincias!HY87</f>
        <v>0</v>
      </c>
      <c r="AI58" s="106"/>
      <c r="AJ58" s="106"/>
      <c r="AK58" s="106"/>
      <c r="AL58" s="106"/>
      <c r="AM58" s="106"/>
      <c r="AN58" s="106"/>
    </row>
    <row r="59" spans="1:40" x14ac:dyDescent="0.25">
      <c r="A59" s="20">
        <v>58</v>
      </c>
      <c r="B59" s="105">
        <f>Data_Provincias!GS92</f>
        <v>0</v>
      </c>
      <c r="C59" s="105">
        <f>Data_Provincias!GT107</f>
        <v>0</v>
      </c>
      <c r="D59" s="105"/>
      <c r="E59" s="105">
        <f>Data_Provincias!GV115</f>
        <v>0</v>
      </c>
      <c r="F59" s="105"/>
      <c r="G59" s="105">
        <f>Data_Provincias!GX88</f>
        <v>0</v>
      </c>
      <c r="H59" s="105"/>
      <c r="I59" s="105"/>
      <c r="J59" s="105">
        <f>Data_Provincias!HA101</f>
        <v>0</v>
      </c>
      <c r="K59" s="105"/>
      <c r="L59" s="105">
        <f>Data_Provincias!HC101</f>
        <v>0</v>
      </c>
      <c r="M59" s="105">
        <f>Data_Provincias!HD100</f>
        <v>0</v>
      </c>
      <c r="N59" s="105">
        <f>Data_Provincias!HE95</f>
        <v>0</v>
      </c>
      <c r="O59" s="105">
        <f>Data_Provincias!HF98</f>
        <v>0</v>
      </c>
      <c r="P59" s="105"/>
      <c r="Q59" s="105"/>
      <c r="R59" s="105">
        <f>Data_Provincias!HI105</f>
        <v>0</v>
      </c>
      <c r="S59" s="105">
        <f>Data_Provincias!HJ107</f>
        <v>0</v>
      </c>
      <c r="T59" s="105">
        <f>Data_Provincias!HK102</f>
        <v>0</v>
      </c>
      <c r="U59" s="105">
        <f>Data_Provincias!HL92</f>
        <v>0</v>
      </c>
      <c r="V59" s="105">
        <f>Data_Provincias!HM98</f>
        <v>0</v>
      </c>
      <c r="W59" s="105">
        <f>Data_Provincias!HN88</f>
        <v>0</v>
      </c>
      <c r="X59" s="105">
        <f>Data_Provincias!HO88</f>
        <v>0</v>
      </c>
      <c r="Y59" s="105">
        <f>Data_Provincias!HM98</f>
        <v>0</v>
      </c>
      <c r="Z59" s="105">
        <f>Data_Provincias!HQ92</f>
        <v>0</v>
      </c>
      <c r="AA59" s="105">
        <f>Data_Provincias!HR119</f>
        <v>0</v>
      </c>
      <c r="AB59" s="105">
        <f>Data_Provincias!HS114</f>
        <v>0</v>
      </c>
      <c r="AC59" s="105">
        <f>Data_Provincias!HT94</f>
        <v>0</v>
      </c>
      <c r="AD59" s="105">
        <f>Data_Provincias!HU99</f>
        <v>0</v>
      </c>
      <c r="AE59" s="105">
        <f>Data_Provincias!HV108</f>
        <v>0</v>
      </c>
      <c r="AF59" s="105">
        <f>Data_Provincias!HW110</f>
        <v>0</v>
      </c>
      <c r="AG59" s="105">
        <f>Data_Provincias!HX95</f>
        <v>0</v>
      </c>
      <c r="AH59" s="105">
        <f>Data_Provincias!HY88</f>
        <v>0</v>
      </c>
      <c r="AI59" s="106"/>
      <c r="AJ59" s="106"/>
      <c r="AK59" s="106"/>
      <c r="AL59" s="106"/>
      <c r="AM59" s="106"/>
      <c r="AN59" s="106"/>
    </row>
    <row r="60" spans="1:40" x14ac:dyDescent="0.25">
      <c r="A60" s="20">
        <v>59</v>
      </c>
      <c r="B60" s="105">
        <f>Data_Provincias!GS93</f>
        <v>0</v>
      </c>
      <c r="C60" s="105">
        <f>Data_Provincias!GT108</f>
        <v>0</v>
      </c>
      <c r="D60" s="105"/>
      <c r="E60" s="105">
        <f>Data_Provincias!GV116</f>
        <v>0</v>
      </c>
      <c r="F60" s="105"/>
      <c r="G60" s="105">
        <f>Data_Provincias!GX89</f>
        <v>0</v>
      </c>
      <c r="H60" s="105"/>
      <c r="I60" s="105"/>
      <c r="J60" s="105">
        <f>Data_Provincias!HA102</f>
        <v>0</v>
      </c>
      <c r="K60" s="105"/>
      <c r="L60" s="105">
        <f>Data_Provincias!HC102</f>
        <v>0</v>
      </c>
      <c r="M60" s="105">
        <f>Data_Provincias!HD101</f>
        <v>0</v>
      </c>
      <c r="N60" s="105">
        <f>Data_Provincias!HE96</f>
        <v>0</v>
      </c>
      <c r="O60" s="105">
        <f>Data_Provincias!HF99</f>
        <v>0</v>
      </c>
      <c r="P60" s="105"/>
      <c r="Q60" s="105"/>
      <c r="R60" s="105">
        <f>Data_Provincias!HI106</f>
        <v>0</v>
      </c>
      <c r="S60" s="105">
        <f>Data_Provincias!HJ108</f>
        <v>0</v>
      </c>
      <c r="T60" s="105">
        <f>Data_Provincias!HK103</f>
        <v>0</v>
      </c>
      <c r="U60" s="105">
        <f>Data_Provincias!HL93</f>
        <v>0</v>
      </c>
      <c r="V60" s="105">
        <f>Data_Provincias!HM99</f>
        <v>0</v>
      </c>
      <c r="W60" s="105">
        <f>Data_Provincias!HN89</f>
        <v>0</v>
      </c>
      <c r="X60" s="105">
        <f>Data_Provincias!HO89</f>
        <v>0</v>
      </c>
      <c r="Y60" s="105">
        <f>Data_Provincias!HM99</f>
        <v>0</v>
      </c>
      <c r="Z60" s="105">
        <f>Data_Provincias!HQ93</f>
        <v>0</v>
      </c>
      <c r="AA60" s="105">
        <f>Data_Provincias!HR120</f>
        <v>0</v>
      </c>
      <c r="AB60" s="105">
        <f>Data_Provincias!HS115</f>
        <v>0</v>
      </c>
      <c r="AC60" s="105">
        <f>Data_Provincias!HT95</f>
        <v>0</v>
      </c>
      <c r="AD60" s="105">
        <f>Data_Provincias!HU100</f>
        <v>0</v>
      </c>
      <c r="AE60" s="105">
        <f>Data_Provincias!HV109</f>
        <v>0</v>
      </c>
      <c r="AF60" s="105">
        <f>Data_Provincias!HW111</f>
        <v>0</v>
      </c>
      <c r="AG60" s="105">
        <f>Data_Provincias!HX96</f>
        <v>0</v>
      </c>
      <c r="AH60" s="105">
        <f>Data_Provincias!HY89</f>
        <v>0</v>
      </c>
      <c r="AI60" s="106"/>
      <c r="AJ60" s="106"/>
      <c r="AK60" s="106"/>
      <c r="AL60" s="106"/>
      <c r="AM60" s="106"/>
      <c r="AN60" s="106"/>
    </row>
    <row r="61" spans="1:40" x14ac:dyDescent="0.25">
      <c r="A61" s="20">
        <v>60</v>
      </c>
      <c r="B61" s="105">
        <f>Data_Provincias!GS94</f>
        <v>0</v>
      </c>
      <c r="C61" s="105">
        <f>Data_Provincias!GT109</f>
        <v>0</v>
      </c>
      <c r="D61" s="105"/>
      <c r="E61" s="105">
        <f>Data_Provincias!GV117</f>
        <v>0</v>
      </c>
      <c r="F61" s="105"/>
      <c r="G61" s="105">
        <f>Data_Provincias!GX90</f>
        <v>0</v>
      </c>
      <c r="H61" s="105"/>
      <c r="I61" s="105"/>
      <c r="J61" s="105">
        <f>Data_Provincias!HA103</f>
        <v>0</v>
      </c>
      <c r="K61" s="105"/>
      <c r="L61" s="105">
        <f>Data_Provincias!HC103</f>
        <v>0</v>
      </c>
      <c r="M61" s="105">
        <f>Data_Provincias!HD102</f>
        <v>0</v>
      </c>
      <c r="N61" s="105">
        <f>Data_Provincias!HE97</f>
        <v>0</v>
      </c>
      <c r="O61" s="105">
        <f>Data_Provincias!HF100</f>
        <v>0</v>
      </c>
      <c r="P61" s="105"/>
      <c r="Q61" s="105"/>
      <c r="R61" s="105">
        <f>Data_Provincias!HI107</f>
        <v>0</v>
      </c>
      <c r="S61" s="105">
        <f>Data_Provincias!HJ109</f>
        <v>0</v>
      </c>
      <c r="T61" s="105">
        <f>Data_Provincias!HK104</f>
        <v>0</v>
      </c>
      <c r="U61" s="105">
        <f>Data_Provincias!HL94</f>
        <v>0</v>
      </c>
      <c r="V61" s="105">
        <f>Data_Provincias!HM100</f>
        <v>0</v>
      </c>
      <c r="W61" s="105">
        <f>Data_Provincias!HN90</f>
        <v>0</v>
      </c>
      <c r="X61" s="105">
        <f>Data_Provincias!HO90</f>
        <v>0</v>
      </c>
      <c r="Y61" s="105">
        <f>Data_Provincias!HM100</f>
        <v>0</v>
      </c>
      <c r="Z61" s="105">
        <f>Data_Provincias!HQ94</f>
        <v>0</v>
      </c>
      <c r="AA61" s="105">
        <f>Data_Provincias!HR121</f>
        <v>0</v>
      </c>
      <c r="AB61" s="105">
        <f>Data_Provincias!HS116</f>
        <v>0</v>
      </c>
      <c r="AC61" s="105">
        <f>Data_Provincias!HT96</f>
        <v>0</v>
      </c>
      <c r="AD61" s="105">
        <f>Data_Provincias!HU101</f>
        <v>0</v>
      </c>
      <c r="AE61" s="105">
        <f>Data_Provincias!HV110</f>
        <v>0</v>
      </c>
      <c r="AF61" s="105">
        <f>Data_Provincias!HW112</f>
        <v>0</v>
      </c>
      <c r="AG61" s="105">
        <f>Data_Provincias!HX97</f>
        <v>0</v>
      </c>
      <c r="AH61" s="105">
        <f>Data_Provincias!HY90</f>
        <v>0</v>
      </c>
      <c r="AI61" s="106"/>
      <c r="AJ61" s="106"/>
      <c r="AK61" s="106"/>
      <c r="AL61" s="106"/>
      <c r="AM61" s="106"/>
      <c r="AN61" s="106"/>
    </row>
    <row r="62" spans="1:40" x14ac:dyDescent="0.25">
      <c r="A62" s="20">
        <v>61</v>
      </c>
      <c r="B62" s="105">
        <f>Data_Provincias!GS95</f>
        <v>0</v>
      </c>
      <c r="C62" s="105">
        <f>Data_Provincias!GT110</f>
        <v>0</v>
      </c>
      <c r="D62" s="105"/>
      <c r="E62" s="105">
        <f>Data_Provincias!GV118</f>
        <v>0</v>
      </c>
      <c r="F62" s="105"/>
      <c r="G62" s="105">
        <f>Data_Provincias!GX91</f>
        <v>0</v>
      </c>
      <c r="H62" s="105"/>
      <c r="I62" s="105"/>
      <c r="J62" s="105">
        <f>Data_Provincias!HA104</f>
        <v>0</v>
      </c>
      <c r="K62" s="105"/>
      <c r="L62" s="105">
        <f>Data_Provincias!HC104</f>
        <v>0</v>
      </c>
      <c r="M62" s="105">
        <f>Data_Provincias!HD103</f>
        <v>0</v>
      </c>
      <c r="N62" s="105">
        <f>Data_Provincias!HE98</f>
        <v>0</v>
      </c>
      <c r="O62" s="105">
        <f>Data_Provincias!HF101</f>
        <v>0</v>
      </c>
      <c r="P62" s="105"/>
      <c r="Q62" s="105"/>
      <c r="R62" s="105">
        <f>Data_Provincias!HI108</f>
        <v>0</v>
      </c>
      <c r="S62" s="105">
        <f>Data_Provincias!HJ110</f>
        <v>0</v>
      </c>
      <c r="T62" s="105">
        <f>Data_Provincias!HK105</f>
        <v>0</v>
      </c>
      <c r="U62" s="105">
        <f>Data_Provincias!HL95</f>
        <v>0</v>
      </c>
      <c r="V62" s="105">
        <f>Data_Provincias!HM101</f>
        <v>0</v>
      </c>
      <c r="W62" s="105">
        <f>Data_Provincias!HN91</f>
        <v>0</v>
      </c>
      <c r="X62" s="105">
        <f>Data_Provincias!HO91</f>
        <v>0</v>
      </c>
      <c r="Y62" s="105">
        <f>Data_Provincias!HM101</f>
        <v>0</v>
      </c>
      <c r="Z62" s="105">
        <f>Data_Provincias!HQ95</f>
        <v>0</v>
      </c>
      <c r="AA62" s="105">
        <f>Data_Provincias!HR122</f>
        <v>0</v>
      </c>
      <c r="AB62" s="105">
        <f>Data_Provincias!HS117</f>
        <v>0</v>
      </c>
      <c r="AC62" s="105">
        <f>Data_Provincias!HT97</f>
        <v>0</v>
      </c>
      <c r="AD62" s="105">
        <f>Data_Provincias!HU102</f>
        <v>0</v>
      </c>
      <c r="AE62" s="105">
        <f>Data_Provincias!HV111</f>
        <v>0</v>
      </c>
      <c r="AF62" s="105">
        <f>Data_Provincias!HW113</f>
        <v>0</v>
      </c>
      <c r="AG62" s="105">
        <f>Data_Provincias!HX98</f>
        <v>0</v>
      </c>
      <c r="AH62" s="105">
        <f>Data_Provincias!HY91</f>
        <v>0</v>
      </c>
      <c r="AI62" s="106"/>
      <c r="AJ62" s="106"/>
      <c r="AK62" s="106"/>
      <c r="AL62" s="106"/>
      <c r="AM62" s="106"/>
      <c r="AN62" s="106"/>
    </row>
    <row r="63" spans="1:40" x14ac:dyDescent="0.25">
      <c r="A63" s="20">
        <v>62</v>
      </c>
      <c r="B63" s="105">
        <f>Data_Provincias!GS96</f>
        <v>0</v>
      </c>
      <c r="C63" s="105">
        <f>Data_Provincias!GT111</f>
        <v>0</v>
      </c>
      <c r="D63" s="105"/>
      <c r="E63" s="105">
        <f>Data_Provincias!GV119</f>
        <v>0</v>
      </c>
      <c r="F63" s="105"/>
      <c r="G63" s="105">
        <f>Data_Provincias!GX92</f>
        <v>0</v>
      </c>
      <c r="H63" s="105"/>
      <c r="I63" s="105"/>
      <c r="J63" s="105">
        <f>Data_Provincias!HA105</f>
        <v>0</v>
      </c>
      <c r="K63" s="105"/>
      <c r="L63" s="105">
        <f>Data_Provincias!HC105</f>
        <v>0</v>
      </c>
      <c r="M63" s="105">
        <f>Data_Provincias!HD104</f>
        <v>0</v>
      </c>
      <c r="N63" s="105">
        <f>Data_Provincias!HE99</f>
        <v>0</v>
      </c>
      <c r="O63" s="105">
        <f>Data_Provincias!HF102</f>
        <v>0</v>
      </c>
      <c r="P63" s="105"/>
      <c r="Q63" s="105"/>
      <c r="R63" s="105">
        <f>Data_Provincias!HI109</f>
        <v>0</v>
      </c>
      <c r="S63" s="105">
        <f>Data_Provincias!HJ111</f>
        <v>0</v>
      </c>
      <c r="T63" s="105">
        <f>Data_Provincias!HK106</f>
        <v>0</v>
      </c>
      <c r="U63" s="105">
        <f>Data_Provincias!HL96</f>
        <v>0</v>
      </c>
      <c r="V63" s="105">
        <f>Data_Provincias!HM102</f>
        <v>0</v>
      </c>
      <c r="W63" s="105">
        <f>Data_Provincias!HN92</f>
        <v>0</v>
      </c>
      <c r="X63" s="105">
        <f>Data_Provincias!HO92</f>
        <v>0</v>
      </c>
      <c r="Y63" s="105">
        <f>Data_Provincias!HM102</f>
        <v>0</v>
      </c>
      <c r="Z63" s="105">
        <f>Data_Provincias!HQ96</f>
        <v>0</v>
      </c>
      <c r="AA63" s="105">
        <f>Data_Provincias!HR123</f>
        <v>0</v>
      </c>
      <c r="AB63" s="105">
        <f>Data_Provincias!HS118</f>
        <v>0</v>
      </c>
      <c r="AC63" s="105">
        <f>Data_Provincias!HT98</f>
        <v>0</v>
      </c>
      <c r="AD63" s="105">
        <f>Data_Provincias!HU103</f>
        <v>0</v>
      </c>
      <c r="AE63" s="105">
        <f>Data_Provincias!HV112</f>
        <v>0</v>
      </c>
      <c r="AF63" s="105">
        <f>Data_Provincias!HW114</f>
        <v>0</v>
      </c>
      <c r="AG63" s="105">
        <f>Data_Provincias!HX99</f>
        <v>0</v>
      </c>
      <c r="AH63" s="105">
        <f>Data_Provincias!HY92</f>
        <v>0</v>
      </c>
      <c r="AI63" s="106"/>
      <c r="AJ63" s="106"/>
      <c r="AK63" s="106"/>
      <c r="AL63" s="106"/>
      <c r="AM63" s="106"/>
      <c r="AN63" s="106"/>
    </row>
    <row r="64" spans="1:40" x14ac:dyDescent="0.25">
      <c r="A64" s="20">
        <v>63</v>
      </c>
      <c r="B64" s="105">
        <f>Data_Provincias!GS97</f>
        <v>0</v>
      </c>
      <c r="C64" s="105">
        <f>Data_Provincias!GT112</f>
        <v>0</v>
      </c>
      <c r="D64" s="105"/>
      <c r="E64" s="105">
        <f>Data_Provincias!GV120</f>
        <v>0</v>
      </c>
      <c r="F64" s="105"/>
      <c r="G64" s="105">
        <f>Data_Provincias!GX93</f>
        <v>0</v>
      </c>
      <c r="H64" s="105"/>
      <c r="I64" s="105"/>
      <c r="J64" s="105">
        <f>Data_Provincias!HA106</f>
        <v>0</v>
      </c>
      <c r="K64" s="105"/>
      <c r="L64" s="105">
        <f>Data_Provincias!HC106</f>
        <v>0</v>
      </c>
      <c r="M64" s="105">
        <f>Data_Provincias!HD105</f>
        <v>0</v>
      </c>
      <c r="N64" s="105">
        <f>Data_Provincias!HE100</f>
        <v>0</v>
      </c>
      <c r="O64" s="105">
        <f>Data_Provincias!HF103</f>
        <v>0</v>
      </c>
      <c r="P64" s="105"/>
      <c r="Q64" s="105"/>
      <c r="R64" s="105">
        <f>Data_Provincias!HI110</f>
        <v>0</v>
      </c>
      <c r="S64" s="105">
        <f>Data_Provincias!HJ112</f>
        <v>0</v>
      </c>
      <c r="T64" s="105">
        <f>Data_Provincias!HK107</f>
        <v>0</v>
      </c>
      <c r="U64" s="105">
        <f>Data_Provincias!HL97</f>
        <v>0</v>
      </c>
      <c r="V64" s="105">
        <f>Data_Provincias!HM103</f>
        <v>0</v>
      </c>
      <c r="W64" s="105">
        <f>Data_Provincias!HN93</f>
        <v>0</v>
      </c>
      <c r="X64" s="105">
        <f>Data_Provincias!HO93</f>
        <v>0</v>
      </c>
      <c r="Y64" s="105">
        <f>Data_Provincias!HM103</f>
        <v>0</v>
      </c>
      <c r="Z64" s="105">
        <f>Data_Provincias!HQ97</f>
        <v>0</v>
      </c>
      <c r="AA64" s="105">
        <f>Data_Provincias!HR124</f>
        <v>0</v>
      </c>
      <c r="AB64" s="105">
        <f>Data_Provincias!HS119</f>
        <v>0</v>
      </c>
      <c r="AC64" s="105">
        <f>Data_Provincias!HT99</f>
        <v>0</v>
      </c>
      <c r="AD64" s="105">
        <f>Data_Provincias!HU104</f>
        <v>0</v>
      </c>
      <c r="AE64" s="105">
        <f>Data_Provincias!HV113</f>
        <v>0</v>
      </c>
      <c r="AF64" s="105">
        <f>Data_Provincias!HW115</f>
        <v>0</v>
      </c>
      <c r="AG64" s="105">
        <f>Data_Provincias!HX100</f>
        <v>0</v>
      </c>
      <c r="AH64" s="105">
        <f>Data_Provincias!HY93</f>
        <v>0</v>
      </c>
      <c r="AI64" s="106"/>
      <c r="AJ64" s="106"/>
      <c r="AK64" s="106"/>
      <c r="AL64" s="106"/>
      <c r="AM64" s="106"/>
      <c r="AN64" s="106"/>
    </row>
    <row r="65" spans="1:134" x14ac:dyDescent="0.25">
      <c r="A65" s="20">
        <v>64</v>
      </c>
      <c r="B65" s="105">
        <f>Data_Provincias!GS98</f>
        <v>0</v>
      </c>
      <c r="C65" s="105">
        <f>Data_Provincias!GT113</f>
        <v>0</v>
      </c>
      <c r="D65" s="105"/>
      <c r="E65" s="105">
        <f>Data_Provincias!GV121</f>
        <v>0</v>
      </c>
      <c r="F65" s="105"/>
      <c r="G65" s="105">
        <f>Data_Provincias!GX94</f>
        <v>0</v>
      </c>
      <c r="H65" s="105"/>
      <c r="I65" s="105"/>
      <c r="J65" s="105">
        <f>Data_Provincias!HA107</f>
        <v>0</v>
      </c>
      <c r="K65" s="105"/>
      <c r="L65" s="105">
        <f>Data_Provincias!HC107</f>
        <v>0</v>
      </c>
      <c r="M65" s="105">
        <f>Data_Provincias!HD106</f>
        <v>0</v>
      </c>
      <c r="N65" s="105">
        <f>Data_Provincias!HE101</f>
        <v>0</v>
      </c>
      <c r="O65" s="105">
        <f>Data_Provincias!HF104</f>
        <v>0</v>
      </c>
      <c r="P65" s="105"/>
      <c r="Q65" s="105"/>
      <c r="R65" s="105">
        <f>Data_Provincias!HI111</f>
        <v>0</v>
      </c>
      <c r="S65" s="105">
        <f>Data_Provincias!HJ113</f>
        <v>0</v>
      </c>
      <c r="T65" s="105">
        <f>Data_Provincias!HK108</f>
        <v>0</v>
      </c>
      <c r="U65" s="105">
        <f>Data_Provincias!HL98</f>
        <v>0</v>
      </c>
      <c r="V65" s="105">
        <f>Data_Provincias!HM104</f>
        <v>0</v>
      </c>
      <c r="W65" s="105">
        <f>Data_Provincias!HN94</f>
        <v>0</v>
      </c>
      <c r="X65" s="105">
        <f>Data_Provincias!HO94</f>
        <v>0</v>
      </c>
      <c r="Y65" s="105">
        <f>Data_Provincias!HM104</f>
        <v>0</v>
      </c>
      <c r="Z65" s="105">
        <f>Data_Provincias!HQ98</f>
        <v>0</v>
      </c>
      <c r="AA65" s="105">
        <f>Data_Provincias!HR125</f>
        <v>0</v>
      </c>
      <c r="AB65" s="105">
        <f>Data_Provincias!HS120</f>
        <v>0</v>
      </c>
      <c r="AC65" s="105">
        <f>Data_Provincias!HT100</f>
        <v>0</v>
      </c>
      <c r="AD65" s="105">
        <f>Data_Provincias!HU105</f>
        <v>0</v>
      </c>
      <c r="AE65" s="105">
        <f>Data_Provincias!HV114</f>
        <v>0</v>
      </c>
      <c r="AF65" s="105">
        <f>Data_Provincias!HW116</f>
        <v>0</v>
      </c>
      <c r="AG65" s="105">
        <f>Data_Provincias!HX101</f>
        <v>0</v>
      </c>
      <c r="AH65" s="105">
        <f>Data_Provincias!HY94</f>
        <v>0</v>
      </c>
      <c r="AI65" s="106"/>
      <c r="AJ65" s="106"/>
      <c r="AK65" s="106"/>
      <c r="AL65" s="106"/>
      <c r="AM65" s="106"/>
      <c r="AN65" s="106"/>
    </row>
    <row r="66" spans="1:134" x14ac:dyDescent="0.25">
      <c r="A66" s="20">
        <v>65</v>
      </c>
      <c r="B66" s="105">
        <f>Data_Provincias!GS99</f>
        <v>0</v>
      </c>
      <c r="C66" s="105">
        <f>Data_Provincias!GT114</f>
        <v>0</v>
      </c>
      <c r="D66" s="105"/>
      <c r="E66" s="105">
        <f>Data_Provincias!GV122</f>
        <v>0</v>
      </c>
      <c r="F66" s="105"/>
      <c r="G66" s="105">
        <f>Data_Provincias!GX95</f>
        <v>0</v>
      </c>
      <c r="H66" s="105"/>
      <c r="I66" s="105"/>
      <c r="J66" s="105">
        <f>Data_Provincias!HA108</f>
        <v>0</v>
      </c>
      <c r="K66" s="105"/>
      <c r="L66" s="105">
        <f>Data_Provincias!HC108</f>
        <v>0</v>
      </c>
      <c r="M66" s="105">
        <f>Data_Provincias!HD107</f>
        <v>0</v>
      </c>
      <c r="N66" s="105">
        <f>Data_Provincias!HE102</f>
        <v>0</v>
      </c>
      <c r="O66" s="105">
        <f>Data_Provincias!HF105</f>
        <v>0</v>
      </c>
      <c r="P66" s="105"/>
      <c r="Q66" s="105"/>
      <c r="R66" s="105">
        <f>Data_Provincias!HI112</f>
        <v>0</v>
      </c>
      <c r="S66" s="105">
        <f>Data_Provincias!HJ114</f>
        <v>0</v>
      </c>
      <c r="T66" s="105">
        <f>Data_Provincias!HK109</f>
        <v>0</v>
      </c>
      <c r="U66" s="105">
        <f>Data_Provincias!HL99</f>
        <v>0</v>
      </c>
      <c r="V66" s="105">
        <f>Data_Provincias!HM105</f>
        <v>0</v>
      </c>
      <c r="W66" s="105">
        <f>Data_Provincias!HN95</f>
        <v>0</v>
      </c>
      <c r="X66" s="105">
        <f>Data_Provincias!HO95</f>
        <v>0</v>
      </c>
      <c r="Y66" s="105">
        <f>Data_Provincias!HM105</f>
        <v>0</v>
      </c>
      <c r="Z66" s="105">
        <f>Data_Provincias!HQ99</f>
        <v>0</v>
      </c>
      <c r="AA66" s="105">
        <f>Data_Provincias!HR126</f>
        <v>0</v>
      </c>
      <c r="AB66" s="105">
        <f>Data_Provincias!HS121</f>
        <v>0</v>
      </c>
      <c r="AC66" s="105">
        <f>Data_Provincias!HT101</f>
        <v>0</v>
      </c>
      <c r="AD66" s="105">
        <f>Data_Provincias!HU106</f>
        <v>0</v>
      </c>
      <c r="AE66" s="105">
        <f>Data_Provincias!HV115</f>
        <v>0</v>
      </c>
      <c r="AF66" s="105">
        <f>Data_Provincias!HW117</f>
        <v>0</v>
      </c>
      <c r="AG66" s="105">
        <f>Data_Provincias!HX102</f>
        <v>0</v>
      </c>
      <c r="AH66" s="105">
        <f>Data_Provincias!HY95</f>
        <v>0</v>
      </c>
      <c r="AI66" s="106"/>
      <c r="AJ66" s="106"/>
      <c r="AK66" s="106"/>
      <c r="AL66" s="106"/>
      <c r="AM66" s="106"/>
      <c r="AN66" s="106"/>
    </row>
    <row r="67" spans="1:134" x14ac:dyDescent="0.25">
      <c r="A67" s="20">
        <v>66</v>
      </c>
      <c r="B67" s="105">
        <f>Data_Provincias!GS100</f>
        <v>0</v>
      </c>
      <c r="C67" s="105">
        <f>Data_Provincias!GT115</f>
        <v>0</v>
      </c>
      <c r="D67" s="105"/>
      <c r="E67" s="105">
        <f>Data_Provincias!GV123</f>
        <v>0</v>
      </c>
      <c r="F67" s="105"/>
      <c r="G67" s="105">
        <f>Data_Provincias!GX96</f>
        <v>0</v>
      </c>
      <c r="H67" s="105"/>
      <c r="I67" s="105"/>
      <c r="J67" s="105">
        <f>Data_Provincias!HA109</f>
        <v>0</v>
      </c>
      <c r="K67" s="105"/>
      <c r="L67" s="105">
        <f>Data_Provincias!HC109</f>
        <v>0</v>
      </c>
      <c r="M67" s="105">
        <f>Data_Provincias!HD108</f>
        <v>0</v>
      </c>
      <c r="N67" s="105">
        <f>Data_Provincias!HE103</f>
        <v>0</v>
      </c>
      <c r="O67" s="105">
        <f>Data_Provincias!HF106</f>
        <v>0</v>
      </c>
      <c r="P67" s="105"/>
      <c r="Q67" s="105"/>
      <c r="R67" s="105">
        <f>Data_Provincias!HI113</f>
        <v>0</v>
      </c>
      <c r="S67" s="105">
        <f>Data_Provincias!HJ115</f>
        <v>0</v>
      </c>
      <c r="T67" s="105">
        <f>Data_Provincias!HK110</f>
        <v>0</v>
      </c>
      <c r="U67" s="105">
        <f>Data_Provincias!HL100</f>
        <v>0</v>
      </c>
      <c r="V67" s="105">
        <f>Data_Provincias!HM106</f>
        <v>0</v>
      </c>
      <c r="W67" s="105">
        <f>Data_Provincias!HN96</f>
        <v>0</v>
      </c>
      <c r="X67" s="105">
        <f>Data_Provincias!HO96</f>
        <v>0</v>
      </c>
      <c r="Y67" s="105">
        <f>Data_Provincias!HM106</f>
        <v>0</v>
      </c>
      <c r="Z67" s="105">
        <f>Data_Provincias!HQ100</f>
        <v>0</v>
      </c>
      <c r="AA67" s="105">
        <f>Data_Provincias!HR127</f>
        <v>0</v>
      </c>
      <c r="AB67" s="105">
        <f>Data_Provincias!HS122</f>
        <v>0</v>
      </c>
      <c r="AC67" s="105">
        <f>Data_Provincias!HT102</f>
        <v>0</v>
      </c>
      <c r="AD67" s="105">
        <f>Data_Provincias!HU107</f>
        <v>0</v>
      </c>
      <c r="AE67" s="105">
        <f>Data_Provincias!HV116</f>
        <v>0</v>
      </c>
      <c r="AF67" s="105">
        <f>Data_Provincias!HW118</f>
        <v>0</v>
      </c>
      <c r="AG67" s="105">
        <f>Data_Provincias!HX103</f>
        <v>0</v>
      </c>
      <c r="AH67" s="105">
        <f>Data_Provincias!HY96</f>
        <v>0</v>
      </c>
      <c r="AI67" s="106"/>
      <c r="AJ67" s="106"/>
      <c r="AK67" s="106"/>
      <c r="AL67" s="106"/>
      <c r="AM67" s="106"/>
      <c r="AN67" s="106"/>
    </row>
    <row r="68" spans="1:134" x14ac:dyDescent="0.25">
      <c r="A68" s="20">
        <v>67</v>
      </c>
      <c r="B68" s="105">
        <f>Data_Provincias!GS101</f>
        <v>0</v>
      </c>
      <c r="C68" s="105">
        <f>Data_Provincias!GT116</f>
        <v>0</v>
      </c>
      <c r="D68" s="105"/>
      <c r="E68" s="105">
        <f>Data_Provincias!GV124</f>
        <v>0</v>
      </c>
      <c r="F68" s="105"/>
      <c r="G68" s="105">
        <f>Data_Provincias!GX97</f>
        <v>0</v>
      </c>
      <c r="H68" s="105"/>
      <c r="I68" s="105"/>
      <c r="J68" s="105">
        <f>Data_Provincias!HA110</f>
        <v>0</v>
      </c>
      <c r="K68" s="105"/>
      <c r="L68" s="105">
        <f>Data_Provincias!HC110</f>
        <v>0</v>
      </c>
      <c r="M68" s="105">
        <f>Data_Provincias!HD109</f>
        <v>0</v>
      </c>
      <c r="N68" s="105">
        <f>Data_Provincias!HE104</f>
        <v>0</v>
      </c>
      <c r="O68" s="105">
        <f>Data_Provincias!HF107</f>
        <v>0</v>
      </c>
      <c r="P68" s="105"/>
      <c r="Q68" s="105"/>
      <c r="R68" s="105">
        <f>Data_Provincias!HI114</f>
        <v>0</v>
      </c>
      <c r="S68" s="105">
        <f>Data_Provincias!HJ116</f>
        <v>0</v>
      </c>
      <c r="T68" s="105">
        <f>Data_Provincias!HK111</f>
        <v>0</v>
      </c>
      <c r="U68" s="105">
        <f>Data_Provincias!HL101</f>
        <v>0</v>
      </c>
      <c r="V68" s="105">
        <f>Data_Provincias!HM107</f>
        <v>0</v>
      </c>
      <c r="W68" s="105">
        <f>Data_Provincias!HN97</f>
        <v>0</v>
      </c>
      <c r="X68" s="105">
        <f>Data_Provincias!HO97</f>
        <v>0</v>
      </c>
      <c r="Y68" s="105">
        <f>Data_Provincias!HM107</f>
        <v>0</v>
      </c>
      <c r="Z68" s="105">
        <f>Data_Provincias!HQ101</f>
        <v>0</v>
      </c>
      <c r="AA68" s="105">
        <f>Data_Provincias!HR128</f>
        <v>0</v>
      </c>
      <c r="AB68" s="105">
        <f>Data_Provincias!HS123</f>
        <v>0</v>
      </c>
      <c r="AC68" s="105">
        <f>Data_Provincias!HT103</f>
        <v>0</v>
      </c>
      <c r="AD68" s="105">
        <f>Data_Provincias!HU108</f>
        <v>0</v>
      </c>
      <c r="AE68" s="105">
        <f>Data_Provincias!HV117</f>
        <v>0</v>
      </c>
      <c r="AF68" s="105">
        <f>Data_Provincias!HW119</f>
        <v>0</v>
      </c>
      <c r="AG68" s="105">
        <f>Data_Provincias!HX104</f>
        <v>0</v>
      </c>
      <c r="AH68" s="105">
        <f>Data_Provincias!HY97</f>
        <v>0</v>
      </c>
      <c r="AI68" s="106"/>
      <c r="AJ68" s="106"/>
      <c r="AK68" s="106"/>
      <c r="AL68" s="106"/>
      <c r="AM68" s="106"/>
      <c r="AN68" s="106"/>
    </row>
    <row r="69" spans="1:134" x14ac:dyDescent="0.25">
      <c r="A69" s="20">
        <v>68</v>
      </c>
      <c r="B69" s="105">
        <f>Data_Provincias!GS102</f>
        <v>0</v>
      </c>
      <c r="C69" s="105">
        <f>Data_Provincias!GT117</f>
        <v>0</v>
      </c>
      <c r="D69" s="105"/>
      <c r="E69" s="105">
        <f>Data_Provincias!GV125</f>
        <v>0</v>
      </c>
      <c r="F69" s="105"/>
      <c r="G69" s="105">
        <f>Data_Provincias!GX98</f>
        <v>0</v>
      </c>
      <c r="H69" s="105"/>
      <c r="I69" s="105"/>
      <c r="J69" s="105">
        <f>Data_Provincias!HA111</f>
        <v>0</v>
      </c>
      <c r="K69" s="105"/>
      <c r="L69" s="105">
        <f>Data_Provincias!HC111</f>
        <v>0</v>
      </c>
      <c r="M69" s="105">
        <f>Data_Provincias!HD110</f>
        <v>0</v>
      </c>
      <c r="N69" s="105">
        <f>Data_Provincias!HE105</f>
        <v>0</v>
      </c>
      <c r="O69" s="105">
        <f>Data_Provincias!HF108</f>
        <v>0</v>
      </c>
      <c r="P69" s="105"/>
      <c r="Q69" s="105"/>
      <c r="R69" s="105">
        <f>Data_Provincias!HI115</f>
        <v>0</v>
      </c>
      <c r="S69" s="105">
        <f>Data_Provincias!HJ117</f>
        <v>0</v>
      </c>
      <c r="T69" s="105">
        <f>Data_Provincias!HK112</f>
        <v>0</v>
      </c>
      <c r="U69" s="105">
        <f>Data_Provincias!HL102</f>
        <v>0</v>
      </c>
      <c r="V69" s="105">
        <f>Data_Provincias!HM108</f>
        <v>0</v>
      </c>
      <c r="W69" s="105">
        <f>Data_Provincias!HN98</f>
        <v>0</v>
      </c>
      <c r="X69" s="105">
        <f>Data_Provincias!HO98</f>
        <v>0</v>
      </c>
      <c r="Y69" s="105">
        <f>Data_Provincias!HM108</f>
        <v>0</v>
      </c>
      <c r="Z69" s="105">
        <f>Data_Provincias!HQ102</f>
        <v>0</v>
      </c>
      <c r="AA69" s="105">
        <f>Data_Provincias!HR129</f>
        <v>0</v>
      </c>
      <c r="AB69" s="105">
        <f>Data_Provincias!HS124</f>
        <v>0</v>
      </c>
      <c r="AC69" s="105">
        <f>Data_Provincias!HT104</f>
        <v>0</v>
      </c>
      <c r="AD69" s="105">
        <f>Data_Provincias!HU109</f>
        <v>0</v>
      </c>
      <c r="AE69" s="105">
        <f>Data_Provincias!HV118</f>
        <v>0</v>
      </c>
      <c r="AF69" s="105">
        <f>Data_Provincias!HW120</f>
        <v>0</v>
      </c>
      <c r="AG69" s="105">
        <f>Data_Provincias!HX105</f>
        <v>0</v>
      </c>
      <c r="AH69" s="105">
        <f>Data_Provincias!HY98</f>
        <v>0</v>
      </c>
      <c r="AI69" s="106"/>
      <c r="AJ69" s="106"/>
      <c r="AK69" s="106"/>
      <c r="AL69" s="106"/>
      <c r="AM69" s="106"/>
      <c r="AN69" s="106"/>
    </row>
    <row r="70" spans="1:134" x14ac:dyDescent="0.25">
      <c r="A70" s="20">
        <v>69</v>
      </c>
      <c r="B70" s="105">
        <f>Data_Provincias!GS103</f>
        <v>0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6"/>
      <c r="AJ70" s="106"/>
      <c r="AK70" s="106"/>
      <c r="AL70" s="106"/>
      <c r="AM70" s="106"/>
      <c r="AN70" s="106"/>
      <c r="CX70" s="107"/>
      <c r="CY70" s="107"/>
      <c r="CZ70" s="107"/>
      <c r="DA70" s="107"/>
      <c r="DB70" s="107"/>
      <c r="DC70" s="107"/>
      <c r="DD70" s="107"/>
      <c r="DE70" s="107"/>
      <c r="DF70" s="107"/>
      <c r="DG70" s="107"/>
      <c r="DH70" s="107"/>
      <c r="DI70" s="107"/>
      <c r="DJ70" s="107"/>
      <c r="DK70" s="107"/>
      <c r="DL70" s="107"/>
      <c r="DM70" s="107"/>
      <c r="DN70" s="107"/>
      <c r="DO70" s="107"/>
      <c r="DP70" s="107"/>
      <c r="DQ70" s="107"/>
      <c r="DR70" s="107"/>
      <c r="DS70" s="107"/>
      <c r="DT70" s="107"/>
      <c r="DU70" s="107"/>
      <c r="DV70" s="107"/>
      <c r="DW70" s="107"/>
      <c r="DX70" s="107"/>
      <c r="DY70" s="107"/>
      <c r="DZ70" s="107"/>
      <c r="EA70" s="107"/>
      <c r="EB70" s="107"/>
      <c r="EC70" s="107"/>
      <c r="ED70" s="107"/>
    </row>
    <row r="71" spans="1:134" x14ac:dyDescent="0.25">
      <c r="A71" s="20">
        <v>70</v>
      </c>
      <c r="B71" s="105">
        <f>Data_Provincias!GS104</f>
        <v>0</v>
      </c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6"/>
      <c r="AJ71" s="106"/>
      <c r="AK71" s="106"/>
      <c r="AL71" s="106"/>
      <c r="AM71" s="106"/>
      <c r="AN71" s="106"/>
    </row>
    <row r="72" spans="1:134" x14ac:dyDescent="0.25">
      <c r="A72" s="20">
        <v>71</v>
      </c>
      <c r="B72" s="105">
        <f>Data_Provincias!GS105</f>
        <v>0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6"/>
      <c r="AJ72" s="106"/>
      <c r="AK72" s="106"/>
      <c r="AL72" s="106"/>
      <c r="AM72" s="106"/>
      <c r="AN72" s="106"/>
    </row>
    <row r="73" spans="1:134" x14ac:dyDescent="0.25">
      <c r="A73" s="20">
        <v>72</v>
      </c>
      <c r="B73" s="105">
        <f>Data_Provincias!GS106</f>
        <v>0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6"/>
      <c r="AJ73" s="106"/>
      <c r="AK73" s="106"/>
      <c r="AL73" s="106"/>
      <c r="AM73" s="106"/>
      <c r="AN73" s="106"/>
    </row>
    <row r="74" spans="1:134" x14ac:dyDescent="0.25">
      <c r="A74" s="20">
        <v>73</v>
      </c>
      <c r="B74" s="105">
        <f>Data_Provincias!GS107</f>
        <v>0</v>
      </c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6"/>
      <c r="AJ74" s="106"/>
      <c r="AK74" s="106"/>
      <c r="AL74" s="106"/>
      <c r="AM74" s="106"/>
      <c r="AN74" s="106"/>
    </row>
    <row r="75" spans="1:134" x14ac:dyDescent="0.25">
      <c r="A75" s="20">
        <v>74</v>
      </c>
      <c r="B75" s="105">
        <f>Data_Provincias!GS108</f>
        <v>0</v>
      </c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6"/>
      <c r="AJ75" s="106"/>
      <c r="AK75" s="106"/>
      <c r="AL75" s="106"/>
      <c r="AM75" s="106"/>
      <c r="AN75" s="106"/>
    </row>
    <row r="76" spans="1:134" x14ac:dyDescent="0.25">
      <c r="A76" s="20">
        <v>75</v>
      </c>
      <c r="B76" s="105">
        <f>Data_Provincias!GS109</f>
        <v>0</v>
      </c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6"/>
      <c r="AJ76" s="106"/>
      <c r="AK76" s="106"/>
      <c r="AL76" s="106"/>
      <c r="AM76" s="106"/>
      <c r="AN76" s="106"/>
    </row>
    <row r="77" spans="1:134" x14ac:dyDescent="0.25">
      <c r="A77" s="20">
        <v>76</v>
      </c>
      <c r="B77" s="105">
        <f>Data_Provincias!GS110</f>
        <v>0</v>
      </c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6"/>
      <c r="AJ77" s="106"/>
      <c r="AK77" s="106"/>
      <c r="AL77" s="106"/>
      <c r="AM77" s="106"/>
      <c r="AN77" s="106"/>
    </row>
    <row r="78" spans="1:134" x14ac:dyDescent="0.25">
      <c r="A78" s="20">
        <v>77</v>
      </c>
      <c r="B78" s="105">
        <f>Data_Provincias!GS111</f>
        <v>0</v>
      </c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6"/>
      <c r="AJ78" s="106"/>
      <c r="AK78" s="106"/>
      <c r="AL78" s="106"/>
      <c r="AM78" s="106"/>
      <c r="AN78" s="106"/>
    </row>
    <row r="79" spans="1:134" x14ac:dyDescent="0.25">
      <c r="A79" s="20">
        <v>78</v>
      </c>
      <c r="B79" s="105">
        <f>Data_Provincias!GS112</f>
        <v>0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6"/>
      <c r="AJ79" s="106"/>
      <c r="AK79" s="106"/>
      <c r="AL79" s="106"/>
      <c r="AM79" s="106"/>
      <c r="AN79" s="106"/>
    </row>
    <row r="80" spans="1:134" x14ac:dyDescent="0.25">
      <c r="A80" s="20">
        <v>79</v>
      </c>
      <c r="B80" s="105">
        <f>Data_Provincias!GS113</f>
        <v>0</v>
      </c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6"/>
      <c r="AJ80" s="106"/>
      <c r="AK80" s="106"/>
      <c r="AL80" s="106"/>
      <c r="AM80" s="106"/>
      <c r="AN80" s="106"/>
    </row>
    <row r="81" spans="1:40" x14ac:dyDescent="0.25">
      <c r="A81" s="20">
        <v>80</v>
      </c>
      <c r="B81" s="105">
        <f>Data_Provincias!GS114</f>
        <v>0</v>
      </c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6"/>
      <c r="AJ81" s="106"/>
      <c r="AK81" s="106"/>
      <c r="AL81" s="106"/>
      <c r="AM81" s="106"/>
      <c r="AN81" s="106"/>
    </row>
    <row r="82" spans="1:40" x14ac:dyDescent="0.25">
      <c r="A82" s="20">
        <v>81</v>
      </c>
      <c r="B82" s="105">
        <f>Data_Provincias!GS115</f>
        <v>0</v>
      </c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6"/>
      <c r="AJ82" s="106"/>
      <c r="AK82" s="106"/>
      <c r="AL82" s="106"/>
      <c r="AM82" s="106"/>
      <c r="AN82" s="106"/>
    </row>
    <row r="83" spans="1:40" x14ac:dyDescent="0.25">
      <c r="A83" s="20">
        <v>82</v>
      </c>
      <c r="B83" s="105">
        <f>Data_Provincias!GS116</f>
        <v>0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6"/>
      <c r="AJ83" s="106"/>
      <c r="AK83" s="106"/>
      <c r="AL83" s="106"/>
      <c r="AM83" s="106"/>
      <c r="AN83" s="106"/>
    </row>
    <row r="84" spans="1:40" x14ac:dyDescent="0.25">
      <c r="A84" s="20">
        <v>83</v>
      </c>
      <c r="B84" s="105">
        <f>Data_Provincias!GS117</f>
        <v>0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6"/>
      <c r="AJ84" s="106"/>
      <c r="AK84" s="106"/>
      <c r="AL84" s="106"/>
      <c r="AM84" s="106"/>
      <c r="AN84" s="106"/>
    </row>
    <row r="85" spans="1:40" x14ac:dyDescent="0.25">
      <c r="A85" s="20">
        <v>84</v>
      </c>
      <c r="B85" s="105">
        <f>Data_Provincias!GS118</f>
        <v>0</v>
      </c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6"/>
      <c r="AJ85" s="106"/>
      <c r="AK85" s="106"/>
      <c r="AL85" s="106"/>
      <c r="AM85" s="106"/>
      <c r="AN85" s="106"/>
    </row>
    <row r="86" spans="1:40" x14ac:dyDescent="0.25">
      <c r="A86" s="20">
        <v>85</v>
      </c>
      <c r="B86" s="105">
        <f>Data_Provincias!GS119</f>
        <v>0</v>
      </c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6"/>
      <c r="AJ86" s="106"/>
      <c r="AK86" s="106"/>
      <c r="AL86" s="106"/>
      <c r="AM86" s="106"/>
      <c r="AN86" s="106"/>
    </row>
    <row r="87" spans="1:40" x14ac:dyDescent="0.25">
      <c r="A87" s="20">
        <v>86</v>
      </c>
      <c r="B87" s="105">
        <f>Data_Provincias!GS120</f>
        <v>0</v>
      </c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6"/>
      <c r="AJ87" s="106"/>
      <c r="AK87" s="106"/>
      <c r="AL87" s="106"/>
      <c r="AM87" s="106"/>
      <c r="AN87" s="106"/>
    </row>
    <row r="88" spans="1:40" x14ac:dyDescent="0.25">
      <c r="A88" s="20">
        <v>87</v>
      </c>
      <c r="B88" s="105">
        <f>Data_Provincias!GS121</f>
        <v>0</v>
      </c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6"/>
      <c r="AJ88" s="106"/>
      <c r="AK88" s="106"/>
      <c r="AL88" s="106"/>
      <c r="AM88" s="106"/>
      <c r="AN88" s="106"/>
    </row>
    <row r="89" spans="1:40" x14ac:dyDescent="0.25">
      <c r="A89" s="20">
        <v>88</v>
      </c>
      <c r="B89" s="105">
        <f>Data_Provincias!GS122</f>
        <v>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6"/>
      <c r="AJ89" s="106"/>
      <c r="AK89" s="106"/>
      <c r="AL89" s="106"/>
      <c r="AM89" s="106"/>
      <c r="AN89" s="106"/>
    </row>
    <row r="90" spans="1:40" x14ac:dyDescent="0.25">
      <c r="A90" s="20">
        <v>89</v>
      </c>
      <c r="B90" s="105">
        <f>Data_Provincias!GS123</f>
        <v>0</v>
      </c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6"/>
      <c r="AJ90" s="106"/>
      <c r="AK90" s="106"/>
      <c r="AL90" s="106"/>
      <c r="AM90" s="106"/>
      <c r="AN90" s="106"/>
    </row>
    <row r="91" spans="1:40" x14ac:dyDescent="0.25">
      <c r="A91" s="20">
        <v>90</v>
      </c>
      <c r="B91" s="105">
        <f>Data_Provincias!GS124</f>
        <v>0</v>
      </c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6"/>
      <c r="AJ91" s="106"/>
      <c r="AK91" s="106"/>
      <c r="AL91" s="106"/>
      <c r="AM91" s="106"/>
      <c r="AN91" s="106"/>
    </row>
    <row r="92" spans="1:40" x14ac:dyDescent="0.25">
      <c r="A92" s="20">
        <v>91</v>
      </c>
      <c r="B92" s="105">
        <f>Data_Provincias!GS125</f>
        <v>0</v>
      </c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6"/>
      <c r="AJ92" s="106"/>
      <c r="AK92" s="106"/>
      <c r="AL92" s="106"/>
      <c r="AM92" s="106"/>
      <c r="AN92" s="106"/>
    </row>
    <row r="93" spans="1:40" x14ac:dyDescent="0.25">
      <c r="A93" s="20">
        <v>92</v>
      </c>
      <c r="B93" s="105">
        <f>Data_Provincias!GS126</f>
        <v>0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6"/>
      <c r="AJ93" s="106"/>
      <c r="AK93" s="106"/>
      <c r="AL93" s="106"/>
      <c r="AM93" s="106"/>
      <c r="AN93" s="106"/>
    </row>
    <row r="94" spans="1:40" x14ac:dyDescent="0.25">
      <c r="A94" s="20">
        <v>93</v>
      </c>
      <c r="B94" s="105">
        <f>Data_Provincias!GS127</f>
        <v>0</v>
      </c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6"/>
      <c r="AJ94" s="106"/>
      <c r="AK94" s="106"/>
      <c r="AL94" s="106"/>
      <c r="AM94" s="106"/>
      <c r="AN94" s="106"/>
    </row>
    <row r="95" spans="1:40" x14ac:dyDescent="0.25">
      <c r="A95" s="20">
        <v>94</v>
      </c>
      <c r="B95" s="105">
        <f>Data_Provincias!GS128</f>
        <v>0</v>
      </c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6"/>
      <c r="AJ95" s="106"/>
      <c r="AK95" s="106"/>
      <c r="AL95" s="106"/>
      <c r="AM95" s="106"/>
      <c r="AN95" s="106"/>
    </row>
    <row r="96" spans="1:40" x14ac:dyDescent="0.25">
      <c r="A96" s="20">
        <v>95</v>
      </c>
      <c r="B96" s="105">
        <f>Data_Provincias!GS129</f>
        <v>0</v>
      </c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6"/>
      <c r="AJ96" s="106"/>
      <c r="AK96" s="106"/>
      <c r="AL96" s="106"/>
      <c r="AM96" s="106"/>
      <c r="AN96" s="106"/>
    </row>
    <row r="97" spans="1:40" x14ac:dyDescent="0.25">
      <c r="A97" s="20">
        <v>96</v>
      </c>
      <c r="B97" s="105">
        <f>Data_Provincias!GS130</f>
        <v>0</v>
      </c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6"/>
      <c r="AJ97" s="106"/>
      <c r="AK97" s="106"/>
      <c r="AL97" s="106"/>
      <c r="AM97" s="106"/>
      <c r="AN97" s="106"/>
    </row>
    <row r="98" spans="1:40" x14ac:dyDescent="0.25">
      <c r="A98" s="20">
        <v>97</v>
      </c>
      <c r="B98" s="105">
        <f>Data_Provincias!GS131</f>
        <v>0</v>
      </c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6"/>
      <c r="AJ98" s="106"/>
      <c r="AK98" s="106"/>
      <c r="AL98" s="106"/>
      <c r="AM98" s="106"/>
      <c r="AN98" s="106"/>
    </row>
    <row r="99" spans="1:40" x14ac:dyDescent="0.25">
      <c r="A99" s="20">
        <v>98</v>
      </c>
      <c r="B99" s="105">
        <f>Data_Provincias!GS132</f>
        <v>0</v>
      </c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6"/>
      <c r="AJ99" s="106"/>
      <c r="AK99" s="106"/>
      <c r="AL99" s="106"/>
      <c r="AM99" s="106"/>
      <c r="AN99" s="106"/>
    </row>
    <row r="100" spans="1:40" x14ac:dyDescent="0.25">
      <c r="A100" s="20">
        <v>99</v>
      </c>
      <c r="B100" s="105">
        <f>Data_Provincias!GS133</f>
        <v>0</v>
      </c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6"/>
      <c r="AJ100" s="106"/>
      <c r="AK100" s="106"/>
      <c r="AL100" s="106"/>
      <c r="AM100" s="106"/>
      <c r="AN100" s="106"/>
    </row>
    <row r="101" spans="1:40" x14ac:dyDescent="0.25">
      <c r="A101" s="20">
        <v>100</v>
      </c>
      <c r="B101" s="105">
        <f>Data_Provincias!GS134</f>
        <v>0</v>
      </c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6"/>
      <c r="AJ101" s="106"/>
      <c r="AK101" s="106"/>
      <c r="AL101" s="106"/>
      <c r="AM101" s="106"/>
      <c r="AN101" s="10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Data</vt:lpstr>
      <vt:lpstr>Data_Provincias_1</vt:lpstr>
      <vt:lpstr>Data_Provincias</vt:lpstr>
      <vt:lpstr>Provincias_graphAcum</vt:lpstr>
      <vt:lpstr>Graph - 04.May</vt:lpstr>
      <vt:lpstr>Graph - 28.abr </vt:lpstr>
      <vt:lpstr>Graph - 27.abr </vt:lpstr>
      <vt:lpstr>Provincias_CasosConfir</vt:lpstr>
      <vt:lpstr>Provincias_Fallecidos</vt:lpstr>
      <vt:lpstr>Provincias_map</vt:lpstr>
      <vt:lpstr>Graph - 26.abr </vt:lpstr>
      <vt:lpstr>Graph - 23.abr </vt:lpstr>
      <vt:lpstr>Graph - 22.abr</vt:lpstr>
      <vt:lpstr>Graph - 21.abr</vt:lpstr>
      <vt:lpstr>Graph - 20.abr</vt:lpstr>
      <vt:lpstr>Densidad poblacional</vt:lpstr>
      <vt:lpstr>Tabla usuarios móviles</vt:lpstr>
      <vt:lpstr>Age demographics</vt:lpstr>
      <vt:lpstr>Mortality rate age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D19C2823 educacion</dc:creator>
  <cp:lastModifiedBy>D19C2823 educacion</cp:lastModifiedBy>
  <dcterms:created xsi:type="dcterms:W3CDTF">2020-04-11T20:49:04Z</dcterms:created>
  <dcterms:modified xsi:type="dcterms:W3CDTF">2020-05-05T17:19:48Z</dcterms:modified>
</cp:coreProperties>
</file>