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23" documentId="8_{E5EF0957-00FC-554D-A921-B6388A1C7700}" xr6:coauthVersionLast="47" xr6:coauthVersionMax="47" xr10:uidLastSave="{B00B2931-2275-4555-94D5-92BBA3C8C7F6}"/>
  <bookViews>
    <workbookView xWindow="5980" yWindow="2800" windowWidth="27240" windowHeight="16440" xr2:uid="{00B87334-0E9F-1748-901A-2FE0A471E079}"/>
  </bookViews>
  <sheets>
    <sheet name="Estimación de gastos" sheetId="2" r:id="rId1"/>
    <sheet name="Distribución de aport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2" l="1"/>
  <c r="B3" i="2"/>
  <c r="H5" i="2"/>
  <c r="I5" i="2"/>
  <c r="C6" i="2"/>
  <c r="D6" i="2"/>
  <c r="C7" i="2"/>
  <c r="D7" i="2"/>
  <c r="D11" i="2"/>
  <c r="D12" i="2"/>
  <c r="B22" i="2"/>
  <c r="C29" i="2"/>
  <c r="D29" i="2"/>
  <c r="C30" i="2"/>
  <c r="D30" i="2"/>
  <c r="B31" i="2"/>
  <c r="D36" i="2"/>
  <c r="D37" i="2"/>
  <c r="D39" i="2"/>
  <c r="D31" i="2" l="1"/>
  <c r="D43" i="2" s="1"/>
  <c r="C31" i="2"/>
  <c r="D14" i="2"/>
  <c r="D51" i="2"/>
  <c r="D44" i="2"/>
  <c r="D52" i="2"/>
  <c r="C52" i="2" l="1"/>
  <c r="C51" i="2"/>
</calcChain>
</file>

<file path=xl/sharedStrings.xml><?xml version="1.0" encoding="utf-8"?>
<sst xmlns="http://schemas.openxmlformats.org/spreadsheetml/2006/main" count="91" uniqueCount="72">
  <si>
    <t>Semanas en el año</t>
  </si>
  <si>
    <t>Domingos en el mes</t>
  </si>
  <si>
    <t>Semanal</t>
  </si>
  <si>
    <t>Mensual</t>
  </si>
  <si>
    <t>Annual</t>
  </si>
  <si>
    <t>Agua y hielo</t>
  </si>
  <si>
    <t>Arbitro</t>
  </si>
  <si>
    <t>Compra de materiales  en el año</t>
  </si>
  <si>
    <t>Item</t>
  </si>
  <si>
    <t>Cantidad</t>
  </si>
  <si>
    <t>Precio</t>
  </si>
  <si>
    <t>Total</t>
  </si>
  <si>
    <t>Pelota</t>
  </si>
  <si>
    <t>Malla</t>
  </si>
  <si>
    <t>Otros materiales</t>
  </si>
  <si>
    <t>Aportes a la comunidad</t>
  </si>
  <si>
    <t>Parámetros</t>
  </si>
  <si>
    <t>Total de miembros</t>
  </si>
  <si>
    <t>Miembros activos</t>
  </si>
  <si>
    <t>Estimación de gastos fijos anuales</t>
  </si>
  <si>
    <t>Concepto</t>
  </si>
  <si>
    <t>Anual</t>
  </si>
  <si>
    <t>Estimación de gastos en materiales al año</t>
  </si>
  <si>
    <t>Aportes a la comunidad (lo que pide el mono)</t>
  </si>
  <si>
    <t>Total de gastos estimados</t>
  </si>
  <si>
    <t>Promedio mensual</t>
  </si>
  <si>
    <t>Supuestos:</t>
  </si>
  <si>
    <t>Asumiendo que no habrá ahorros y que no se compraran elementos como: pizarra, mesas, bultos, thermos, etc</t>
  </si>
  <si>
    <t>Promedio según la cantidad de miembros</t>
  </si>
  <si>
    <t>Según:</t>
  </si>
  <si>
    <t>Miembros</t>
  </si>
  <si>
    <t>miembro</t>
  </si>
  <si>
    <t>cantidad_aportes</t>
  </si>
  <si>
    <t>total</t>
  </si>
  <si>
    <t>porcentaje</t>
  </si>
  <si>
    <t>porcentaje acumulado</t>
  </si>
  <si>
    <t>Johan</t>
  </si>
  <si>
    <t>Carlos</t>
  </si>
  <si>
    <t>Jordan</t>
  </si>
  <si>
    <t>Kibelo</t>
  </si>
  <si>
    <t>Chamo</t>
  </si>
  <si>
    <t>Rubio</t>
  </si>
  <si>
    <t>Invitados</t>
  </si>
  <si>
    <t>Punto</t>
  </si>
  <si>
    <t>Frandy</t>
  </si>
  <si>
    <t>Joel</t>
  </si>
  <si>
    <t>Javier</t>
  </si>
  <si>
    <t>Randy</t>
  </si>
  <si>
    <t>Robert</t>
  </si>
  <si>
    <t>Yeyo</t>
  </si>
  <si>
    <t>Jeicol</t>
  </si>
  <si>
    <t>Alfredo</t>
  </si>
  <si>
    <t>Anuel</t>
  </si>
  <si>
    <t>Julio</t>
  </si>
  <si>
    <t>Cristopher</t>
  </si>
  <si>
    <t>Jeremy</t>
  </si>
  <si>
    <t>Omaury</t>
  </si>
  <si>
    <t>Kawai</t>
  </si>
  <si>
    <t>Rayder</t>
  </si>
  <si>
    <t>Michy</t>
  </si>
  <si>
    <t>Rusbel</t>
  </si>
  <si>
    <t>Wilkin</t>
  </si>
  <si>
    <t>Mac daniel</t>
  </si>
  <si>
    <t>Kukito</t>
  </si>
  <si>
    <t>Sin detalle</t>
  </si>
  <si>
    <t>Elio</t>
  </si>
  <si>
    <t>Orlando</t>
  </si>
  <si>
    <t>Melvin</t>
  </si>
  <si>
    <t>Ronald</t>
  </si>
  <si>
    <t>Edwin</t>
  </si>
  <si>
    <t>Rafael</t>
  </si>
  <si>
    <t>Marcus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</si>
</sst>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_);_(* \(#,##0.0\);_(* &quot;-&quot;?_);_(@_)"/>
  </numFmts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1"/>
    <xf numFmtId="165" fontId="0" fillId="0" borderId="0" xfId="2" applyNumberFormat="1" applyFont="1" applyAlignment="1">
      <alignment horizontal="right"/>
    </xf>
    <xf numFmtId="0" fontId="1" fillId="0" borderId="0" xfId="1" applyAlignment="1">
      <alignment horizontal="right"/>
    </xf>
    <xf numFmtId="166" fontId="1" fillId="0" borderId="1" xfId="1" applyNumberFormat="1" applyBorder="1" applyAlignment="1">
      <alignment horizontal="right"/>
    </xf>
    <xf numFmtId="165" fontId="0" fillId="0" borderId="1" xfId="2" applyNumberFormat="1" applyFont="1" applyBorder="1" applyAlignment="1">
      <alignment horizontal="right"/>
    </xf>
    <xf numFmtId="164" fontId="1" fillId="0" borderId="1" xfId="1" applyNumberFormat="1" applyBorder="1" applyAlignment="1">
      <alignment horizontal="right"/>
    </xf>
    <xf numFmtId="0" fontId="1" fillId="0" borderId="1" xfId="1" applyBorder="1" applyAlignment="1">
      <alignment horizontal="right"/>
    </xf>
    <xf numFmtId="0" fontId="3" fillId="0" borderId="0" xfId="1" applyFont="1"/>
    <xf numFmtId="165" fontId="4" fillId="3" borderId="0" xfId="2" applyNumberFormat="1" applyFont="1" applyFill="1" applyAlignment="1">
      <alignment horizontal="right"/>
    </xf>
    <xf numFmtId="0" fontId="4" fillId="3" borderId="0" xfId="1" applyFont="1" applyFill="1" applyAlignment="1">
      <alignment horizontal="right"/>
    </xf>
    <xf numFmtId="0" fontId="4" fillId="3" borderId="0" xfId="1" applyFont="1" applyFill="1"/>
    <xf numFmtId="165" fontId="2" fillId="0" borderId="0" xfId="2" applyNumberFormat="1" applyFont="1" applyAlignment="1">
      <alignment horizontal="right"/>
    </xf>
    <xf numFmtId="165" fontId="2" fillId="0" borderId="1" xfId="2" applyNumberFormat="1" applyFont="1" applyBorder="1" applyAlignment="1">
      <alignment horizontal="right"/>
    </xf>
    <xf numFmtId="0" fontId="1" fillId="0" borderId="1" xfId="1" applyBorder="1"/>
    <xf numFmtId="165" fontId="2" fillId="4" borderId="1" xfId="2" applyNumberFormat="1" applyFont="1" applyFill="1" applyBorder="1" applyAlignment="1">
      <alignment horizontal="right"/>
    </xf>
    <xf numFmtId="0" fontId="2" fillId="4" borderId="1" xfId="1" applyFont="1" applyFill="1" applyBorder="1" applyAlignment="1">
      <alignment horizontal="right"/>
    </xf>
    <xf numFmtId="0" fontId="2" fillId="4" borderId="1" xfId="1" applyFont="1" applyFill="1" applyBorder="1"/>
    <xf numFmtId="0" fontId="2" fillId="0" borderId="1" xfId="1" applyFont="1" applyBorder="1"/>
    <xf numFmtId="167" fontId="1" fillId="0" borderId="1" xfId="1" applyNumberFormat="1" applyBorder="1" applyAlignment="1">
      <alignment horizontal="right"/>
    </xf>
    <xf numFmtId="166" fontId="0" fillId="0" borderId="0" xfId="2" applyNumberFormat="1" applyFont="1" applyAlignment="1">
      <alignment horizontal="right"/>
    </xf>
    <xf numFmtId="0" fontId="2" fillId="0" borderId="0" xfId="1" applyFont="1"/>
    <xf numFmtId="164" fontId="1" fillId="0" borderId="0" xfId="1" applyNumberFormat="1" applyAlignment="1">
      <alignment horizontal="right"/>
    </xf>
    <xf numFmtId="167" fontId="1" fillId="0" borderId="0" xfId="1" applyNumberFormat="1" applyAlignment="1">
      <alignment horizontal="right"/>
    </xf>
    <xf numFmtId="0" fontId="2" fillId="2" borderId="0" xfId="1" applyFont="1" applyFill="1" applyAlignment="1">
      <alignment horizontal="center"/>
    </xf>
    <xf numFmtId="0" fontId="1" fillId="0" borderId="1" xfId="1" applyBorder="1" applyAlignment="1">
      <alignment horizontal="left"/>
    </xf>
    <xf numFmtId="0" fontId="1" fillId="5" borderId="0" xfId="1" applyFill="1" applyAlignment="1">
      <alignment horizontal="center"/>
    </xf>
    <xf numFmtId="0" fontId="2" fillId="0" borderId="4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1" fillId="0" borderId="0" xfId="1" applyAlignment="1">
      <alignment horizontal="left"/>
    </xf>
    <xf numFmtId="0" fontId="3" fillId="0" borderId="0" xfId="1" applyFont="1" applyAlignment="1">
      <alignment horizontal="left" wrapText="1"/>
    </xf>
    <xf numFmtId="10" fontId="0" fillId="0" borderId="0" xfId="0" applyNumberFormat="1"/>
  </cellXfs>
  <cellStyles count="3">
    <cellStyle name="Comma 2" xfId="2" xr:uid="{8E7A667C-7D6B-B940-ABAC-64D7DF7887F5}"/>
    <cellStyle name="Normal" xfId="0" builtinId="0"/>
    <cellStyle name="Normal 2" xfId="1" xr:uid="{180DE343-7887-F54F-9145-6454FCF559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46A3-9ED5-FE47-ADE4-951B284699CF}">
  <dimension ref="A2:I52"/>
  <sheetViews>
    <sheetView tabSelected="1" topLeftCell="A44" zoomScale="150" zoomScaleNormal="150" workbookViewId="0">
      <selection activeCell="D59" sqref="D59"/>
    </sheetView>
  </sheetViews>
  <sheetFormatPr defaultColWidth="8.875" defaultRowHeight="15.95"/>
  <cols>
    <col min="1" max="1" width="18.625" style="1" bestFit="1" customWidth="1"/>
    <col min="2" max="2" width="8.875" style="2"/>
    <col min="3" max="3" width="10.375" style="3" customWidth="1"/>
    <col min="4" max="4" width="10.125" style="2" bestFit="1" customWidth="1"/>
    <col min="5" max="16384" width="8.875" style="1"/>
  </cols>
  <sheetData>
    <row r="2" spans="1:9">
      <c r="A2" s="1" t="s">
        <v>0</v>
      </c>
      <c r="B2" s="2">
        <v>52</v>
      </c>
    </row>
    <row r="3" spans="1:9">
      <c r="A3" s="1" t="s">
        <v>1</v>
      </c>
      <c r="B3" s="2">
        <f>+B2/12</f>
        <v>4.333333333333333</v>
      </c>
    </row>
    <row r="5" spans="1:9">
      <c r="B5" s="2" t="s">
        <v>2</v>
      </c>
      <c r="C5" s="3" t="s">
        <v>3</v>
      </c>
      <c r="D5" s="2" t="s">
        <v>4</v>
      </c>
      <c r="G5" s="1">
        <v>69000</v>
      </c>
      <c r="H5" s="1">
        <f>+G5/12</f>
        <v>5750</v>
      </c>
      <c r="I5" s="1">
        <f>+H5/25</f>
        <v>230</v>
      </c>
    </row>
    <row r="6" spans="1:9">
      <c r="A6" s="1" t="s">
        <v>5</v>
      </c>
      <c r="B6" s="2">
        <v>150</v>
      </c>
      <c r="C6" s="23">
        <f>+B6*B3</f>
        <v>650</v>
      </c>
      <c r="D6" s="2">
        <f>C6*12</f>
        <v>7800</v>
      </c>
    </row>
    <row r="7" spans="1:9">
      <c r="A7" s="1" t="s">
        <v>6</v>
      </c>
      <c r="B7" s="2">
        <v>800</v>
      </c>
      <c r="C7" s="22">
        <f>+B7*B3</f>
        <v>3466.6666666666665</v>
      </c>
      <c r="D7" s="2">
        <f>+C7*12</f>
        <v>41600</v>
      </c>
    </row>
    <row r="9" spans="1:9">
      <c r="A9" s="1" t="s">
        <v>7</v>
      </c>
    </row>
    <row r="10" spans="1:9">
      <c r="A10" s="1" t="s">
        <v>8</v>
      </c>
      <c r="B10" s="2" t="s">
        <v>9</v>
      </c>
      <c r="C10" s="3" t="s">
        <v>10</v>
      </c>
      <c r="D10" s="2" t="s">
        <v>11</v>
      </c>
    </row>
    <row r="11" spans="1:9">
      <c r="A11" s="1" t="s">
        <v>12</v>
      </c>
      <c r="B11" s="2">
        <v>2</v>
      </c>
      <c r="C11" s="3">
        <v>2400</v>
      </c>
      <c r="D11" s="2">
        <f>+C11*B11</f>
        <v>4800</v>
      </c>
    </row>
    <row r="12" spans="1:9">
      <c r="A12" s="1" t="s">
        <v>13</v>
      </c>
      <c r="B12" s="2">
        <v>6</v>
      </c>
      <c r="C12" s="3">
        <v>250</v>
      </c>
      <c r="D12" s="2">
        <f>+C12*B12</f>
        <v>1500</v>
      </c>
    </row>
    <row r="13" spans="1:9">
      <c r="A13" s="1" t="s">
        <v>14</v>
      </c>
      <c r="D13" s="2">
        <v>3000</v>
      </c>
    </row>
    <row r="14" spans="1:9">
      <c r="D14" s="2">
        <f>SUM(D11:D13)</f>
        <v>9300</v>
      </c>
    </row>
    <row r="16" spans="1:9">
      <c r="A16" s="1" t="s">
        <v>15</v>
      </c>
      <c r="D16" s="2">
        <v>2000</v>
      </c>
    </row>
    <row r="20" spans="1:4">
      <c r="A20" s="21" t="s">
        <v>16</v>
      </c>
    </row>
    <row r="21" spans="1:4">
      <c r="A21" s="1" t="s">
        <v>0</v>
      </c>
      <c r="B21" s="2">
        <v>52</v>
      </c>
    </row>
    <row r="22" spans="1:4">
      <c r="A22" s="1" t="s">
        <v>1</v>
      </c>
      <c r="B22" s="2">
        <f>+B21/12</f>
        <v>4.333333333333333</v>
      </c>
    </row>
    <row r="23" spans="1:4">
      <c r="A23" s="1" t="s">
        <v>17</v>
      </c>
      <c r="B23" s="20">
        <v>35</v>
      </c>
    </row>
    <row r="24" spans="1:4">
      <c r="A24" s="1" t="s">
        <v>18</v>
      </c>
      <c r="B24" s="20">
        <v>25</v>
      </c>
    </row>
    <row r="26" spans="1:4" ht="15">
      <c r="A26" s="26" t="s">
        <v>19</v>
      </c>
      <c r="B26" s="26"/>
      <c r="C26" s="26"/>
      <c r="D26" s="26"/>
    </row>
    <row r="27" spans="1:4" ht="6" customHeight="1"/>
    <row r="28" spans="1:4" ht="15">
      <c r="A28" s="17" t="s">
        <v>20</v>
      </c>
      <c r="B28" s="15" t="s">
        <v>2</v>
      </c>
      <c r="C28" s="16" t="s">
        <v>3</v>
      </c>
      <c r="D28" s="15" t="s">
        <v>21</v>
      </c>
    </row>
    <row r="29" spans="1:4">
      <c r="A29" s="14" t="s">
        <v>5</v>
      </c>
      <c r="B29" s="5">
        <v>150</v>
      </c>
      <c r="C29" s="19">
        <f>+B29*$B$22</f>
        <v>650</v>
      </c>
      <c r="D29" s="5">
        <f>C29*12</f>
        <v>7800</v>
      </c>
    </row>
    <row r="30" spans="1:4">
      <c r="A30" s="14" t="s">
        <v>6</v>
      </c>
      <c r="B30" s="5">
        <v>800</v>
      </c>
      <c r="C30" s="19">
        <f>+B30*$B$22</f>
        <v>3466.6666666666665</v>
      </c>
      <c r="D30" s="5">
        <f>+C30*12</f>
        <v>41600</v>
      </c>
    </row>
    <row r="31" spans="1:4" ht="15">
      <c r="A31" s="18" t="s">
        <v>11</v>
      </c>
      <c r="B31" s="13">
        <f>SUM(B29:B30)</f>
        <v>950</v>
      </c>
      <c r="C31" s="13">
        <f>SUM(C29:C30)</f>
        <v>4116.6666666666661</v>
      </c>
      <c r="D31" s="13">
        <f>SUM(D29:D30)</f>
        <v>49400</v>
      </c>
    </row>
    <row r="33" spans="1:4" ht="15">
      <c r="A33" s="26" t="s">
        <v>22</v>
      </c>
      <c r="B33" s="26"/>
      <c r="C33" s="26"/>
      <c r="D33" s="26"/>
    </row>
    <row r="35" spans="1:4" ht="15">
      <c r="A35" s="17" t="s">
        <v>20</v>
      </c>
      <c r="B35" s="15" t="s">
        <v>9</v>
      </c>
      <c r="C35" s="16" t="s">
        <v>10</v>
      </c>
      <c r="D35" s="15" t="s">
        <v>11</v>
      </c>
    </row>
    <row r="36" spans="1:4">
      <c r="A36" s="14" t="s">
        <v>12</v>
      </c>
      <c r="B36" s="5">
        <v>2</v>
      </c>
      <c r="C36" s="7">
        <v>2400</v>
      </c>
      <c r="D36" s="5">
        <f>+C36*B36</f>
        <v>4800</v>
      </c>
    </row>
    <row r="37" spans="1:4">
      <c r="A37" s="14" t="s">
        <v>13</v>
      </c>
      <c r="B37" s="5">
        <v>6</v>
      </c>
      <c r="C37" s="7">
        <v>250</v>
      </c>
      <c r="D37" s="5">
        <f>+C37*B37</f>
        <v>1500</v>
      </c>
    </row>
    <row r="38" spans="1:4">
      <c r="A38" s="14" t="s">
        <v>14</v>
      </c>
      <c r="B38" s="5"/>
      <c r="C38" s="7"/>
      <c r="D38" s="5">
        <v>3000</v>
      </c>
    </row>
    <row r="39" spans="1:4" ht="15">
      <c r="A39" s="27" t="s">
        <v>11</v>
      </c>
      <c r="B39" s="28"/>
      <c r="C39" s="29"/>
      <c r="D39" s="13">
        <f>SUM(D36:D38)</f>
        <v>9300</v>
      </c>
    </row>
    <row r="41" spans="1:4" ht="15">
      <c r="A41" s="30" t="s">
        <v>23</v>
      </c>
      <c r="B41" s="30"/>
      <c r="C41" s="30"/>
      <c r="D41" s="12">
        <v>2000</v>
      </c>
    </row>
    <row r="43" spans="1:4" ht="15">
      <c r="A43" s="11" t="s">
        <v>24</v>
      </c>
      <c r="B43" s="9"/>
      <c r="C43" s="10"/>
      <c r="D43" s="9">
        <f>+D41+D39+D31</f>
        <v>60700</v>
      </c>
    </row>
    <row r="44" spans="1:4">
      <c r="A44" s="1" t="s">
        <v>25</v>
      </c>
      <c r="D44" s="2">
        <f>+D43/12</f>
        <v>5058.333333333333</v>
      </c>
    </row>
    <row r="45" spans="1:4">
      <c r="A45" s="1" t="s">
        <v>11</v>
      </c>
      <c r="D45" s="2">
        <f>SUM(D43:D44)</f>
        <v>65758.333333333328</v>
      </c>
    </row>
    <row r="46" spans="1:4">
      <c r="A46" s="8" t="s">
        <v>26</v>
      </c>
    </row>
    <row r="47" spans="1:4" ht="24.95" customHeight="1">
      <c r="A47" s="31" t="s">
        <v>27</v>
      </c>
      <c r="B47" s="31"/>
      <c r="C47" s="31"/>
      <c r="D47" s="31"/>
    </row>
    <row r="49" spans="1:4" ht="15">
      <c r="A49" s="24" t="s">
        <v>28</v>
      </c>
      <c r="B49" s="24"/>
      <c r="C49" s="24"/>
      <c r="D49" s="24"/>
    </row>
    <row r="50" spans="1:4">
      <c r="A50" s="25" t="s">
        <v>29</v>
      </c>
      <c r="B50" s="25"/>
      <c r="C50" s="5" t="s">
        <v>3</v>
      </c>
      <c r="D50" s="7" t="s">
        <v>4</v>
      </c>
    </row>
    <row r="51" spans="1:4">
      <c r="A51" s="25" t="s">
        <v>30</v>
      </c>
      <c r="B51" s="25"/>
      <c r="C51" s="5">
        <f>+D44/B23</f>
        <v>144.52380952380952</v>
      </c>
      <c r="D51" s="6">
        <f>+D43/B23</f>
        <v>1734.2857142857142</v>
      </c>
    </row>
    <row r="52" spans="1:4">
      <c r="A52" s="25" t="s">
        <v>18</v>
      </c>
      <c r="B52" s="25"/>
      <c r="C52" s="5">
        <f>+D44/B24</f>
        <v>202.33333333333331</v>
      </c>
      <c r="D52" s="4">
        <f>+D43/B24</f>
        <v>2428</v>
      </c>
    </row>
  </sheetData>
  <mergeCells count="9">
    <mergeCell ref="A49:D49"/>
    <mergeCell ref="A50:B50"/>
    <mergeCell ref="A51:B51"/>
    <mergeCell ref="A52:B52"/>
    <mergeCell ref="A26:D26"/>
    <mergeCell ref="A33:D33"/>
    <mergeCell ref="A39:C39"/>
    <mergeCell ref="A41:C41"/>
    <mergeCell ref="A47:D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DC6C-4B36-4042-8EE4-EE6A6009287A}">
  <dimension ref="A1:E37"/>
  <sheetViews>
    <sheetView workbookViewId="0"/>
  </sheetViews>
  <sheetFormatPr defaultRowHeight="15.75"/>
  <cols>
    <col min="1" max="1" width="10.875" customWidth="1"/>
    <col min="2" max="2" width="15.375" bestFit="1" customWidth="1"/>
    <col min="3" max="4" width="10.875" customWidth="1"/>
    <col min="5" max="5" width="19.5" bestFit="1" customWidth="1"/>
  </cols>
  <sheetData>
    <row r="1" spans="1: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>
      <c r="A2" t="s">
        <v>36</v>
      </c>
      <c r="B2">
        <v>15</v>
      </c>
      <c r="C2">
        <v>2430</v>
      </c>
      <c r="D2" s="32">
        <v>8.4000000000000005E-2</v>
      </c>
      <c r="E2" s="32">
        <v>8.4000000000000005E-2</v>
      </c>
    </row>
    <row r="3" spans="1:5">
      <c r="A3" t="s">
        <v>37</v>
      </c>
      <c r="B3">
        <v>19</v>
      </c>
      <c r="C3">
        <v>2125</v>
      </c>
      <c r="D3" s="32">
        <v>7.3999999999999996E-2</v>
      </c>
      <c r="E3" s="32">
        <v>0.158</v>
      </c>
    </row>
    <row r="4" spans="1:5">
      <c r="A4" t="s">
        <v>38</v>
      </c>
      <c r="B4">
        <v>19</v>
      </c>
      <c r="C4">
        <v>1755</v>
      </c>
      <c r="D4" s="32">
        <v>6.0999999999999999E-2</v>
      </c>
      <c r="E4" s="32">
        <v>0.218</v>
      </c>
    </row>
    <row r="5" spans="1:5">
      <c r="A5" t="s">
        <v>39</v>
      </c>
      <c r="B5">
        <v>12</v>
      </c>
      <c r="C5">
        <v>1675</v>
      </c>
      <c r="D5" s="32">
        <v>5.8000000000000003E-2</v>
      </c>
      <c r="E5" s="32">
        <v>0.27600000000000002</v>
      </c>
    </row>
    <row r="6" spans="1:5">
      <c r="A6" t="s">
        <v>40</v>
      </c>
      <c r="B6">
        <v>14</v>
      </c>
      <c r="C6">
        <v>1560</v>
      </c>
      <c r="D6" s="32">
        <v>5.3999999999999999E-2</v>
      </c>
      <c r="E6" s="32">
        <v>0.33</v>
      </c>
    </row>
    <row r="7" spans="1:5">
      <c r="A7" t="s">
        <v>41</v>
      </c>
      <c r="B7">
        <v>17</v>
      </c>
      <c r="C7">
        <v>1500</v>
      </c>
      <c r="D7" s="32">
        <v>5.1999999999999998E-2</v>
      </c>
      <c r="E7" s="32">
        <v>0.38200000000000001</v>
      </c>
    </row>
    <row r="8" spans="1:5">
      <c r="A8" t="s">
        <v>42</v>
      </c>
      <c r="B8">
        <v>17</v>
      </c>
      <c r="C8">
        <v>1370</v>
      </c>
      <c r="D8" s="32">
        <v>4.7E-2</v>
      </c>
      <c r="E8" s="32">
        <v>0.43</v>
      </c>
    </row>
    <row r="9" spans="1:5">
      <c r="A9" t="s">
        <v>43</v>
      </c>
      <c r="B9">
        <v>17</v>
      </c>
      <c r="C9">
        <v>1260</v>
      </c>
      <c r="D9" s="32">
        <v>4.3999999999999997E-2</v>
      </c>
      <c r="E9" s="32">
        <v>0.47299999999999998</v>
      </c>
    </row>
    <row r="10" spans="1:5">
      <c r="A10" t="s">
        <v>44</v>
      </c>
      <c r="B10">
        <v>14</v>
      </c>
      <c r="C10">
        <v>1250</v>
      </c>
      <c r="D10" s="32">
        <v>4.2999999999999997E-2</v>
      </c>
      <c r="E10" s="32">
        <v>0.51600000000000001</v>
      </c>
    </row>
    <row r="11" spans="1:5">
      <c r="A11" t="s">
        <v>45</v>
      </c>
      <c r="B11">
        <v>22</v>
      </c>
      <c r="C11">
        <v>1220</v>
      </c>
      <c r="D11" s="32">
        <v>4.2000000000000003E-2</v>
      </c>
      <c r="E11" s="32">
        <v>0.55900000000000005</v>
      </c>
    </row>
    <row r="12" spans="1:5">
      <c r="A12" t="s">
        <v>46</v>
      </c>
      <c r="B12">
        <v>13</v>
      </c>
      <c r="C12">
        <v>1150</v>
      </c>
      <c r="D12" s="32">
        <v>0.04</v>
      </c>
      <c r="E12" s="32">
        <v>0.59799999999999998</v>
      </c>
    </row>
    <row r="13" spans="1:5">
      <c r="A13" t="s">
        <v>47</v>
      </c>
      <c r="B13">
        <v>23</v>
      </c>
      <c r="C13">
        <v>1075</v>
      </c>
      <c r="D13" s="32">
        <v>3.6999999999999998E-2</v>
      </c>
      <c r="E13" s="32">
        <v>0.63600000000000001</v>
      </c>
    </row>
    <row r="14" spans="1:5">
      <c r="A14" t="s">
        <v>48</v>
      </c>
      <c r="B14">
        <v>9</v>
      </c>
      <c r="C14">
        <v>880</v>
      </c>
      <c r="D14" s="32">
        <v>0.03</v>
      </c>
      <c r="E14" s="32">
        <v>0.66600000000000004</v>
      </c>
    </row>
    <row r="15" spans="1:5">
      <c r="A15" t="s">
        <v>49</v>
      </c>
      <c r="B15">
        <v>16</v>
      </c>
      <c r="C15">
        <v>850</v>
      </c>
      <c r="D15" s="32">
        <v>2.9000000000000001E-2</v>
      </c>
      <c r="E15" s="32">
        <v>0.69599999999999995</v>
      </c>
    </row>
    <row r="16" spans="1:5">
      <c r="A16" t="s">
        <v>50</v>
      </c>
      <c r="B16">
        <v>8</v>
      </c>
      <c r="C16">
        <v>850</v>
      </c>
      <c r="D16" s="32">
        <v>2.9000000000000001E-2</v>
      </c>
      <c r="E16" s="32">
        <v>0.72499999999999998</v>
      </c>
    </row>
    <row r="17" spans="1:5">
      <c r="A17" t="s">
        <v>51</v>
      </c>
      <c r="B17">
        <v>14</v>
      </c>
      <c r="C17">
        <v>785</v>
      </c>
      <c r="D17" s="32">
        <v>2.7E-2</v>
      </c>
      <c r="E17" s="32">
        <v>0.752</v>
      </c>
    </row>
    <row r="18" spans="1:5">
      <c r="A18" t="s">
        <v>52</v>
      </c>
      <c r="B18">
        <v>10</v>
      </c>
      <c r="C18">
        <v>770</v>
      </c>
      <c r="D18" s="32">
        <v>2.7E-2</v>
      </c>
      <c r="E18" s="32">
        <v>0.77900000000000003</v>
      </c>
    </row>
    <row r="19" spans="1:5">
      <c r="A19" t="s">
        <v>53</v>
      </c>
      <c r="B19">
        <v>11</v>
      </c>
      <c r="C19">
        <v>750</v>
      </c>
      <c r="D19" s="32">
        <v>2.5999999999999999E-2</v>
      </c>
      <c r="E19" s="32">
        <v>0.80500000000000005</v>
      </c>
    </row>
    <row r="20" spans="1:5">
      <c r="A20" t="s">
        <v>54</v>
      </c>
      <c r="B20">
        <v>8</v>
      </c>
      <c r="C20">
        <v>660</v>
      </c>
      <c r="D20" s="32">
        <v>2.3E-2</v>
      </c>
      <c r="E20" s="32">
        <v>0.82799999999999996</v>
      </c>
    </row>
    <row r="21" spans="1:5">
      <c r="A21" t="s">
        <v>55</v>
      </c>
      <c r="B21">
        <v>4</v>
      </c>
      <c r="C21">
        <v>625</v>
      </c>
      <c r="D21" s="32">
        <v>2.1999999999999999E-2</v>
      </c>
      <c r="E21" s="32">
        <v>0.84899999999999998</v>
      </c>
    </row>
    <row r="22" spans="1:5">
      <c r="A22" t="s">
        <v>56</v>
      </c>
      <c r="B22">
        <v>8</v>
      </c>
      <c r="C22">
        <v>545</v>
      </c>
      <c r="D22" s="32">
        <v>1.9E-2</v>
      </c>
      <c r="E22" s="32">
        <v>0.86799999999999999</v>
      </c>
    </row>
    <row r="23" spans="1:5">
      <c r="A23" t="s">
        <v>57</v>
      </c>
      <c r="B23">
        <v>8</v>
      </c>
      <c r="C23">
        <v>525</v>
      </c>
      <c r="D23" s="32">
        <v>1.7999999999999999E-2</v>
      </c>
      <c r="E23" s="32">
        <v>0.88600000000000001</v>
      </c>
    </row>
    <row r="24" spans="1:5">
      <c r="A24" t="s">
        <v>58</v>
      </c>
      <c r="B24">
        <v>9</v>
      </c>
      <c r="C24">
        <v>515</v>
      </c>
      <c r="D24" s="32">
        <v>1.7999999999999999E-2</v>
      </c>
      <c r="E24" s="32">
        <v>0.90400000000000003</v>
      </c>
    </row>
    <row r="25" spans="1:5">
      <c r="A25" t="s">
        <v>59</v>
      </c>
      <c r="B25">
        <v>4</v>
      </c>
      <c r="C25">
        <v>465</v>
      </c>
      <c r="D25" s="32">
        <v>1.6E-2</v>
      </c>
      <c r="E25" s="32">
        <v>0.92</v>
      </c>
    </row>
    <row r="26" spans="1:5">
      <c r="A26" t="s">
        <v>60</v>
      </c>
      <c r="B26">
        <v>6</v>
      </c>
      <c r="C26">
        <v>410</v>
      </c>
      <c r="D26" s="32">
        <v>1.4E-2</v>
      </c>
      <c r="E26" s="32">
        <v>0.93400000000000005</v>
      </c>
    </row>
    <row r="27" spans="1:5">
      <c r="A27" t="s">
        <v>61</v>
      </c>
      <c r="B27">
        <v>3</v>
      </c>
      <c r="C27">
        <v>350</v>
      </c>
      <c r="D27" s="32">
        <v>1.2E-2</v>
      </c>
      <c r="E27" s="32">
        <v>0.94599999999999995</v>
      </c>
    </row>
    <row r="28" spans="1:5">
      <c r="A28" t="s">
        <v>62</v>
      </c>
      <c r="B28">
        <v>1</v>
      </c>
      <c r="C28">
        <v>300</v>
      </c>
      <c r="D28" s="32">
        <v>0.01</v>
      </c>
      <c r="E28" s="32">
        <v>0.95699999999999996</v>
      </c>
    </row>
    <row r="29" spans="1:5">
      <c r="A29" t="s">
        <v>63</v>
      </c>
      <c r="B29">
        <v>9</v>
      </c>
      <c r="C29">
        <v>235</v>
      </c>
      <c r="D29" s="32">
        <v>8.0000000000000002E-3</v>
      </c>
      <c r="E29" s="32">
        <v>0.96499999999999997</v>
      </c>
    </row>
    <row r="30" spans="1:5">
      <c r="A30" t="s">
        <v>64</v>
      </c>
      <c r="B30">
        <v>2</v>
      </c>
      <c r="C30">
        <v>230</v>
      </c>
      <c r="D30" s="32">
        <v>8.0000000000000002E-3</v>
      </c>
      <c r="E30" s="32">
        <v>0.97299999999999998</v>
      </c>
    </row>
    <row r="31" spans="1:5">
      <c r="A31" t="s">
        <v>65</v>
      </c>
      <c r="B31">
        <v>6</v>
      </c>
      <c r="C31">
        <v>230</v>
      </c>
      <c r="D31" s="32">
        <v>8.0000000000000002E-3</v>
      </c>
      <c r="E31" s="32">
        <v>0.98099999999999998</v>
      </c>
    </row>
    <row r="32" spans="1:5">
      <c r="A32" t="s">
        <v>66</v>
      </c>
      <c r="B32">
        <v>4</v>
      </c>
      <c r="C32">
        <v>200</v>
      </c>
      <c r="D32" s="32">
        <v>7.0000000000000001E-3</v>
      </c>
      <c r="E32" s="32">
        <v>0.98799999999999999</v>
      </c>
    </row>
    <row r="33" spans="1:5">
      <c r="A33" t="s">
        <v>67</v>
      </c>
      <c r="B33">
        <v>3</v>
      </c>
      <c r="C33">
        <v>105</v>
      </c>
      <c r="D33" s="32">
        <v>4.0000000000000001E-3</v>
      </c>
      <c r="E33" s="32">
        <v>0.99099999999999999</v>
      </c>
    </row>
    <row r="34" spans="1:5">
      <c r="A34" t="s">
        <v>68</v>
      </c>
      <c r="B34">
        <v>2</v>
      </c>
      <c r="C34">
        <v>100</v>
      </c>
      <c r="D34" s="32">
        <v>3.0000000000000001E-3</v>
      </c>
      <c r="E34" s="32">
        <v>0.995</v>
      </c>
    </row>
    <row r="35" spans="1:5">
      <c r="A35" t="s">
        <v>69</v>
      </c>
      <c r="B35">
        <v>2</v>
      </c>
      <c r="C35">
        <v>75</v>
      </c>
      <c r="D35" s="32">
        <v>3.0000000000000001E-3</v>
      </c>
      <c r="E35" s="32">
        <v>0.997</v>
      </c>
    </row>
    <row r="36" spans="1:5">
      <c r="A36" t="s">
        <v>70</v>
      </c>
      <c r="B36">
        <v>1</v>
      </c>
      <c r="C36">
        <v>50</v>
      </c>
      <c r="D36" s="32">
        <v>2E-3</v>
      </c>
      <c r="E36" s="32">
        <v>0.999</v>
      </c>
    </row>
    <row r="37" spans="1:5">
      <c r="A37" t="s">
        <v>71</v>
      </c>
      <c r="B37">
        <v>1</v>
      </c>
      <c r="C37">
        <v>25</v>
      </c>
      <c r="D37" s="32">
        <v>1E-3</v>
      </c>
      <c r="E37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Jordan Rosa</cp:lastModifiedBy>
  <cp:revision/>
  <dcterms:created xsi:type="dcterms:W3CDTF">2023-03-11T17:44:43Z</dcterms:created>
  <dcterms:modified xsi:type="dcterms:W3CDTF">2023-03-11T19:16:41Z</dcterms:modified>
  <cp:category/>
  <cp:contentStatus/>
</cp:coreProperties>
</file>